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C:\Users\okqbd656\Desktop\"/>
    </mc:Choice>
  </mc:AlternateContent>
  <xr:revisionPtr revIDLastSave="0" documentId="13_ncr:1_{52280572-1BF5-4085-B4BE-DFA1EC43EDC4}" xr6:coauthVersionLast="47" xr6:coauthVersionMax="47" xr10:uidLastSave="{00000000-0000-0000-0000-000000000000}"/>
  <bookViews>
    <workbookView xWindow="-28920" yWindow="-10935" windowWidth="29040" windowHeight="15720" tabRatio="623" firstSheet="16" activeTab="27" xr2:uid="{00000000-000D-0000-FFFF-FFFF00000000}"/>
  </bookViews>
  <sheets>
    <sheet name="記入例【平日・休日】" sheetId="121" r:id="rId1"/>
    <sheet name="記入例【長期休業期間】" sheetId="122" r:id="rId2"/>
    <sheet name="4月【平日・休日】" sheetId="23" r:id="rId3"/>
    <sheet name="4月【長期休業期間】" sheetId="80" r:id="rId4"/>
    <sheet name="5月【平日・休日】" sheetId="88" r:id="rId5"/>
    <sheet name="6月【平日・休日】" sheetId="104" r:id="rId6"/>
    <sheet name="7月【平日・休日】" sheetId="106" r:id="rId7"/>
    <sheet name="7月【長期休業期間】" sheetId="107" r:id="rId8"/>
    <sheet name="8月【平日・休日】" sheetId="108" r:id="rId9"/>
    <sheet name="8月【長期休業期間】" sheetId="109" r:id="rId10"/>
    <sheet name="9月【平日・休日】" sheetId="111" r:id="rId11"/>
    <sheet name="10月【平日・休日】" sheetId="112" r:id="rId12"/>
    <sheet name="11月【平日・休日】" sheetId="113" r:id="rId13"/>
    <sheet name="12月【平日・休日】" sheetId="114" r:id="rId14"/>
    <sheet name="12月【長期休業期間】" sheetId="115" r:id="rId15"/>
    <sheet name="1月【平日・休日】" sheetId="116" r:id="rId16"/>
    <sheet name="1月【長期休業期間】" sheetId="117" r:id="rId17"/>
    <sheet name="2月【平日・休日】" sheetId="118" r:id="rId18"/>
    <sheet name="3月【平日・休日】" sheetId="119" r:id="rId19"/>
    <sheet name="3月【長期休業期間】" sheetId="120" r:id="rId20"/>
    <sheet name="特別支援児童実績" sheetId="123" r:id="rId21"/>
    <sheet name="集計" sheetId="35" r:id="rId22"/>
    <sheet name="事業経費交付申請書（第４－１（１）号様式）" sheetId="16" r:id="rId23"/>
    <sheet name="事業経費交付申請書（第４－１（２）号様式）" sheetId="81" r:id="rId24"/>
    <sheet name="事業経費交付申請書（第４－１（３）号様式）" sheetId="82" r:id="rId25"/>
    <sheet name="就労支援型加算申請書（第４－２様式）" sheetId="83" r:id="rId26"/>
    <sheet name="プルダウン" sheetId="86" r:id="rId27"/>
    <sheet name="収支報告書（第６号様式）" sheetId="84" r:id="rId28"/>
  </sheets>
  <definedNames>
    <definedName name="_Hlk67647735" localSheetId="26">プルダウン!#REF!</definedName>
    <definedName name="_Hlk73110132" localSheetId="26">プルダウン!#REF!</definedName>
    <definedName name="_xlnm.Print_Area" localSheetId="11">'10月【平日・休日】'!$A$1:$AO$41</definedName>
    <definedName name="_xlnm.Print_Area" localSheetId="12">'11月【平日・休日】'!$A$1:$AO$41</definedName>
    <definedName name="_xlnm.Print_Area" localSheetId="14">'12月【長期休業期間】'!$A$1:$AN$55</definedName>
    <definedName name="_xlnm.Print_Area" localSheetId="13">'12月【平日・休日】'!$A$1:$AN$42</definedName>
    <definedName name="_xlnm.Print_Area" localSheetId="16">'1月【長期休業期間】'!$A$1:$AN$55</definedName>
    <definedName name="_xlnm.Print_Area" localSheetId="15">'1月【平日・休日】'!$A$1:$AN$42</definedName>
    <definedName name="_xlnm.Print_Area" localSheetId="17">'2月【平日・休日】'!$A$1:$AO$41</definedName>
    <definedName name="_xlnm.Print_Area" localSheetId="19">'3月【長期休業期間】'!$A$1:$AN$55</definedName>
    <definedName name="_xlnm.Print_Area" localSheetId="18">'3月【平日・休日】'!$A$1:$AN$42</definedName>
    <definedName name="_xlnm.Print_Area" localSheetId="3">'4月【長期休業期間】'!$A$1:$AN$55</definedName>
    <definedName name="_xlnm.Print_Area" localSheetId="2">'4月【平日・休日】'!$A$1:$AN$42</definedName>
    <definedName name="_xlnm.Print_Area" localSheetId="4">'5月【平日・休日】'!$A$1:$AO$41</definedName>
    <definedName name="_xlnm.Print_Area" localSheetId="5">'6月【平日・休日】'!$A$1:$AO$41</definedName>
    <definedName name="_xlnm.Print_Area" localSheetId="7">'7月【長期休業期間】'!$A$1:$AN$55</definedName>
    <definedName name="_xlnm.Print_Area" localSheetId="6">'7月【平日・休日】'!$A$1:$AN$42</definedName>
    <definedName name="_xlnm.Print_Area" localSheetId="9">'8月【長期休業期間】'!$A$1:$AN$55</definedName>
    <definedName name="_xlnm.Print_Area" localSheetId="8">'8月【平日・休日】'!$A$1:$AN$42</definedName>
    <definedName name="_xlnm.Print_Area" localSheetId="10">'9月【平日・休日】'!$A$1:$AO$41</definedName>
    <definedName name="_xlnm.Print_Area" localSheetId="26">プルダウン!#REF!</definedName>
    <definedName name="_xlnm.Print_Area" localSheetId="1">記入例【長期休業期間】!$A$1:$AN$55</definedName>
    <definedName name="_xlnm.Print_Area" localSheetId="0">記入例【平日・休日】!$A$1:$AN$42</definedName>
    <definedName name="_xlnm.Print_Area" localSheetId="22">'事業経費交付申請書（第４－１（１）号様式）'!$A$1:$BC$45</definedName>
    <definedName name="_xlnm.Print_Area" localSheetId="23">'事業経費交付申請書（第４－１（２）号様式）'!$A$1:$BC$23</definedName>
    <definedName name="_xlnm.Print_Area" localSheetId="24">'事業経費交付申請書（第４－１（３）号様式）'!$A$1:$AQ$29</definedName>
    <definedName name="_xlnm.Print_Area" localSheetId="25">'就労支援型加算申請書（第４－２様式）'!$A$1:$AH$74</definedName>
    <definedName name="_xlnm.Print_Area" localSheetId="20">特別支援児童実績!$A$1:$BB$40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1" i="116" l="1"/>
  <c r="AJ21" i="116"/>
  <c r="AI21" i="116"/>
  <c r="AH21" i="116"/>
  <c r="AG21" i="116"/>
  <c r="AF21" i="116"/>
  <c r="AE21" i="116"/>
  <c r="AD21" i="116"/>
  <c r="AC21" i="116"/>
  <c r="AB21" i="116"/>
  <c r="AA21" i="116"/>
  <c r="Z21" i="116"/>
  <c r="Y21" i="116"/>
  <c r="X21" i="116"/>
  <c r="W21" i="116"/>
  <c r="V21" i="116"/>
  <c r="U21" i="116"/>
  <c r="T21" i="116"/>
  <c r="S21" i="116"/>
  <c r="R21" i="116"/>
  <c r="Q21" i="116"/>
  <c r="P21" i="116"/>
  <c r="O21" i="116"/>
  <c r="N21" i="116"/>
  <c r="M21" i="116"/>
  <c r="L21" i="116"/>
  <c r="K21" i="116"/>
  <c r="J21" i="116"/>
  <c r="I21" i="116"/>
  <c r="H21" i="116"/>
  <c r="G21" i="116"/>
  <c r="AJ21" i="23"/>
  <c r="AI21" i="23"/>
  <c r="AH21" i="23"/>
  <c r="AG21" i="23"/>
  <c r="AF21" i="23"/>
  <c r="AE21" i="23"/>
  <c r="AD21" i="23"/>
  <c r="AC21" i="23"/>
  <c r="AB21" i="23"/>
  <c r="AA21" i="23"/>
  <c r="Z21" i="23"/>
  <c r="Y21" i="23"/>
  <c r="X21" i="23"/>
  <c r="W21" i="23"/>
  <c r="V21" i="23"/>
  <c r="U21" i="23"/>
  <c r="T21" i="23"/>
  <c r="S21" i="23"/>
  <c r="R21" i="23"/>
  <c r="Q21" i="23"/>
  <c r="P21" i="23"/>
  <c r="O21" i="23"/>
  <c r="N21" i="23"/>
  <c r="M21" i="23"/>
  <c r="L21" i="23"/>
  <c r="K21" i="23"/>
  <c r="J21" i="23"/>
  <c r="I21" i="23"/>
  <c r="H21" i="23"/>
  <c r="G21" i="23"/>
  <c r="F21" i="23"/>
  <c r="Z13" i="120"/>
  <c r="Y13" i="120"/>
  <c r="Y13" i="119"/>
  <c r="Q13" i="117"/>
  <c r="O13" i="117"/>
  <c r="Q13" i="116"/>
  <c r="AC13" i="113"/>
  <c r="R13" i="112"/>
  <c r="T13" i="111"/>
  <c r="Z13" i="107"/>
  <c r="Z13" i="106"/>
  <c r="R40" i="35"/>
  <c r="Q40" i="35"/>
  <c r="P40" i="35"/>
  <c r="O40" i="35"/>
  <c r="N40" i="35"/>
  <c r="M40" i="35"/>
  <c r="R50" i="35" a="1"/>
  <c r="H49" i="35" a="1"/>
  <c r="O50" i="35" a="1"/>
  <c r="M49" i="35" a="1"/>
  <c r="Q49" i="35" a="1"/>
  <c r="I49" i="35" a="1"/>
  <c r="K49" i="35" a="1"/>
  <c r="O49" i="35" a="1"/>
  <c r="R49" i="35" a="1"/>
  <c r="J49" i="35" a="1"/>
  <c r="L49" i="35" a="1"/>
  <c r="K50" i="35" a="1"/>
  <c r="G50" i="35" a="1"/>
  <c r="P50" i="35" a="1"/>
  <c r="N49" i="35" a="1"/>
  <c r="J50" i="35" a="1"/>
  <c r="O49" i="35" l="1"/>
  <c r="J50" i="35"/>
  <c r="Q49" i="35"/>
  <c r="L49" i="35"/>
  <c r="O50" i="35"/>
  <c r="M49" i="35"/>
  <c r="P50" i="35"/>
  <c r="G50" i="35"/>
  <c r="K50" i="35"/>
  <c r="R49" i="35"/>
  <c r="I49" i="35"/>
  <c r="J49" i="35"/>
  <c r="K49" i="35"/>
  <c r="H49" i="35"/>
  <c r="N49" i="35"/>
  <c r="R50" i="35"/>
  <c r="U50" i="35" l="1"/>
  <c r="S50" i="35"/>
  <c r="V50" i="35"/>
  <c r="W50" i="35" l="1"/>
  <c r="AZ2" i="123" l="1"/>
  <c r="AZ10" i="123"/>
  <c r="BA10" i="123"/>
  <c r="BB10" i="123"/>
  <c r="AZ11" i="123"/>
  <c r="BA11" i="123"/>
  <c r="BB11" i="123"/>
  <c r="AZ12" i="123"/>
  <c r="BA12" i="123"/>
  <c r="BB12" i="123"/>
  <c r="AZ13" i="123"/>
  <c r="BA13" i="123"/>
  <c r="BB13" i="123"/>
  <c r="AZ14" i="123"/>
  <c r="BA14" i="123"/>
  <c r="BB14" i="123"/>
  <c r="AZ15" i="123"/>
  <c r="BA15" i="123"/>
  <c r="BB15" i="123"/>
  <c r="AZ16" i="123"/>
  <c r="BA16" i="123"/>
  <c r="BB16" i="123"/>
  <c r="AZ17" i="123"/>
  <c r="BA17" i="123"/>
  <c r="BB17" i="123"/>
  <c r="AZ18" i="123"/>
  <c r="BA18" i="123"/>
  <c r="BB18" i="123"/>
  <c r="AZ19" i="123"/>
  <c r="BA19" i="123"/>
  <c r="BB19" i="123"/>
  <c r="AZ20" i="123"/>
  <c r="BA20" i="123"/>
  <c r="BB20" i="123"/>
  <c r="AZ21" i="123"/>
  <c r="BA21" i="123"/>
  <c r="BB21" i="123"/>
  <c r="AZ22" i="123"/>
  <c r="BA22" i="123"/>
  <c r="BB22" i="123"/>
  <c r="AZ23" i="123"/>
  <c r="BA23" i="123"/>
  <c r="BB23" i="123"/>
  <c r="AZ24" i="123"/>
  <c r="BA24" i="123"/>
  <c r="BB24" i="123"/>
  <c r="AZ25" i="123"/>
  <c r="BA25" i="123"/>
  <c r="BB25" i="123"/>
  <c r="AZ26" i="123"/>
  <c r="BA26" i="123"/>
  <c r="BB26" i="123"/>
  <c r="AZ27" i="123"/>
  <c r="BA27" i="123"/>
  <c r="BB27" i="123"/>
  <c r="AZ28" i="123"/>
  <c r="BA28" i="123"/>
  <c r="BB28" i="123"/>
  <c r="AZ29" i="123"/>
  <c r="BA29" i="123"/>
  <c r="BB29" i="123"/>
  <c r="AX30" i="123"/>
  <c r="R42" i="35" s="1"/>
  <c r="AW30" i="123"/>
  <c r="R41" i="35" s="1"/>
  <c r="AV30" i="123"/>
  <c r="AQ30" i="123"/>
  <c r="P42" i="35" s="1"/>
  <c r="AP30" i="123"/>
  <c r="P41" i="35" s="1"/>
  <c r="AO30" i="123"/>
  <c r="AM30" i="123"/>
  <c r="O42" i="35" s="1"/>
  <c r="AL30" i="123"/>
  <c r="O41" i="35" s="1"/>
  <c r="AK30" i="123"/>
  <c r="Z30" i="123"/>
  <c r="K42" i="35" s="1"/>
  <c r="Y30" i="123"/>
  <c r="K41" i="35" s="1"/>
  <c r="X30" i="123"/>
  <c r="K40" i="35" s="1"/>
  <c r="V30" i="123"/>
  <c r="J42" i="35" s="1"/>
  <c r="U30" i="123"/>
  <c r="J41" i="35" s="1"/>
  <c r="T30" i="123"/>
  <c r="J40" i="35" s="1"/>
  <c r="AT30" i="123"/>
  <c r="Q42" i="35" s="1"/>
  <c r="AS30" i="123"/>
  <c r="AI30" i="123"/>
  <c r="N42" i="35" s="1"/>
  <c r="AH30" i="123"/>
  <c r="AF30" i="123"/>
  <c r="AE30" i="123"/>
  <c r="AC30" i="123"/>
  <c r="AB30" i="123"/>
  <c r="L40" i="35" s="1"/>
  <c r="R30" i="123"/>
  <c r="Q30" i="123"/>
  <c r="J30" i="123"/>
  <c r="G40" i="35" s="1"/>
  <c r="I42" i="35"/>
  <c r="O30" i="123"/>
  <c r="H42" i="35" s="1"/>
  <c r="N30" i="123"/>
  <c r="H40" i="35" s="1"/>
  <c r="L30" i="123"/>
  <c r="G42" i="35" s="1"/>
  <c r="K30" i="123"/>
  <c r="G41" i="35" s="1"/>
  <c r="M42" i="35"/>
  <c r="L42" i="35"/>
  <c r="I40" i="35"/>
  <c r="BB9" i="123"/>
  <c r="BA9" i="123"/>
  <c r="AZ9" i="123"/>
  <c r="BA30" i="123" l="1"/>
  <c r="AZ30" i="123"/>
  <c r="BB30" i="123"/>
  <c r="S41" i="35"/>
  <c r="S40" i="35"/>
  <c r="S42" i="35"/>
  <c r="Z21" i="81" l="1"/>
  <c r="AF21" i="81" s="1"/>
  <c r="V41" i="35"/>
  <c r="Z22" i="81"/>
  <c r="AF22" i="81" s="1"/>
  <c r="V42" i="35"/>
  <c r="Z20" i="81"/>
  <c r="AF20" i="81" s="1"/>
  <c r="V40" i="35"/>
  <c r="V37" i="35" l="1"/>
  <c r="AL7" i="109" l="1"/>
  <c r="AI7" i="109"/>
  <c r="M3" i="80"/>
  <c r="M3" i="88"/>
  <c r="M3" i="104"/>
  <c r="M3" i="106"/>
  <c r="M3" i="107"/>
  <c r="M3" i="108"/>
  <c r="M3" i="109"/>
  <c r="M3" i="111"/>
  <c r="M3" i="112"/>
  <c r="M3" i="113"/>
  <c r="M3" i="114"/>
  <c r="M3" i="115"/>
  <c r="M3" i="120"/>
  <c r="M3" i="119"/>
  <c r="M3" i="118"/>
  <c r="M3" i="117"/>
  <c r="M3" i="116"/>
  <c r="F37" i="112"/>
  <c r="F37" i="111"/>
  <c r="O9" i="122"/>
  <c r="O8" i="122"/>
  <c r="L7" i="122"/>
  <c r="A7" i="122"/>
  <c r="F34" i="88"/>
  <c r="F35" i="88"/>
  <c r="F36" i="88"/>
  <c r="F37" i="88"/>
  <c r="F39" i="88"/>
  <c r="F40" i="88"/>
  <c r="F38" i="88" s="1"/>
  <c r="F41" i="88"/>
  <c r="AD34" i="122"/>
  <c r="AC34" i="122"/>
  <c r="Q34" i="122"/>
  <c r="P34" i="122"/>
  <c r="F34" i="122"/>
  <c r="AK33" i="122"/>
  <c r="AK32" i="122"/>
  <c r="AK31" i="122"/>
  <c r="AK30" i="122"/>
  <c r="AK29" i="122"/>
  <c r="AK28" i="122"/>
  <c r="AK27" i="122"/>
  <c r="AK26" i="122"/>
  <c r="AJ25" i="122"/>
  <c r="AI25" i="122"/>
  <c r="AH25" i="122"/>
  <c r="AG25" i="122"/>
  <c r="AF25" i="122"/>
  <c r="AE25" i="122"/>
  <c r="AD25" i="122"/>
  <c r="AC25" i="122"/>
  <c r="AB25" i="122"/>
  <c r="AA25" i="122"/>
  <c r="Z25" i="122"/>
  <c r="Y25" i="122"/>
  <c r="X25" i="122"/>
  <c r="W25" i="122"/>
  <c r="V25" i="122"/>
  <c r="U25" i="122"/>
  <c r="T25" i="122"/>
  <c r="S25" i="122"/>
  <c r="R25" i="122"/>
  <c r="Q25" i="122"/>
  <c r="P25" i="122"/>
  <c r="O25" i="122"/>
  <c r="N25" i="122"/>
  <c r="M25" i="122"/>
  <c r="L25" i="122"/>
  <c r="K25" i="122"/>
  <c r="J25" i="122"/>
  <c r="I25" i="122"/>
  <c r="H25" i="122"/>
  <c r="G25" i="122"/>
  <c r="AK25" i="122" s="1"/>
  <c r="F25" i="122"/>
  <c r="AK24" i="122"/>
  <c r="AK23" i="122"/>
  <c r="AK22" i="122"/>
  <c r="AK21" i="122"/>
  <c r="AK20" i="122"/>
  <c r="AK19" i="122"/>
  <c r="AK18" i="122"/>
  <c r="AK17" i="122"/>
  <c r="AJ16" i="122"/>
  <c r="AJ34" i="122" s="1"/>
  <c r="AI16" i="122"/>
  <c r="AI34" i="122" s="1"/>
  <c r="AH16" i="122"/>
  <c r="AH34" i="122" s="1"/>
  <c r="AG16" i="122"/>
  <c r="AF16" i="122"/>
  <c r="AE16" i="122"/>
  <c r="AD16" i="122"/>
  <c r="AC16" i="122"/>
  <c r="AB16" i="122"/>
  <c r="AB34" i="122" s="1"/>
  <c r="AA16" i="122"/>
  <c r="AA34" i="122" s="1"/>
  <c r="Z16" i="122"/>
  <c r="Z34" i="122" s="1"/>
  <c r="Y16" i="122"/>
  <c r="Y34" i="122" s="1"/>
  <c r="X16" i="122"/>
  <c r="X34" i="122" s="1"/>
  <c r="W16" i="122"/>
  <c r="W34" i="122" s="1"/>
  <c r="V16" i="122"/>
  <c r="V34" i="122" s="1"/>
  <c r="U16" i="122"/>
  <c r="T16" i="122"/>
  <c r="S16" i="122"/>
  <c r="R16" i="122"/>
  <c r="R34" i="122" s="1"/>
  <c r="Q16" i="122"/>
  <c r="P16" i="122"/>
  <c r="O16" i="122"/>
  <c r="O34" i="122" s="1"/>
  <c r="N16" i="122"/>
  <c r="N34" i="122" s="1"/>
  <c r="M16" i="122"/>
  <c r="M34" i="122" s="1"/>
  <c r="L16" i="122"/>
  <c r="L34" i="122" s="1"/>
  <c r="K16" i="122"/>
  <c r="J16" i="122"/>
  <c r="J34" i="122" s="1"/>
  <c r="I16" i="122"/>
  <c r="H16" i="122"/>
  <c r="G16" i="122"/>
  <c r="F16" i="122"/>
  <c r="AJ15" i="122"/>
  <c r="AH15" i="122"/>
  <c r="F12" i="122"/>
  <c r="F13" i="122" s="1"/>
  <c r="F15" i="122" s="1"/>
  <c r="F42" i="121"/>
  <c r="F41" i="121"/>
  <c r="F40" i="121"/>
  <c r="F39" i="121"/>
  <c r="F37" i="121"/>
  <c r="F36" i="121"/>
  <c r="F35" i="121"/>
  <c r="AK25" i="121"/>
  <c r="AK24" i="121"/>
  <c r="AK23" i="121"/>
  <c r="AK22" i="121"/>
  <c r="AJ21" i="121"/>
  <c r="AI21" i="121"/>
  <c r="AH21" i="121"/>
  <c r="AG21" i="121"/>
  <c r="AF21" i="121"/>
  <c r="AE21" i="121"/>
  <c r="AD21" i="121"/>
  <c r="AC21" i="121"/>
  <c r="AB21" i="121"/>
  <c r="AA21" i="121"/>
  <c r="Z21" i="121"/>
  <c r="Y21" i="121"/>
  <c r="X21" i="121"/>
  <c r="W21" i="121"/>
  <c r="V21" i="121"/>
  <c r="U21" i="121"/>
  <c r="T21" i="121"/>
  <c r="S21" i="121"/>
  <c r="R21" i="121"/>
  <c r="Q21" i="121"/>
  <c r="P21" i="121"/>
  <c r="O21" i="121"/>
  <c r="N21" i="121"/>
  <c r="M21" i="121"/>
  <c r="L21" i="121"/>
  <c r="K21" i="121"/>
  <c r="J21" i="121"/>
  <c r="I21" i="121"/>
  <c r="AK21" i="121" s="1"/>
  <c r="F38" i="121" s="1"/>
  <c r="H21" i="121"/>
  <c r="G21" i="121"/>
  <c r="F21" i="121"/>
  <c r="AK20" i="121"/>
  <c r="AK19" i="121"/>
  <c r="AK18" i="121"/>
  <c r="AK17" i="121"/>
  <c r="AJ16" i="121"/>
  <c r="AJ26" i="121" s="1"/>
  <c r="AI16" i="121"/>
  <c r="AI26" i="121" s="1"/>
  <c r="AH16" i="121"/>
  <c r="AH26" i="121" s="1"/>
  <c r="AG16" i="121"/>
  <c r="AG26" i="121" s="1"/>
  <c r="AF16" i="121"/>
  <c r="AF26" i="121" s="1"/>
  <c r="AE16" i="121"/>
  <c r="AE26" i="121" s="1"/>
  <c r="AD16" i="121"/>
  <c r="AD26" i="121" s="1"/>
  <c r="AC16" i="121"/>
  <c r="AC26" i="121" s="1"/>
  <c r="AB16" i="121"/>
  <c r="AB26" i="121" s="1"/>
  <c r="AA16" i="121"/>
  <c r="AA26" i="121" s="1"/>
  <c r="Z16" i="121"/>
  <c r="Z26" i="121" s="1"/>
  <c r="Y16" i="121"/>
  <c r="Y26" i="121" s="1"/>
  <c r="X16" i="121"/>
  <c r="X26" i="121" s="1"/>
  <c r="W16" i="121"/>
  <c r="W26" i="121" s="1"/>
  <c r="V16" i="121"/>
  <c r="V26" i="121" s="1"/>
  <c r="U16" i="121"/>
  <c r="U26" i="121" s="1"/>
  <c r="T16" i="121"/>
  <c r="T26" i="121" s="1"/>
  <c r="S16" i="121"/>
  <c r="S26" i="121" s="1"/>
  <c r="R16" i="121"/>
  <c r="R26" i="121" s="1"/>
  <c r="Q16" i="121"/>
  <c r="Q26" i="121" s="1"/>
  <c r="P16" i="121"/>
  <c r="P26" i="121" s="1"/>
  <c r="O16" i="121"/>
  <c r="O26" i="121" s="1"/>
  <c r="N16" i="121"/>
  <c r="N26" i="121" s="1"/>
  <c r="M16" i="121"/>
  <c r="M26" i="121" s="1"/>
  <c r="L16" i="121"/>
  <c r="L26" i="121" s="1"/>
  <c r="K16" i="121"/>
  <c r="K26" i="121" s="1"/>
  <c r="J16" i="121"/>
  <c r="J26" i="121" s="1"/>
  <c r="I16" i="121"/>
  <c r="I26" i="121" s="1"/>
  <c r="H16" i="121"/>
  <c r="H26" i="121" s="1"/>
  <c r="G16" i="121"/>
  <c r="G26" i="121" s="1"/>
  <c r="F16" i="121"/>
  <c r="F26" i="121" s="1"/>
  <c r="AC7" i="121" s="1"/>
  <c r="AJ15" i="121"/>
  <c r="AH15" i="121"/>
  <c r="F12" i="121"/>
  <c r="F13" i="121" s="1"/>
  <c r="F15" i="121" s="1"/>
  <c r="F5" i="84"/>
  <c r="F4" i="84"/>
  <c r="F3" i="84"/>
  <c r="F33" i="88" l="1"/>
  <c r="AE34" i="122"/>
  <c r="H34" i="122"/>
  <c r="T34" i="122"/>
  <c r="AF34" i="122"/>
  <c r="I34" i="122"/>
  <c r="U34" i="122"/>
  <c r="AG34" i="122"/>
  <c r="S34" i="122"/>
  <c r="AK16" i="122"/>
  <c r="AK34" i="122" s="1"/>
  <c r="AC7" i="122"/>
  <c r="G12" i="122"/>
  <c r="G34" i="122"/>
  <c r="K34" i="122"/>
  <c r="F34" i="121"/>
  <c r="AK16" i="121"/>
  <c r="AK26" i="121" s="1"/>
  <c r="G12" i="121"/>
  <c r="G13" i="122" l="1"/>
  <c r="G15" i="122" s="1"/>
  <c r="H12" i="122"/>
  <c r="G13" i="121"/>
  <c r="G15" i="121" s="1"/>
  <c r="H12" i="121"/>
  <c r="H13" i="122" l="1"/>
  <c r="H15" i="122" s="1"/>
  <c r="I12" i="122"/>
  <c r="H13" i="121"/>
  <c r="H15" i="121" s="1"/>
  <c r="I12" i="121"/>
  <c r="I13" i="122" l="1"/>
  <c r="I15" i="122" s="1"/>
  <c r="J12" i="122"/>
  <c r="I13" i="121"/>
  <c r="I15" i="121" s="1"/>
  <c r="J12" i="121"/>
  <c r="H54" i="122" l="1"/>
  <c r="H50" i="122"/>
  <c r="H43" i="122"/>
  <c r="J13" i="122"/>
  <c r="J15" i="122" s="1"/>
  <c r="H49" i="122" s="1"/>
  <c r="K12" i="122"/>
  <c r="H42" i="122"/>
  <c r="H52" i="122"/>
  <c r="H51" i="122"/>
  <c r="H44" i="122"/>
  <c r="H53" i="122"/>
  <c r="H45" i="122"/>
  <c r="H46" i="122"/>
  <c r="J13" i="121"/>
  <c r="J15" i="121" s="1"/>
  <c r="K12" i="121"/>
  <c r="H40" i="122" l="1"/>
  <c r="K13" i="122"/>
  <c r="K15" i="122" s="1"/>
  <c r="L12" i="122"/>
  <c r="H47" i="122"/>
  <c r="H41" i="122"/>
  <c r="H55" i="122"/>
  <c r="H48" i="122"/>
  <c r="L12" i="121"/>
  <c r="K13" i="121"/>
  <c r="K15" i="121" s="1"/>
  <c r="L13" i="122" l="1"/>
  <c r="L15" i="122" s="1"/>
  <c r="M12" i="122"/>
  <c r="M12" i="121"/>
  <c r="L13" i="121"/>
  <c r="L15" i="121" s="1"/>
  <c r="N12" i="122" l="1"/>
  <c r="M13" i="122"/>
  <c r="M15" i="122" s="1"/>
  <c r="N12" i="121"/>
  <c r="M13" i="121"/>
  <c r="M15" i="121" s="1"/>
  <c r="O12" i="122" l="1"/>
  <c r="N13" i="122"/>
  <c r="N15" i="122" s="1"/>
  <c r="O12" i="121"/>
  <c r="N13" i="121"/>
  <c r="N15" i="121" s="1"/>
  <c r="P12" i="122" l="1"/>
  <c r="O13" i="122"/>
  <c r="O15" i="122" s="1"/>
  <c r="P12" i="121"/>
  <c r="O13" i="121"/>
  <c r="O15" i="121" s="1"/>
  <c r="P13" i="122" l="1"/>
  <c r="P15" i="122" s="1"/>
  <c r="Q12" i="122"/>
  <c r="Q12" i="121"/>
  <c r="P13" i="121"/>
  <c r="P15" i="121" s="1"/>
  <c r="Q13" i="122" l="1"/>
  <c r="Q15" i="122" s="1"/>
  <c r="R12" i="122"/>
  <c r="Q13" i="121"/>
  <c r="Q15" i="121" s="1"/>
  <c r="R12" i="121"/>
  <c r="S12" i="122" l="1"/>
  <c r="R13" i="122"/>
  <c r="R15" i="122" s="1"/>
  <c r="R13" i="121"/>
  <c r="R15" i="121" s="1"/>
  <c r="S12" i="121"/>
  <c r="S13" i="122" l="1"/>
  <c r="S15" i="122" s="1"/>
  <c r="T12" i="122"/>
  <c r="S13" i="121"/>
  <c r="S15" i="121" s="1"/>
  <c r="T12" i="121"/>
  <c r="T13" i="122" l="1"/>
  <c r="T15" i="122" s="1"/>
  <c r="U12" i="122"/>
  <c r="T13" i="121"/>
  <c r="T15" i="121" s="1"/>
  <c r="U12" i="121"/>
  <c r="U13" i="122" l="1"/>
  <c r="U15" i="122" s="1"/>
  <c r="V12" i="122"/>
  <c r="U13" i="121"/>
  <c r="U15" i="121" s="1"/>
  <c r="V12" i="121"/>
  <c r="V13" i="122" l="1"/>
  <c r="V15" i="122" s="1"/>
  <c r="W12" i="122"/>
  <c r="V13" i="121"/>
  <c r="V15" i="121" s="1"/>
  <c r="W12" i="121"/>
  <c r="W13" i="122" l="1"/>
  <c r="W15" i="122" s="1"/>
  <c r="X12" i="122"/>
  <c r="W13" i="121"/>
  <c r="W15" i="121" s="1"/>
  <c r="X12" i="121"/>
  <c r="Y12" i="122" l="1"/>
  <c r="X13" i="122"/>
  <c r="X15" i="122" s="1"/>
  <c r="Y12" i="121"/>
  <c r="X13" i="121"/>
  <c r="X15" i="121" s="1"/>
  <c r="Z12" i="122" l="1"/>
  <c r="Y13" i="122"/>
  <c r="Y15" i="122" s="1"/>
  <c r="Z12" i="121"/>
  <c r="Y13" i="121"/>
  <c r="Y15" i="121" s="1"/>
  <c r="AA12" i="122" l="1"/>
  <c r="Z13" i="122"/>
  <c r="Z15" i="122" s="1"/>
  <c r="AA12" i="121"/>
  <c r="Z13" i="121"/>
  <c r="Z15" i="121" s="1"/>
  <c r="AB12" i="122" l="1"/>
  <c r="AA13" i="122"/>
  <c r="AA15" i="122" s="1"/>
  <c r="AB12" i="121"/>
  <c r="AA13" i="121"/>
  <c r="AA15" i="121" s="1"/>
  <c r="AB13" i="122" l="1"/>
  <c r="AB15" i="122" s="1"/>
  <c r="AC12" i="122"/>
  <c r="AC12" i="121"/>
  <c r="AB13" i="121"/>
  <c r="AB15" i="121" s="1"/>
  <c r="AD12" i="122" l="1"/>
  <c r="AC13" i="122"/>
  <c r="AC15" i="122" s="1"/>
  <c r="AC13" i="121"/>
  <c r="AC15" i="121" s="1"/>
  <c r="AD12" i="121"/>
  <c r="AD13" i="122" l="1"/>
  <c r="AD15" i="122" s="1"/>
  <c r="AE12" i="122"/>
  <c r="AD13" i="121"/>
  <c r="AD15" i="121" s="1"/>
  <c r="AE12" i="121"/>
  <c r="AE13" i="122" l="1"/>
  <c r="AE15" i="122" s="1"/>
  <c r="AF12" i="122"/>
  <c r="AE13" i="121"/>
  <c r="AE15" i="121" s="1"/>
  <c r="AF12" i="121"/>
  <c r="AF13" i="122" l="1"/>
  <c r="AF15" i="122" s="1"/>
  <c r="AG12" i="122"/>
  <c r="AF13" i="121"/>
  <c r="AF15" i="121" s="1"/>
  <c r="AG12" i="121"/>
  <c r="AH12" i="122" l="1"/>
  <c r="AI12" i="122" s="1"/>
  <c r="AI13" i="122" s="1"/>
  <c r="AI15" i="122" s="1"/>
  <c r="AG13" i="122"/>
  <c r="AG15" i="122" s="1"/>
  <c r="AG13" i="121"/>
  <c r="AG15" i="121" s="1"/>
  <c r="AH12" i="121"/>
  <c r="AI12" i="121" s="1"/>
  <c r="AI13" i="121" s="1"/>
  <c r="AI15" i="121" s="1"/>
  <c r="F33" i="121" l="1"/>
  <c r="F32" i="121"/>
  <c r="F42" i="119" l="1"/>
  <c r="F41" i="119"/>
  <c r="F40" i="119"/>
  <c r="F37" i="119"/>
  <c r="F36" i="119"/>
  <c r="F35" i="119"/>
  <c r="F42" i="116"/>
  <c r="F41" i="116"/>
  <c r="F40" i="116"/>
  <c r="F37" i="116"/>
  <c r="F36" i="116"/>
  <c r="F35" i="116"/>
  <c r="F42" i="114"/>
  <c r="F41" i="114"/>
  <c r="F40" i="114"/>
  <c r="F37" i="114"/>
  <c r="F36" i="114"/>
  <c r="F35" i="114"/>
  <c r="F42" i="108"/>
  <c r="F41" i="108"/>
  <c r="F40" i="108"/>
  <c r="F37" i="108"/>
  <c r="F36" i="108"/>
  <c r="F35" i="108"/>
  <c r="F42" i="106"/>
  <c r="F41" i="106"/>
  <c r="F40" i="106"/>
  <c r="F37" i="106"/>
  <c r="F36" i="106"/>
  <c r="F35" i="106"/>
  <c r="F42" i="23"/>
  <c r="F41" i="23"/>
  <c r="F40" i="23"/>
  <c r="F37" i="23"/>
  <c r="F36" i="23"/>
  <c r="F35" i="23"/>
  <c r="AK28" i="80" l="1"/>
  <c r="AK29" i="80"/>
  <c r="AK30" i="80"/>
  <c r="AK31" i="80"/>
  <c r="AK19" i="80"/>
  <c r="AK20" i="80"/>
  <c r="AK21" i="80"/>
  <c r="AK22" i="80"/>
  <c r="O9" i="107"/>
  <c r="O8" i="107"/>
  <c r="L7" i="107"/>
  <c r="A7" i="107"/>
  <c r="F38" i="108"/>
  <c r="F37" i="104"/>
  <c r="F38" i="119"/>
  <c r="AJ21" i="114"/>
  <c r="AI21" i="114"/>
  <c r="AH21" i="114"/>
  <c r="AG21" i="114"/>
  <c r="AF21" i="114"/>
  <c r="AE21" i="114"/>
  <c r="AD21" i="114"/>
  <c r="AC21" i="114"/>
  <c r="AB21" i="114"/>
  <c r="AA21" i="114"/>
  <c r="Z21" i="114"/>
  <c r="Y21" i="114"/>
  <c r="X21" i="114"/>
  <c r="W21" i="114"/>
  <c r="V21" i="114"/>
  <c r="U21" i="114"/>
  <c r="T21" i="114"/>
  <c r="S21" i="114"/>
  <c r="R21" i="114"/>
  <c r="Q21" i="114"/>
  <c r="P21" i="114"/>
  <c r="O21" i="114"/>
  <c r="N21" i="114"/>
  <c r="M21" i="114"/>
  <c r="L21" i="114"/>
  <c r="K21" i="114"/>
  <c r="J21" i="114"/>
  <c r="I21" i="114"/>
  <c r="H21" i="114"/>
  <c r="G21" i="114"/>
  <c r="F21" i="114"/>
  <c r="AK28" i="120"/>
  <c r="AK29" i="120"/>
  <c r="AK30" i="120"/>
  <c r="AK31" i="120"/>
  <c r="AK19" i="120"/>
  <c r="AK20" i="120"/>
  <c r="AK21" i="120"/>
  <c r="AK22" i="120"/>
  <c r="AK23" i="120"/>
  <c r="AJ16" i="120"/>
  <c r="AI16" i="120"/>
  <c r="AH16" i="120"/>
  <c r="AG16" i="120"/>
  <c r="AF16" i="120"/>
  <c r="AE16" i="120"/>
  <c r="AD16" i="120"/>
  <c r="AC16" i="120"/>
  <c r="AB16" i="120"/>
  <c r="AA16" i="120"/>
  <c r="Z16" i="120"/>
  <c r="Y16" i="120"/>
  <c r="X16" i="120"/>
  <c r="W16" i="120"/>
  <c r="V16" i="120"/>
  <c r="U16" i="120"/>
  <c r="T16" i="120"/>
  <c r="S16" i="120"/>
  <c r="R16" i="120"/>
  <c r="Q16" i="120"/>
  <c r="P16" i="120"/>
  <c r="O16" i="120"/>
  <c r="N16" i="120"/>
  <c r="M16" i="120"/>
  <c r="L16" i="120"/>
  <c r="K16" i="120"/>
  <c r="J16" i="120"/>
  <c r="I16" i="120"/>
  <c r="H16" i="120"/>
  <c r="G16" i="120"/>
  <c r="F16" i="120"/>
  <c r="AK28" i="117"/>
  <c r="AK29" i="117"/>
  <c r="AK30" i="117"/>
  <c r="AK31" i="117"/>
  <c r="AK32" i="117"/>
  <c r="AK19" i="117"/>
  <c r="AK20" i="117"/>
  <c r="AK21" i="117"/>
  <c r="AK22" i="117"/>
  <c r="AK23" i="117"/>
  <c r="AJ16" i="117"/>
  <c r="AI16" i="117"/>
  <c r="AH16" i="117"/>
  <c r="AG16" i="117"/>
  <c r="AF16" i="117"/>
  <c r="AE16" i="117"/>
  <c r="AD16" i="117"/>
  <c r="AC16" i="117"/>
  <c r="AB16" i="117"/>
  <c r="AA16" i="117"/>
  <c r="Z16" i="117"/>
  <c r="Y16" i="117"/>
  <c r="X16" i="117"/>
  <c r="W16" i="117"/>
  <c r="V16" i="117"/>
  <c r="U16" i="117"/>
  <c r="T16" i="117"/>
  <c r="S16" i="117"/>
  <c r="R16" i="117"/>
  <c r="Q16" i="117"/>
  <c r="P16" i="117"/>
  <c r="O16" i="117"/>
  <c r="N16" i="117"/>
  <c r="M16" i="117"/>
  <c r="L16" i="117"/>
  <c r="K16" i="117"/>
  <c r="J16" i="117"/>
  <c r="I16" i="117"/>
  <c r="H16" i="117"/>
  <c r="G16" i="117"/>
  <c r="F16" i="117"/>
  <c r="AK28" i="115"/>
  <c r="AK29" i="115"/>
  <c r="AK30" i="115"/>
  <c r="AK31" i="115"/>
  <c r="AK19" i="115"/>
  <c r="AK20" i="115"/>
  <c r="AK21" i="115"/>
  <c r="AK22" i="115"/>
  <c r="AK23" i="115"/>
  <c r="AJ16" i="115"/>
  <c r="AI16" i="115"/>
  <c r="AH16" i="115"/>
  <c r="AG16" i="115"/>
  <c r="AF16" i="115"/>
  <c r="AE16" i="115"/>
  <c r="AD16" i="115"/>
  <c r="AC16" i="115"/>
  <c r="AB16" i="115"/>
  <c r="AA16" i="115"/>
  <c r="Z16" i="115"/>
  <c r="Y16" i="115"/>
  <c r="X16" i="115"/>
  <c r="W16" i="115"/>
  <c r="V16" i="115"/>
  <c r="U16" i="115"/>
  <c r="T16" i="115"/>
  <c r="S16" i="115"/>
  <c r="R16" i="115"/>
  <c r="Q16" i="115"/>
  <c r="P16" i="115"/>
  <c r="O16" i="115"/>
  <c r="N16" i="115"/>
  <c r="M16" i="115"/>
  <c r="L16" i="115"/>
  <c r="K16" i="115"/>
  <c r="J16" i="115"/>
  <c r="I16" i="115"/>
  <c r="H16" i="115"/>
  <c r="G16" i="115"/>
  <c r="F16" i="115"/>
  <c r="AK28" i="109"/>
  <c r="AK29" i="109"/>
  <c r="AK30" i="109"/>
  <c r="AK31" i="109"/>
  <c r="AK19" i="109"/>
  <c r="AK20" i="109"/>
  <c r="AK21" i="109"/>
  <c r="AK22" i="109"/>
  <c r="AK23" i="109"/>
  <c r="AJ16" i="109"/>
  <c r="AI16" i="109"/>
  <c r="AH16" i="109"/>
  <c r="AG16" i="109"/>
  <c r="AF16" i="109"/>
  <c r="AE16" i="109"/>
  <c r="AD16" i="109"/>
  <c r="AC16" i="109"/>
  <c r="AB16" i="109"/>
  <c r="AA16" i="109"/>
  <c r="Z16" i="109"/>
  <c r="Y16" i="109"/>
  <c r="X16" i="109"/>
  <c r="W16" i="109"/>
  <c r="V16" i="109"/>
  <c r="U16" i="109"/>
  <c r="T16" i="109"/>
  <c r="S16" i="109"/>
  <c r="R16" i="109"/>
  <c r="Q16" i="109"/>
  <c r="P16" i="109"/>
  <c r="O16" i="109"/>
  <c r="N16" i="109"/>
  <c r="M16" i="109"/>
  <c r="L16" i="109"/>
  <c r="K16" i="109"/>
  <c r="J16" i="109"/>
  <c r="I16" i="109"/>
  <c r="H16" i="109"/>
  <c r="G16" i="109"/>
  <c r="F16" i="109"/>
  <c r="AJ16" i="107"/>
  <c r="AI16" i="107"/>
  <c r="AH16" i="107"/>
  <c r="AG16" i="107"/>
  <c r="AF16" i="107"/>
  <c r="AE16" i="107"/>
  <c r="AD16" i="107"/>
  <c r="AC16" i="107"/>
  <c r="AB16" i="107"/>
  <c r="AA16" i="107"/>
  <c r="Z16" i="107"/>
  <c r="Y16" i="107"/>
  <c r="X16" i="107"/>
  <c r="W16" i="107"/>
  <c r="V16" i="107"/>
  <c r="U16" i="107"/>
  <c r="T16" i="107"/>
  <c r="S16" i="107"/>
  <c r="R16" i="107"/>
  <c r="Q16" i="107"/>
  <c r="P16" i="107"/>
  <c r="O16" i="107"/>
  <c r="N16" i="107"/>
  <c r="M16" i="107"/>
  <c r="L16" i="107"/>
  <c r="K16" i="107"/>
  <c r="J16" i="107"/>
  <c r="I16" i="107"/>
  <c r="H16" i="107"/>
  <c r="G16" i="107"/>
  <c r="F16" i="107"/>
  <c r="AK28" i="107"/>
  <c r="AK29" i="107"/>
  <c r="AK30" i="107"/>
  <c r="AK31" i="107"/>
  <c r="AK19" i="107"/>
  <c r="AK20" i="107"/>
  <c r="AK21" i="107"/>
  <c r="AK22" i="107"/>
  <c r="AJ16" i="119"/>
  <c r="AI16" i="119"/>
  <c r="AH16" i="119"/>
  <c r="AG16" i="119"/>
  <c r="AF16" i="119"/>
  <c r="AE16" i="119"/>
  <c r="AD16" i="119"/>
  <c r="AC16" i="119"/>
  <c r="AB16" i="119"/>
  <c r="AA16" i="119"/>
  <c r="Z16" i="119"/>
  <c r="Y16" i="119"/>
  <c r="X16" i="119"/>
  <c r="W16" i="119"/>
  <c r="V16" i="119"/>
  <c r="U16" i="119"/>
  <c r="T16" i="119"/>
  <c r="S16" i="119"/>
  <c r="R16" i="119"/>
  <c r="Q16" i="119"/>
  <c r="P16" i="119"/>
  <c r="O16" i="119"/>
  <c r="N16" i="119"/>
  <c r="M16" i="119"/>
  <c r="L16" i="119"/>
  <c r="K16" i="119"/>
  <c r="J16" i="119"/>
  <c r="I16" i="119"/>
  <c r="H16" i="119"/>
  <c r="G16" i="119"/>
  <c r="F16" i="119"/>
  <c r="AJ15" i="118"/>
  <c r="AI15" i="118"/>
  <c r="AH15" i="118"/>
  <c r="AG15" i="118"/>
  <c r="AF15" i="118"/>
  <c r="AE15" i="118"/>
  <c r="AD15" i="118"/>
  <c r="AC15" i="118"/>
  <c r="AB15" i="118"/>
  <c r="AA15" i="118"/>
  <c r="Z15" i="118"/>
  <c r="Y15" i="118"/>
  <c r="X15" i="118"/>
  <c r="W15" i="118"/>
  <c r="V15" i="118"/>
  <c r="U15" i="118"/>
  <c r="T15" i="118"/>
  <c r="S15" i="118"/>
  <c r="R15" i="118"/>
  <c r="Q15" i="118"/>
  <c r="P15" i="118"/>
  <c r="O15" i="118"/>
  <c r="N15" i="118"/>
  <c r="M15" i="118"/>
  <c r="L15" i="118"/>
  <c r="K15" i="118"/>
  <c r="J15" i="118"/>
  <c r="I15" i="118"/>
  <c r="H15" i="118"/>
  <c r="G15" i="118"/>
  <c r="F15" i="118"/>
  <c r="AJ16" i="116"/>
  <c r="AI16" i="116"/>
  <c r="AH16" i="116"/>
  <c r="AG16" i="116"/>
  <c r="AF16" i="116"/>
  <c r="AE16" i="116"/>
  <c r="AD16" i="116"/>
  <c r="AC16" i="116"/>
  <c r="AB16" i="116"/>
  <c r="AA16" i="116"/>
  <c r="Z16" i="116"/>
  <c r="Y16" i="116"/>
  <c r="X16" i="116"/>
  <c r="W16" i="116"/>
  <c r="V16" i="116"/>
  <c r="U16" i="116"/>
  <c r="T16" i="116"/>
  <c r="S16" i="116"/>
  <c r="R16" i="116"/>
  <c r="Q16" i="116"/>
  <c r="P16" i="116"/>
  <c r="O16" i="116"/>
  <c r="N16" i="116"/>
  <c r="M16" i="116"/>
  <c r="L16" i="116"/>
  <c r="K16" i="116"/>
  <c r="J16" i="116"/>
  <c r="I16" i="116"/>
  <c r="H16" i="116"/>
  <c r="G16" i="116"/>
  <c r="F16" i="116"/>
  <c r="AJ16" i="114"/>
  <c r="AI16" i="114"/>
  <c r="AH16" i="114"/>
  <c r="AG16" i="114"/>
  <c r="AF16" i="114"/>
  <c r="AE16" i="114"/>
  <c r="AD16" i="114"/>
  <c r="AC16" i="114"/>
  <c r="AB16" i="114"/>
  <c r="AA16" i="114"/>
  <c r="Z16" i="114"/>
  <c r="Y16" i="114"/>
  <c r="X16" i="114"/>
  <c r="W16" i="114"/>
  <c r="V16" i="114"/>
  <c r="U16" i="114"/>
  <c r="T16" i="114"/>
  <c r="S16" i="114"/>
  <c r="R16" i="114"/>
  <c r="Q16" i="114"/>
  <c r="P16" i="114"/>
  <c r="O16" i="114"/>
  <c r="N16" i="114"/>
  <c r="M16" i="114"/>
  <c r="L16" i="114"/>
  <c r="K16" i="114"/>
  <c r="J16" i="114"/>
  <c r="I16" i="114"/>
  <c r="H16" i="114"/>
  <c r="G16" i="114"/>
  <c r="F16" i="114"/>
  <c r="AJ15" i="113"/>
  <c r="AI15" i="113"/>
  <c r="AH15" i="113"/>
  <c r="AG15" i="113"/>
  <c r="AF15" i="113"/>
  <c r="AE15" i="113"/>
  <c r="AD15" i="113"/>
  <c r="AC15" i="113"/>
  <c r="AB15" i="113"/>
  <c r="AA15" i="113"/>
  <c r="Z15" i="113"/>
  <c r="Y15" i="113"/>
  <c r="X15" i="113"/>
  <c r="W15" i="113"/>
  <c r="V15" i="113"/>
  <c r="U15" i="113"/>
  <c r="T15" i="113"/>
  <c r="S15" i="113"/>
  <c r="R15" i="113"/>
  <c r="Q15" i="113"/>
  <c r="P15" i="113"/>
  <c r="O15" i="113"/>
  <c r="N15" i="113"/>
  <c r="M15" i="113"/>
  <c r="L15" i="113"/>
  <c r="K15" i="113"/>
  <c r="J15" i="113"/>
  <c r="I15" i="113"/>
  <c r="H15" i="113"/>
  <c r="G15" i="113"/>
  <c r="F15" i="113"/>
  <c r="AJ15" i="112"/>
  <c r="AI15" i="112"/>
  <c r="AH15" i="112"/>
  <c r="AG15" i="112"/>
  <c r="AF15" i="112"/>
  <c r="AE15" i="112"/>
  <c r="AD15" i="112"/>
  <c r="AC15" i="112"/>
  <c r="AB15" i="112"/>
  <c r="AA15" i="112"/>
  <c r="Z15" i="112"/>
  <c r="Y15" i="112"/>
  <c r="X15" i="112"/>
  <c r="W15" i="112"/>
  <c r="V15" i="112"/>
  <c r="U15" i="112"/>
  <c r="T15" i="112"/>
  <c r="S15" i="112"/>
  <c r="R15" i="112"/>
  <c r="Q15" i="112"/>
  <c r="P15" i="112"/>
  <c r="O15" i="112"/>
  <c r="N15" i="112"/>
  <c r="M15" i="112"/>
  <c r="L15" i="112"/>
  <c r="K15" i="112"/>
  <c r="J15" i="112"/>
  <c r="I15" i="112"/>
  <c r="H15" i="112"/>
  <c r="G15" i="112"/>
  <c r="F15" i="112"/>
  <c r="AJ15" i="111"/>
  <c r="AI15" i="111"/>
  <c r="AH15" i="111"/>
  <c r="AG15" i="111"/>
  <c r="AF15" i="111"/>
  <c r="AE15" i="111"/>
  <c r="AD15" i="111"/>
  <c r="AC15" i="111"/>
  <c r="AB15" i="111"/>
  <c r="AA15" i="111"/>
  <c r="Z15" i="111"/>
  <c r="Y15" i="111"/>
  <c r="X15" i="111"/>
  <c r="W15" i="111"/>
  <c r="V15" i="111"/>
  <c r="U15" i="111"/>
  <c r="T15" i="111"/>
  <c r="S15" i="111"/>
  <c r="R15" i="111"/>
  <c r="Q15" i="111"/>
  <c r="P15" i="111"/>
  <c r="O15" i="111"/>
  <c r="N15" i="111"/>
  <c r="M15" i="111"/>
  <c r="L15" i="111"/>
  <c r="K15" i="111"/>
  <c r="J15" i="111"/>
  <c r="I15" i="111"/>
  <c r="H15" i="111"/>
  <c r="G15" i="111"/>
  <c r="F15" i="111"/>
  <c r="AJ16" i="108"/>
  <c r="AI16" i="108"/>
  <c r="AH16" i="108"/>
  <c r="AG16" i="108"/>
  <c r="AF16" i="108"/>
  <c r="AE16" i="108"/>
  <c r="AD16" i="108"/>
  <c r="AC16" i="108"/>
  <c r="AB16" i="108"/>
  <c r="AA16" i="108"/>
  <c r="Z16" i="108"/>
  <c r="Y16" i="108"/>
  <c r="X16" i="108"/>
  <c r="W16" i="108"/>
  <c r="V16" i="108"/>
  <c r="U16" i="108"/>
  <c r="T16" i="108"/>
  <c r="S16" i="108"/>
  <c r="R16" i="108"/>
  <c r="Q16" i="108"/>
  <c r="P16" i="108"/>
  <c r="O16" i="108"/>
  <c r="N16" i="108"/>
  <c r="M16" i="108"/>
  <c r="L16" i="108"/>
  <c r="K16" i="108"/>
  <c r="J16" i="108"/>
  <c r="I16" i="108"/>
  <c r="H16" i="108"/>
  <c r="G16" i="108"/>
  <c r="F16" i="108"/>
  <c r="AJ16" i="106"/>
  <c r="AI16" i="106"/>
  <c r="AH16" i="106"/>
  <c r="AG16" i="106"/>
  <c r="AF16" i="106"/>
  <c r="AE16" i="106"/>
  <c r="AD16" i="106"/>
  <c r="AC16" i="106"/>
  <c r="AB16" i="106"/>
  <c r="AA16" i="106"/>
  <c r="Z16" i="106"/>
  <c r="Y16" i="106"/>
  <c r="X16" i="106"/>
  <c r="W16" i="106"/>
  <c r="V16" i="106"/>
  <c r="U16" i="106"/>
  <c r="T16" i="106"/>
  <c r="S16" i="106"/>
  <c r="R16" i="106"/>
  <c r="Q16" i="106"/>
  <c r="P16" i="106"/>
  <c r="O16" i="106"/>
  <c r="N16" i="106"/>
  <c r="M16" i="106"/>
  <c r="L16" i="106"/>
  <c r="K16" i="106"/>
  <c r="J16" i="106"/>
  <c r="I16" i="106"/>
  <c r="H16" i="106"/>
  <c r="G16" i="106"/>
  <c r="F16" i="106"/>
  <c r="AJ15" i="104"/>
  <c r="AI15" i="104"/>
  <c r="AH15" i="104"/>
  <c r="AG15" i="104"/>
  <c r="AF15" i="104"/>
  <c r="AE15" i="104"/>
  <c r="AD15" i="104"/>
  <c r="AC15" i="104"/>
  <c r="AB15" i="104"/>
  <c r="AA15" i="104"/>
  <c r="Z15" i="104"/>
  <c r="Y15" i="104"/>
  <c r="X15" i="104"/>
  <c r="W15" i="104"/>
  <c r="V15" i="104"/>
  <c r="U15" i="104"/>
  <c r="T15" i="104"/>
  <c r="S15" i="104"/>
  <c r="R15" i="104"/>
  <c r="Q15" i="104"/>
  <c r="P15" i="104"/>
  <c r="O15" i="104"/>
  <c r="N15" i="104"/>
  <c r="M15" i="104"/>
  <c r="L15" i="104"/>
  <c r="K15" i="104"/>
  <c r="J15" i="104"/>
  <c r="I15" i="104"/>
  <c r="H15" i="104"/>
  <c r="G15" i="104"/>
  <c r="F15" i="104"/>
  <c r="AJ15" i="88"/>
  <c r="AI15" i="88"/>
  <c r="AH15" i="88"/>
  <c r="AG15" i="88"/>
  <c r="AF15" i="88"/>
  <c r="AE15" i="88"/>
  <c r="AD15" i="88"/>
  <c r="AC15" i="88"/>
  <c r="AB15" i="88"/>
  <c r="AA15" i="88"/>
  <c r="Z15" i="88"/>
  <c r="Y15" i="88"/>
  <c r="X15" i="88"/>
  <c r="W15" i="88"/>
  <c r="V15" i="88"/>
  <c r="U15" i="88"/>
  <c r="T15" i="88"/>
  <c r="S15" i="88"/>
  <c r="R15" i="88"/>
  <c r="Q15" i="88"/>
  <c r="P15" i="88"/>
  <c r="O15" i="88"/>
  <c r="N15" i="88"/>
  <c r="M15" i="88"/>
  <c r="L15" i="88"/>
  <c r="K15" i="88"/>
  <c r="J15" i="88"/>
  <c r="I15" i="88"/>
  <c r="H15" i="88"/>
  <c r="G15" i="88"/>
  <c r="F15" i="88"/>
  <c r="L16" i="35" a="1"/>
  <c r="N15" i="35" a="1"/>
  <c r="H14" i="35" a="1"/>
  <c r="I16" i="35" a="1"/>
  <c r="H16" i="35" a="1"/>
  <c r="K12" i="35" a="1"/>
  <c r="H15" i="35" a="1"/>
  <c r="I12" i="35" a="1"/>
  <c r="H12" i="35" a="1"/>
  <c r="N16" i="35" a="1"/>
  <c r="I15" i="35" a="1"/>
  <c r="H13" i="35" a="1"/>
  <c r="R12" i="35" a="1"/>
  <c r="L15" i="35" a="1"/>
  <c r="I14" i="35" a="1"/>
  <c r="M16" i="35" a="1"/>
  <c r="N15" i="35" l="1"/>
  <c r="N16" i="35"/>
  <c r="M16" i="35"/>
  <c r="L15" i="35"/>
  <c r="L16" i="35"/>
  <c r="I12" i="35"/>
  <c r="I14" i="35"/>
  <c r="I15" i="35"/>
  <c r="I16" i="35"/>
  <c r="H16" i="35"/>
  <c r="H15" i="35"/>
  <c r="H14" i="35"/>
  <c r="H13" i="35"/>
  <c r="R12" i="35"/>
  <c r="K12" i="35"/>
  <c r="H12" i="35"/>
  <c r="AL7" i="80" l="1"/>
  <c r="AI7" i="80"/>
  <c r="AL7" i="107"/>
  <c r="AI7" i="107"/>
  <c r="AL7" i="115"/>
  <c r="AI7" i="115"/>
  <c r="AL7" i="117"/>
  <c r="AI7" i="117"/>
  <c r="AL7" i="120"/>
  <c r="AI7" i="120"/>
  <c r="F20" i="113"/>
  <c r="G20" i="113"/>
  <c r="H20" i="113"/>
  <c r="I20" i="113"/>
  <c r="J20" i="113"/>
  <c r="K20" i="113"/>
  <c r="L20" i="113"/>
  <c r="M20" i="113"/>
  <c r="N20" i="113"/>
  <c r="O20" i="113"/>
  <c r="P20" i="113"/>
  <c r="Q20" i="113"/>
  <c r="R20" i="113"/>
  <c r="S20" i="113"/>
  <c r="T20" i="113"/>
  <c r="U20" i="113"/>
  <c r="V20" i="113"/>
  <c r="W20" i="113"/>
  <c r="X20" i="113"/>
  <c r="Y20" i="113"/>
  <c r="Z20" i="113"/>
  <c r="AA20" i="113"/>
  <c r="AB20" i="113"/>
  <c r="AC20" i="113"/>
  <c r="AD20" i="113"/>
  <c r="AE20" i="113"/>
  <c r="AF20" i="113"/>
  <c r="AG20" i="113"/>
  <c r="AH20" i="113"/>
  <c r="AI20" i="113"/>
  <c r="AJ20" i="113"/>
  <c r="F20" i="112"/>
  <c r="G20" i="112"/>
  <c r="H20" i="112"/>
  <c r="I20" i="112"/>
  <c r="J20" i="112"/>
  <c r="K20" i="112"/>
  <c r="L20" i="112"/>
  <c r="M20" i="112"/>
  <c r="N20" i="112"/>
  <c r="O20" i="112"/>
  <c r="P20" i="112"/>
  <c r="Q20" i="112"/>
  <c r="R20" i="112"/>
  <c r="S20" i="112"/>
  <c r="T20" i="112"/>
  <c r="U20" i="112"/>
  <c r="V20" i="112"/>
  <c r="W20" i="112"/>
  <c r="X20" i="112"/>
  <c r="Y20" i="112"/>
  <c r="Z20" i="112"/>
  <c r="AA20" i="112"/>
  <c r="AB20" i="112"/>
  <c r="AC20" i="112"/>
  <c r="AD20" i="112"/>
  <c r="AE20" i="112"/>
  <c r="AF20" i="112"/>
  <c r="AG20" i="112"/>
  <c r="AH20" i="112"/>
  <c r="AI20" i="112"/>
  <c r="AJ20" i="112"/>
  <c r="F20" i="111"/>
  <c r="G20" i="111"/>
  <c r="H20" i="111"/>
  <c r="I20" i="111"/>
  <c r="J20" i="111"/>
  <c r="K20" i="111"/>
  <c r="L20" i="111"/>
  <c r="M20" i="111"/>
  <c r="N20" i="111"/>
  <c r="O20" i="111"/>
  <c r="P20" i="111"/>
  <c r="Q20" i="111"/>
  <c r="R20" i="111"/>
  <c r="S20" i="111"/>
  <c r="T20" i="111"/>
  <c r="U20" i="111"/>
  <c r="V20" i="111"/>
  <c r="W20" i="111"/>
  <c r="X20" i="111"/>
  <c r="Y20" i="111"/>
  <c r="Z20" i="111"/>
  <c r="AA20" i="111"/>
  <c r="AB20" i="111"/>
  <c r="AC20" i="111"/>
  <c r="AD20" i="111"/>
  <c r="AE20" i="111"/>
  <c r="AF20" i="111"/>
  <c r="AG20" i="111"/>
  <c r="AH20" i="111"/>
  <c r="AI20" i="111"/>
  <c r="AJ20" i="111"/>
  <c r="F20" i="104"/>
  <c r="G20" i="104"/>
  <c r="H20" i="104"/>
  <c r="I20" i="104"/>
  <c r="J20" i="104"/>
  <c r="K20" i="104"/>
  <c r="L20" i="104"/>
  <c r="M20" i="104"/>
  <c r="N20" i="104"/>
  <c r="O20" i="104"/>
  <c r="P20" i="104"/>
  <c r="Q20" i="104"/>
  <c r="R20" i="104"/>
  <c r="S20" i="104"/>
  <c r="T20" i="104"/>
  <c r="U20" i="104"/>
  <c r="V20" i="104"/>
  <c r="W20" i="104"/>
  <c r="X20" i="104"/>
  <c r="Y20" i="104"/>
  <c r="Z20" i="104"/>
  <c r="AA20" i="104"/>
  <c r="AB20" i="104"/>
  <c r="AC20" i="104"/>
  <c r="AD20" i="104"/>
  <c r="AE20" i="104"/>
  <c r="AF20" i="104"/>
  <c r="AG20" i="104"/>
  <c r="AH20" i="104"/>
  <c r="AI20" i="104"/>
  <c r="AJ20" i="104"/>
  <c r="F20" i="88"/>
  <c r="G20" i="88"/>
  <c r="H20" i="88"/>
  <c r="I20" i="88"/>
  <c r="J20" i="88"/>
  <c r="K20" i="88"/>
  <c r="L20" i="88"/>
  <c r="M20" i="88"/>
  <c r="N20" i="88"/>
  <c r="O20" i="88"/>
  <c r="P20" i="88"/>
  <c r="Q20" i="88"/>
  <c r="R20" i="88"/>
  <c r="S20" i="88"/>
  <c r="T20" i="88"/>
  <c r="U20" i="88"/>
  <c r="V20" i="88"/>
  <c r="W20" i="88"/>
  <c r="X20" i="88"/>
  <c r="Y20" i="88"/>
  <c r="Z20" i="88"/>
  <c r="AA20" i="88"/>
  <c r="AB20" i="88"/>
  <c r="AC20" i="88"/>
  <c r="AD20" i="88"/>
  <c r="AE20" i="88"/>
  <c r="AF20" i="88"/>
  <c r="AG20" i="88"/>
  <c r="AH20" i="88"/>
  <c r="AI20" i="88"/>
  <c r="AJ20" i="88"/>
  <c r="B46" i="35" l="1"/>
  <c r="A46" i="35"/>
  <c r="A40" i="35"/>
  <c r="O9" i="104" l="1"/>
  <c r="O8" i="104"/>
  <c r="L7" i="104"/>
  <c r="A7" i="104"/>
  <c r="O9" i="88"/>
  <c r="O8" i="88"/>
  <c r="L7" i="88"/>
  <c r="A7" i="88"/>
  <c r="AK33" i="120"/>
  <c r="AK32" i="120"/>
  <c r="AK27" i="120"/>
  <c r="AK26" i="120"/>
  <c r="AJ25" i="120"/>
  <c r="AI25" i="120"/>
  <c r="AH25" i="120"/>
  <c r="AG25" i="120"/>
  <c r="AG34" i="120" s="1"/>
  <c r="AF25" i="120"/>
  <c r="AE25" i="120"/>
  <c r="AD25" i="120"/>
  <c r="AC25" i="120"/>
  <c r="AB25" i="120"/>
  <c r="AB34" i="120" s="1"/>
  <c r="AA25" i="120"/>
  <c r="Z25" i="120"/>
  <c r="Y25" i="120"/>
  <c r="X25" i="120"/>
  <c r="W25" i="120"/>
  <c r="V25" i="120"/>
  <c r="U25" i="120"/>
  <c r="T25" i="120"/>
  <c r="S25" i="120"/>
  <c r="R25" i="120"/>
  <c r="Q25" i="120"/>
  <c r="P25" i="120"/>
  <c r="P34" i="120" s="1"/>
  <c r="O25" i="120"/>
  <c r="N25" i="120"/>
  <c r="M25" i="120"/>
  <c r="L25" i="120"/>
  <c r="K25" i="120"/>
  <c r="J25" i="120"/>
  <c r="J34" i="120" s="1"/>
  <c r="I25" i="120"/>
  <c r="I34" i="120" s="1"/>
  <c r="H25" i="120"/>
  <c r="G25" i="120"/>
  <c r="F25" i="120"/>
  <c r="AK24" i="120"/>
  <c r="AK18" i="120"/>
  <c r="AK17" i="120"/>
  <c r="AJ34" i="120"/>
  <c r="AH34" i="120"/>
  <c r="V34" i="120"/>
  <c r="U34" i="120"/>
  <c r="R15" i="120"/>
  <c r="F12" i="120"/>
  <c r="G12" i="120" s="1"/>
  <c r="O9" i="120"/>
  <c r="O8" i="120"/>
  <c r="L7" i="120"/>
  <c r="A7" i="120"/>
  <c r="AI26" i="119"/>
  <c r="AK25" i="119"/>
  <c r="AK24" i="119"/>
  <c r="AK23" i="119"/>
  <c r="AK22" i="119"/>
  <c r="AJ21" i="119"/>
  <c r="AI21" i="119"/>
  <c r="AH21" i="119"/>
  <c r="AG21" i="119"/>
  <c r="AF21" i="119"/>
  <c r="AE21" i="119"/>
  <c r="AD21" i="119"/>
  <c r="AC21" i="119"/>
  <c r="AB21" i="119"/>
  <c r="AA21" i="119"/>
  <c r="Z21" i="119"/>
  <c r="Y21" i="119"/>
  <c r="X21" i="119"/>
  <c r="W21" i="119"/>
  <c r="V21" i="119"/>
  <c r="U21" i="119"/>
  <c r="T21" i="119"/>
  <c r="S21" i="119"/>
  <c r="R21" i="119"/>
  <c r="Q21" i="119"/>
  <c r="P21" i="119"/>
  <c r="O21" i="119"/>
  <c r="N21" i="119"/>
  <c r="M21" i="119"/>
  <c r="L21" i="119"/>
  <c r="K21" i="119"/>
  <c r="J21" i="119"/>
  <c r="I21" i="119"/>
  <c r="H21" i="119"/>
  <c r="G21" i="119"/>
  <c r="F21" i="119"/>
  <c r="AK20" i="119"/>
  <c r="AK19" i="119"/>
  <c r="AK18" i="119"/>
  <c r="AK17" i="119"/>
  <c r="AJ26" i="119"/>
  <c r="AH26" i="119"/>
  <c r="Y26" i="119"/>
  <c r="V26" i="119"/>
  <c r="M26" i="119"/>
  <c r="J26" i="119"/>
  <c r="F12" i="119"/>
  <c r="G12" i="119" s="1"/>
  <c r="O9" i="119"/>
  <c r="O8" i="119"/>
  <c r="L7" i="119"/>
  <c r="A7" i="119"/>
  <c r="F41" i="118"/>
  <c r="F40" i="118"/>
  <c r="F39" i="118"/>
  <c r="F36" i="118"/>
  <c r="F35" i="118"/>
  <c r="F34" i="118"/>
  <c r="AK24" i="118"/>
  <c r="AK23" i="118"/>
  <c r="AK22" i="118"/>
  <c r="AK21" i="118"/>
  <c r="AJ20" i="118"/>
  <c r="AJ25" i="118" s="1"/>
  <c r="AI20" i="118"/>
  <c r="AH20" i="118"/>
  <c r="AG20" i="118"/>
  <c r="AG25" i="118" s="1"/>
  <c r="AF20" i="118"/>
  <c r="AE20" i="118"/>
  <c r="AD20" i="118"/>
  <c r="AC20" i="118"/>
  <c r="AB20" i="118"/>
  <c r="AA20" i="118"/>
  <c r="Z20" i="118"/>
  <c r="Y20" i="118"/>
  <c r="X20" i="118"/>
  <c r="W20" i="118"/>
  <c r="V20" i="118"/>
  <c r="U20" i="118"/>
  <c r="T20" i="118"/>
  <c r="S20" i="118"/>
  <c r="R20" i="118"/>
  <c r="Q20" i="118"/>
  <c r="Q25" i="118" s="1"/>
  <c r="P20" i="118"/>
  <c r="O20" i="118"/>
  <c r="N20" i="118"/>
  <c r="M20" i="118"/>
  <c r="L20" i="118"/>
  <c r="K20" i="118"/>
  <c r="J20" i="118"/>
  <c r="I20" i="118"/>
  <c r="H20" i="118"/>
  <c r="G20" i="118"/>
  <c r="F20" i="118"/>
  <c r="AK19" i="118"/>
  <c r="AK18" i="118"/>
  <c r="AK17" i="118"/>
  <c r="AK16" i="118"/>
  <c r="AA25" i="118"/>
  <c r="O25" i="118"/>
  <c r="AJ14" i="118"/>
  <c r="F12" i="118"/>
  <c r="G12" i="118" s="1"/>
  <c r="O9" i="118"/>
  <c r="O8" i="118"/>
  <c r="L7" i="118"/>
  <c r="A7" i="118"/>
  <c r="AM4" i="118"/>
  <c r="AK33" i="117"/>
  <c r="AK27" i="117"/>
  <c r="AK26" i="117"/>
  <c r="AJ25" i="117"/>
  <c r="AI25" i="117"/>
  <c r="AH25" i="117"/>
  <c r="AG25" i="117"/>
  <c r="AF25" i="117"/>
  <c r="AE25" i="117"/>
  <c r="AD25" i="117"/>
  <c r="AC25" i="117"/>
  <c r="AB25" i="117"/>
  <c r="AA25" i="117"/>
  <c r="Z25" i="117"/>
  <c r="Y25" i="117"/>
  <c r="Y34" i="117" s="1"/>
  <c r="X25" i="117"/>
  <c r="W25" i="117"/>
  <c r="V25" i="117"/>
  <c r="U25" i="117"/>
  <c r="T25" i="117"/>
  <c r="S25" i="117"/>
  <c r="R25" i="117"/>
  <c r="Q25" i="117"/>
  <c r="P25" i="117"/>
  <c r="O25" i="117"/>
  <c r="N25" i="117"/>
  <c r="M25" i="117"/>
  <c r="M34" i="117" s="1"/>
  <c r="L25" i="117"/>
  <c r="K25" i="117"/>
  <c r="J25" i="117"/>
  <c r="I25" i="117"/>
  <c r="H25" i="117"/>
  <c r="G25" i="117"/>
  <c r="F25" i="117"/>
  <c r="AK24" i="117"/>
  <c r="AK18" i="117"/>
  <c r="AK17" i="117"/>
  <c r="AJ34" i="117"/>
  <c r="AB34" i="117"/>
  <c r="X34" i="117"/>
  <c r="R34" i="117"/>
  <c r="P34" i="117"/>
  <c r="L34" i="117"/>
  <c r="F34" i="117"/>
  <c r="F15" i="117"/>
  <c r="F12" i="117"/>
  <c r="G12" i="117" s="1"/>
  <c r="O9" i="117"/>
  <c r="O8" i="117"/>
  <c r="L7" i="117"/>
  <c r="A7" i="117"/>
  <c r="AK25" i="116"/>
  <c r="AK24" i="116"/>
  <c r="AK23" i="116"/>
  <c r="AK22" i="116"/>
  <c r="AK20" i="116"/>
  <c r="AK19" i="116"/>
  <c r="AK18" i="116"/>
  <c r="AK17" i="116"/>
  <c r="AA26" i="116"/>
  <c r="O26" i="116"/>
  <c r="F12" i="116"/>
  <c r="G12" i="116" s="1"/>
  <c r="O9" i="116"/>
  <c r="O8" i="116"/>
  <c r="L7" i="116"/>
  <c r="A7" i="116"/>
  <c r="AK33" i="115"/>
  <c r="AK32" i="115"/>
  <c r="AK27" i="115"/>
  <c r="AK26" i="115"/>
  <c r="AJ25" i="115"/>
  <c r="AI25" i="115"/>
  <c r="AH25" i="115"/>
  <c r="AG25" i="115"/>
  <c r="AF25" i="115"/>
  <c r="AE25" i="115"/>
  <c r="AD25" i="115"/>
  <c r="AC25" i="115"/>
  <c r="AB25" i="115"/>
  <c r="AA25" i="115"/>
  <c r="Z25" i="115"/>
  <c r="Y25" i="115"/>
  <c r="X25" i="115"/>
  <c r="W25" i="115"/>
  <c r="V25" i="115"/>
  <c r="U25" i="115"/>
  <c r="T25" i="115"/>
  <c r="S25" i="115"/>
  <c r="R25" i="115"/>
  <c r="Q25" i="115"/>
  <c r="P25" i="115"/>
  <c r="O25" i="115"/>
  <c r="N25" i="115"/>
  <c r="M25" i="115"/>
  <c r="L25" i="115"/>
  <c r="K25" i="115"/>
  <c r="J25" i="115"/>
  <c r="I25" i="115"/>
  <c r="H25" i="115"/>
  <c r="G25" i="115"/>
  <c r="F25" i="115"/>
  <c r="AK24" i="115"/>
  <c r="AK18" i="115"/>
  <c r="AK17" i="115"/>
  <c r="AJ34" i="115"/>
  <c r="AH34" i="115"/>
  <c r="AG34" i="115"/>
  <c r="AE34" i="115"/>
  <c r="Z34" i="115"/>
  <c r="Y34" i="115"/>
  <c r="V34" i="115"/>
  <c r="U34" i="115"/>
  <c r="S34" i="115"/>
  <c r="M34" i="115"/>
  <c r="J34" i="115"/>
  <c r="I34" i="115"/>
  <c r="G34" i="115"/>
  <c r="F12" i="115"/>
  <c r="G12" i="115" s="1"/>
  <c r="O9" i="115"/>
  <c r="O8" i="115"/>
  <c r="L7" i="115"/>
  <c r="A7" i="115"/>
  <c r="AK25" i="114"/>
  <c r="AK24" i="114"/>
  <c r="AK23" i="114"/>
  <c r="AK22" i="114"/>
  <c r="AK20" i="114"/>
  <c r="AK19" i="114"/>
  <c r="AK18" i="114"/>
  <c r="AK17" i="114"/>
  <c r="AF26" i="114"/>
  <c r="AA26" i="114"/>
  <c r="T26" i="114"/>
  <c r="S26" i="114"/>
  <c r="O26" i="114"/>
  <c r="H26" i="114"/>
  <c r="F12" i="114"/>
  <c r="G12" i="114" s="1"/>
  <c r="O9" i="114"/>
  <c r="O8" i="114"/>
  <c r="L7" i="114"/>
  <c r="A7" i="114"/>
  <c r="F41" i="113"/>
  <c r="F40" i="113"/>
  <c r="F39" i="113"/>
  <c r="F36" i="113"/>
  <c r="F35" i="113"/>
  <c r="F34" i="113"/>
  <c r="AK24" i="113"/>
  <c r="AK23" i="113"/>
  <c r="AK22" i="113"/>
  <c r="AK21" i="113"/>
  <c r="AK20" i="113"/>
  <c r="F37" i="113" s="1"/>
  <c r="AK19" i="113"/>
  <c r="AK18" i="113"/>
  <c r="AK17" i="113"/>
  <c r="AK16" i="113"/>
  <c r="AH25" i="113"/>
  <c r="AG25" i="113"/>
  <c r="AD25" i="113"/>
  <c r="AC25" i="113"/>
  <c r="AB25" i="113"/>
  <c r="Z25" i="113"/>
  <c r="V25" i="113"/>
  <c r="U25" i="113"/>
  <c r="R25" i="113"/>
  <c r="Q25" i="113"/>
  <c r="P25" i="113"/>
  <c r="J25" i="113"/>
  <c r="I25" i="113"/>
  <c r="F25" i="113"/>
  <c r="F12" i="113"/>
  <c r="F13" i="113" s="1"/>
  <c r="F14" i="113" s="1"/>
  <c r="O9" i="113"/>
  <c r="O8" i="113"/>
  <c r="L7" i="113"/>
  <c r="A7" i="113"/>
  <c r="AM4" i="113"/>
  <c r="F41" i="112"/>
  <c r="F40" i="112"/>
  <c r="F39" i="112"/>
  <c r="F36" i="112"/>
  <c r="F35" i="112"/>
  <c r="F34" i="112"/>
  <c r="AK24" i="112"/>
  <c r="AK23" i="112"/>
  <c r="AK22" i="112"/>
  <c r="AK21" i="112"/>
  <c r="AK19" i="112"/>
  <c r="AK18" i="112"/>
  <c r="AK17" i="112"/>
  <c r="AK16" i="112"/>
  <c r="AJ25" i="112"/>
  <c r="AI25" i="112"/>
  <c r="AF25" i="112"/>
  <c r="AE25" i="112"/>
  <c r="AD25" i="112"/>
  <c r="AB25" i="112"/>
  <c r="X25" i="112"/>
  <c r="W25" i="112"/>
  <c r="T25" i="112"/>
  <c r="S25" i="112"/>
  <c r="R25" i="112"/>
  <c r="P25" i="112"/>
  <c r="O25" i="112"/>
  <c r="L25" i="112"/>
  <c r="K25" i="112"/>
  <c r="H25" i="112"/>
  <c r="F25" i="112"/>
  <c r="F12" i="112"/>
  <c r="F13" i="112" s="1"/>
  <c r="F14" i="112" s="1"/>
  <c r="O9" i="112"/>
  <c r="O8" i="112"/>
  <c r="L7" i="112"/>
  <c r="A7" i="112"/>
  <c r="AM4" i="112"/>
  <c r="O9" i="111"/>
  <c r="O8" i="111"/>
  <c r="L7" i="111"/>
  <c r="A7" i="111"/>
  <c r="F41" i="111"/>
  <c r="F40" i="111"/>
  <c r="F39" i="111"/>
  <c r="F36" i="111"/>
  <c r="F35" i="111"/>
  <c r="F34" i="111"/>
  <c r="AK24" i="111"/>
  <c r="AK23" i="111"/>
  <c r="AK22" i="111"/>
  <c r="AK21" i="111"/>
  <c r="AK19" i="111"/>
  <c r="AK18" i="111"/>
  <c r="AK17" i="111"/>
  <c r="AK16" i="111"/>
  <c r="AH25" i="111"/>
  <c r="AG25" i="111"/>
  <c r="AB25" i="111"/>
  <c r="AA25" i="111"/>
  <c r="V25" i="111"/>
  <c r="U25" i="111"/>
  <c r="P25" i="111"/>
  <c r="O25" i="111"/>
  <c r="N25" i="111"/>
  <c r="J25" i="111"/>
  <c r="I25" i="111"/>
  <c r="AJ14" i="111"/>
  <c r="F12" i="111"/>
  <c r="F13" i="111" s="1"/>
  <c r="F14" i="111" s="1"/>
  <c r="AM4" i="111"/>
  <c r="AK33" i="109"/>
  <c r="AK32" i="109"/>
  <c r="AK27" i="109"/>
  <c r="AK26" i="109"/>
  <c r="AJ25" i="109"/>
  <c r="AJ34" i="109" s="1"/>
  <c r="AI25" i="109"/>
  <c r="AH25" i="109"/>
  <c r="AG25" i="109"/>
  <c r="AF25" i="109"/>
  <c r="AE25" i="109"/>
  <c r="AD25" i="109"/>
  <c r="AC25" i="109"/>
  <c r="AC34" i="109" s="1"/>
  <c r="AB25" i="109"/>
  <c r="AB34" i="109" s="1"/>
  <c r="AA25" i="109"/>
  <c r="AA34" i="109" s="1"/>
  <c r="Z25" i="109"/>
  <c r="Z34" i="109" s="1"/>
  <c r="Y25" i="109"/>
  <c r="X25" i="109"/>
  <c r="W25" i="109"/>
  <c r="V25" i="109"/>
  <c r="U25" i="109"/>
  <c r="T25" i="109"/>
  <c r="S25" i="109"/>
  <c r="R25" i="109"/>
  <c r="Q25" i="109"/>
  <c r="P25" i="109"/>
  <c r="O25" i="109"/>
  <c r="N25" i="109"/>
  <c r="M25" i="109"/>
  <c r="L25" i="109"/>
  <c r="K25" i="109"/>
  <c r="J25" i="109"/>
  <c r="I25" i="109"/>
  <c r="H25" i="109"/>
  <c r="H34" i="109" s="1"/>
  <c r="G25" i="109"/>
  <c r="G34" i="109" s="1"/>
  <c r="F25" i="109"/>
  <c r="AK24" i="109"/>
  <c r="AK18" i="109"/>
  <c r="AK17" i="109"/>
  <c r="AG34" i="109"/>
  <c r="AF34" i="109"/>
  <c r="AE34" i="109"/>
  <c r="U34" i="109"/>
  <c r="T34" i="109"/>
  <c r="S34" i="109"/>
  <c r="Q34" i="109"/>
  <c r="P34" i="109"/>
  <c r="O34" i="109"/>
  <c r="N34" i="109"/>
  <c r="I34" i="109"/>
  <c r="F12" i="109"/>
  <c r="F13" i="109" s="1"/>
  <c r="F15" i="109" s="1"/>
  <c r="O9" i="109"/>
  <c r="O8" i="109"/>
  <c r="L7" i="109"/>
  <c r="A7" i="109"/>
  <c r="AK25" i="108"/>
  <c r="AK24" i="108"/>
  <c r="AK23" i="108"/>
  <c r="AK22" i="108"/>
  <c r="AJ21" i="108"/>
  <c r="AI21" i="108"/>
  <c r="AH21" i="108"/>
  <c r="AG21" i="108"/>
  <c r="AF21" i="108"/>
  <c r="AE21" i="108"/>
  <c r="AD21" i="108"/>
  <c r="AC21" i="108"/>
  <c r="AB21" i="108"/>
  <c r="AA21" i="108"/>
  <c r="Z21" i="108"/>
  <c r="Y21" i="108"/>
  <c r="X21" i="108"/>
  <c r="W21" i="108"/>
  <c r="V21" i="108"/>
  <c r="U21" i="108"/>
  <c r="T21" i="108"/>
  <c r="S21" i="108"/>
  <c r="R21" i="108"/>
  <c r="Q21" i="108"/>
  <c r="P21" i="108"/>
  <c r="O21" i="108"/>
  <c r="N21" i="108"/>
  <c r="M21" i="108"/>
  <c r="L21" i="108"/>
  <c r="K21" i="108"/>
  <c r="J21" i="108"/>
  <c r="I21" i="108"/>
  <c r="H21" i="108"/>
  <c r="G21" i="108"/>
  <c r="F21" i="108"/>
  <c r="AK20" i="108"/>
  <c r="AK19" i="108"/>
  <c r="AK18" i="108"/>
  <c r="AK17" i="108"/>
  <c r="AJ26" i="108"/>
  <c r="AI26" i="108"/>
  <c r="Y26" i="108"/>
  <c r="M26" i="108"/>
  <c r="F12" i="108"/>
  <c r="G12" i="108" s="1"/>
  <c r="O9" i="108"/>
  <c r="O8" i="108"/>
  <c r="L7" i="108"/>
  <c r="A7" i="108"/>
  <c r="O9" i="106"/>
  <c r="O8" i="106"/>
  <c r="L7" i="106"/>
  <c r="A7" i="106"/>
  <c r="AK33" i="107"/>
  <c r="AK32" i="107"/>
  <c r="AK27" i="107"/>
  <c r="AK26" i="107"/>
  <c r="AJ25" i="107"/>
  <c r="AJ34" i="107" s="1"/>
  <c r="AI25" i="107"/>
  <c r="AH25" i="107"/>
  <c r="AG25" i="107"/>
  <c r="AF25" i="107"/>
  <c r="AE25" i="107"/>
  <c r="AD25" i="107"/>
  <c r="AC25" i="107"/>
  <c r="AB25" i="107"/>
  <c r="AA25" i="107"/>
  <c r="Z25" i="107"/>
  <c r="Y25" i="107"/>
  <c r="X25" i="107"/>
  <c r="W25" i="107"/>
  <c r="V25" i="107"/>
  <c r="U25" i="107"/>
  <c r="T25" i="107"/>
  <c r="S25" i="107"/>
  <c r="R25" i="107"/>
  <c r="Q25" i="107"/>
  <c r="P25" i="107"/>
  <c r="O25" i="107"/>
  <c r="N25" i="107"/>
  <c r="M25" i="107"/>
  <c r="L25" i="107"/>
  <c r="K25" i="107"/>
  <c r="J25" i="107"/>
  <c r="I25" i="107"/>
  <c r="H25" i="107"/>
  <c r="G25" i="107"/>
  <c r="F25" i="107"/>
  <c r="AK24" i="107"/>
  <c r="AK23" i="107"/>
  <c r="AK18" i="107"/>
  <c r="AK17" i="107"/>
  <c r="X34" i="107"/>
  <c r="L34" i="107"/>
  <c r="F12" i="107"/>
  <c r="G12" i="107" s="1"/>
  <c r="AK25" i="106"/>
  <c r="AK24" i="106"/>
  <c r="AK23" i="106"/>
  <c r="AK22" i="106"/>
  <c r="AJ21" i="106"/>
  <c r="AI21" i="106"/>
  <c r="AH21" i="106"/>
  <c r="AG21" i="106"/>
  <c r="AF21" i="106"/>
  <c r="AE21" i="106"/>
  <c r="AD21" i="106"/>
  <c r="AC21" i="106"/>
  <c r="AB21" i="106"/>
  <c r="AA21" i="106"/>
  <c r="Z21" i="106"/>
  <c r="Y21" i="106"/>
  <c r="X21" i="106"/>
  <c r="W21" i="106"/>
  <c r="V21" i="106"/>
  <c r="U21" i="106"/>
  <c r="T21" i="106"/>
  <c r="S21" i="106"/>
  <c r="R21" i="106"/>
  <c r="Q21" i="106"/>
  <c r="P21" i="106"/>
  <c r="O21" i="106"/>
  <c r="N21" i="106"/>
  <c r="M21" i="106"/>
  <c r="L21" i="106"/>
  <c r="K21" i="106"/>
  <c r="J21" i="106"/>
  <c r="I21" i="106"/>
  <c r="H21" i="106"/>
  <c r="G21" i="106"/>
  <c r="F21" i="106"/>
  <c r="AK20" i="106"/>
  <c r="AK19" i="106"/>
  <c r="AK18" i="106"/>
  <c r="AK17" i="106"/>
  <c r="Z26" i="106"/>
  <c r="N26" i="106"/>
  <c r="F12" i="106"/>
  <c r="G12" i="106" s="1"/>
  <c r="AK16" i="104"/>
  <c r="F41" i="104"/>
  <c r="F40" i="104"/>
  <c r="F39" i="104"/>
  <c r="F36" i="104"/>
  <c r="F35" i="104"/>
  <c r="F34" i="104"/>
  <c r="AK24" i="104"/>
  <c r="AK23" i="104"/>
  <c r="AK22" i="104"/>
  <c r="AK21" i="104"/>
  <c r="AK19" i="104"/>
  <c r="AK18" i="104"/>
  <c r="AK17" i="104"/>
  <c r="AH25" i="104"/>
  <c r="AG25" i="104"/>
  <c r="AF25" i="104"/>
  <c r="V25" i="104"/>
  <c r="U25" i="104"/>
  <c r="T25" i="104"/>
  <c r="J25" i="104"/>
  <c r="I25" i="104"/>
  <c r="H25" i="104"/>
  <c r="AJ14" i="104"/>
  <c r="F12" i="104"/>
  <c r="F13" i="104" s="1"/>
  <c r="F14" i="104" s="1"/>
  <c r="AM4" i="104"/>
  <c r="AK24" i="88"/>
  <c r="AK23" i="88"/>
  <c r="AK22" i="88"/>
  <c r="AK21" i="88"/>
  <c r="AK19" i="88"/>
  <c r="AK18" i="88"/>
  <c r="AK17" i="88"/>
  <c r="AK16" i="88"/>
  <c r="F12" i="88"/>
  <c r="G12" i="88" s="1"/>
  <c r="AM4" i="88"/>
  <c r="P16" i="35" a="1"/>
  <c r="M9" i="35" a="1"/>
  <c r="J15" i="35" a="1"/>
  <c r="O9" i="35" a="1"/>
  <c r="J11" i="35" a="1"/>
  <c r="K10" i="35" a="1"/>
  <c r="P15" i="35" a="1"/>
  <c r="N11" i="35" a="1"/>
  <c r="Q14" i="35" a="1"/>
  <c r="I10" i="35" a="1"/>
  <c r="Q10" i="35" a="1"/>
  <c r="H9" i="35" a="1"/>
  <c r="L10" i="35" a="1"/>
  <c r="N10" i="35" a="1"/>
  <c r="H10" i="35" a="1"/>
  <c r="R11" i="35" a="1"/>
  <c r="Q16" i="35" a="1"/>
  <c r="R16" i="35" a="1"/>
  <c r="N14" i="35" a="1"/>
  <c r="Q11" i="35" a="1"/>
  <c r="Q15" i="35" a="1"/>
  <c r="K9" i="35" a="1"/>
  <c r="L9" i="35" a="1"/>
  <c r="M10" i="35" a="1"/>
  <c r="L11" i="35" a="1"/>
  <c r="J16" i="35" a="1"/>
  <c r="R10" i="35" a="1"/>
  <c r="P10" i="35" a="1"/>
  <c r="J10" i="35" a="1"/>
  <c r="K15" i="35" a="1"/>
  <c r="N9" i="35" a="1"/>
  <c r="I9" i="35" a="1"/>
  <c r="O14" i="35" a="1"/>
  <c r="R9" i="35" a="1"/>
  <c r="P14" i="35" a="1"/>
  <c r="P11" i="35" a="1"/>
  <c r="K16" i="35" a="1"/>
  <c r="Q9" i="35" a="1"/>
  <c r="M14" i="35" a="1"/>
  <c r="L14" i="35" a="1"/>
  <c r="M15" i="35" a="1"/>
  <c r="I11" i="35" a="1"/>
  <c r="J14" i="35" a="1"/>
  <c r="P9" i="35" a="1"/>
  <c r="H11" i="35" a="1"/>
  <c r="R14" i="35" a="1"/>
  <c r="O15" i="35" a="1"/>
  <c r="O11" i="35" a="1"/>
  <c r="O10" i="35" a="1"/>
  <c r="N12" i="35" a="1"/>
  <c r="O16" i="35" a="1"/>
  <c r="K14" i="35" a="1"/>
  <c r="M11" i="35" a="1"/>
  <c r="K11" i="35" a="1"/>
  <c r="J9" i="35" a="1"/>
  <c r="R15" i="35" a="1"/>
  <c r="Q10" i="35" l="1"/>
  <c r="Q11" i="35"/>
  <c r="Q14" i="35"/>
  <c r="Q15" i="35"/>
  <c r="Q16" i="35"/>
  <c r="N9" i="35"/>
  <c r="N10" i="35"/>
  <c r="N11" i="35"/>
  <c r="N12" i="35"/>
  <c r="N14" i="35"/>
  <c r="M9" i="35"/>
  <c r="M10" i="35"/>
  <c r="M11" i="35"/>
  <c r="M14" i="35"/>
  <c r="M15" i="35"/>
  <c r="L14" i="35"/>
  <c r="L10" i="35"/>
  <c r="L11" i="35"/>
  <c r="L9" i="35"/>
  <c r="AK25" i="109"/>
  <c r="R10" i="35"/>
  <c r="R9" i="35"/>
  <c r="R11" i="35"/>
  <c r="R14" i="35"/>
  <c r="R16" i="35"/>
  <c r="R15" i="35"/>
  <c r="P14" i="35"/>
  <c r="P16" i="35"/>
  <c r="P15" i="35"/>
  <c r="P9" i="35"/>
  <c r="P10" i="35"/>
  <c r="P11" i="35"/>
  <c r="O9" i="35"/>
  <c r="O15" i="35"/>
  <c r="O11" i="35"/>
  <c r="O10" i="35"/>
  <c r="O16" i="35"/>
  <c r="K15" i="35"/>
  <c r="K11" i="35"/>
  <c r="K16" i="35"/>
  <c r="K14" i="35"/>
  <c r="K9" i="35"/>
  <c r="K10" i="35"/>
  <c r="J15" i="35"/>
  <c r="J16" i="35"/>
  <c r="J14" i="35"/>
  <c r="J9" i="35"/>
  <c r="J10" i="35"/>
  <c r="J11" i="35"/>
  <c r="I9" i="35"/>
  <c r="I10" i="35"/>
  <c r="I11" i="35"/>
  <c r="H10" i="35"/>
  <c r="H9" i="35"/>
  <c r="H11" i="35"/>
  <c r="O14" i="35"/>
  <c r="Q9" i="35"/>
  <c r="F38" i="118"/>
  <c r="F38" i="113"/>
  <c r="F38" i="112"/>
  <c r="F13" i="120"/>
  <c r="F15" i="120" s="1"/>
  <c r="K34" i="120"/>
  <c r="W34" i="120"/>
  <c r="AI34" i="120"/>
  <c r="L34" i="120"/>
  <c r="X34" i="120"/>
  <c r="M34" i="120"/>
  <c r="Y34" i="120"/>
  <c r="N34" i="120"/>
  <c r="Z34" i="120"/>
  <c r="O34" i="120"/>
  <c r="AA34" i="120"/>
  <c r="Q34" i="120"/>
  <c r="AC34" i="120"/>
  <c r="R34" i="120"/>
  <c r="AD34" i="120"/>
  <c r="G34" i="120"/>
  <c r="S34" i="120"/>
  <c r="H34" i="120"/>
  <c r="T34" i="120"/>
  <c r="AF34" i="120"/>
  <c r="AK25" i="120"/>
  <c r="F34" i="120"/>
  <c r="AC7" i="120" s="1"/>
  <c r="AE34" i="120"/>
  <c r="AK16" i="120"/>
  <c r="N26" i="119"/>
  <c r="Z26" i="119"/>
  <c r="O26" i="119"/>
  <c r="AA26" i="119"/>
  <c r="P26" i="119"/>
  <c r="AB26" i="119"/>
  <c r="F26" i="119"/>
  <c r="R26" i="119"/>
  <c r="AD26" i="119"/>
  <c r="G26" i="119"/>
  <c r="S26" i="119"/>
  <c r="AE26" i="119"/>
  <c r="U26" i="119"/>
  <c r="AG26" i="119"/>
  <c r="L26" i="119"/>
  <c r="X26" i="119"/>
  <c r="J25" i="118"/>
  <c r="V25" i="118"/>
  <c r="L25" i="118"/>
  <c r="X25" i="118"/>
  <c r="M25" i="118"/>
  <c r="Y25" i="118"/>
  <c r="N25" i="118"/>
  <c r="Z25" i="118"/>
  <c r="I25" i="118"/>
  <c r="U25" i="118"/>
  <c r="P25" i="118"/>
  <c r="AB25" i="118"/>
  <c r="AC25" i="118"/>
  <c r="R25" i="118"/>
  <c r="AD25" i="118"/>
  <c r="G25" i="118"/>
  <c r="S25" i="118"/>
  <c r="AE25" i="118"/>
  <c r="AC34" i="117"/>
  <c r="G34" i="117"/>
  <c r="S34" i="117"/>
  <c r="AE34" i="117"/>
  <c r="H34" i="117"/>
  <c r="T34" i="117"/>
  <c r="AF34" i="117"/>
  <c r="I34" i="117"/>
  <c r="U34" i="117"/>
  <c r="AG34" i="117"/>
  <c r="J34" i="117"/>
  <c r="AH34" i="117"/>
  <c r="K34" i="117"/>
  <c r="W34" i="117"/>
  <c r="AI34" i="117"/>
  <c r="V34" i="117"/>
  <c r="N34" i="117"/>
  <c r="Z34" i="117"/>
  <c r="O34" i="117"/>
  <c r="AA34" i="117"/>
  <c r="AK25" i="117"/>
  <c r="AD34" i="117"/>
  <c r="Q34" i="117"/>
  <c r="Q26" i="116"/>
  <c r="AC26" i="116"/>
  <c r="H26" i="116"/>
  <c r="T26" i="116"/>
  <c r="AF26" i="116"/>
  <c r="O34" i="115"/>
  <c r="AB34" i="115"/>
  <c r="Q34" i="115"/>
  <c r="AC34" i="115"/>
  <c r="AK25" i="115"/>
  <c r="R34" i="115"/>
  <c r="AD34" i="115"/>
  <c r="N34" i="115"/>
  <c r="P34" i="115"/>
  <c r="H34" i="115"/>
  <c r="T34" i="115"/>
  <c r="AF34" i="115"/>
  <c r="AA34" i="115"/>
  <c r="K34" i="115"/>
  <c r="W34" i="115"/>
  <c r="AI34" i="115"/>
  <c r="L34" i="115"/>
  <c r="X34" i="115"/>
  <c r="F34" i="115"/>
  <c r="J26" i="114"/>
  <c r="V26" i="114"/>
  <c r="AH26" i="114"/>
  <c r="X26" i="114"/>
  <c r="AJ26" i="114"/>
  <c r="N26" i="114"/>
  <c r="Z26" i="114"/>
  <c r="Q26" i="114"/>
  <c r="AC26" i="114"/>
  <c r="V34" i="109"/>
  <c r="AI34" i="109"/>
  <c r="M34" i="109"/>
  <c r="Y34" i="109"/>
  <c r="J34" i="109"/>
  <c r="X34" i="109"/>
  <c r="W34" i="109"/>
  <c r="L34" i="109"/>
  <c r="AH34" i="109"/>
  <c r="K34" i="109"/>
  <c r="R34" i="109"/>
  <c r="AD34" i="109"/>
  <c r="AA26" i="108"/>
  <c r="P26" i="108"/>
  <c r="I26" i="108"/>
  <c r="AG26" i="108"/>
  <c r="W26" i="108"/>
  <c r="L26" i="108"/>
  <c r="X26" i="108"/>
  <c r="U26" i="108"/>
  <c r="O26" i="108"/>
  <c r="AB26" i="108"/>
  <c r="Q26" i="108"/>
  <c r="AC26" i="108"/>
  <c r="O34" i="107"/>
  <c r="AA34" i="107"/>
  <c r="G34" i="107"/>
  <c r="S34" i="107"/>
  <c r="AE34" i="107"/>
  <c r="K34" i="107"/>
  <c r="W34" i="107"/>
  <c r="AI34" i="107"/>
  <c r="F33" i="113"/>
  <c r="H34" i="107"/>
  <c r="T34" i="107"/>
  <c r="F33" i="112"/>
  <c r="F33" i="104"/>
  <c r="AK16" i="109"/>
  <c r="AK20" i="118"/>
  <c r="F37" i="118" s="1"/>
  <c r="Q26" i="119"/>
  <c r="AC26" i="119"/>
  <c r="F33" i="118"/>
  <c r="H25" i="118"/>
  <c r="T25" i="118"/>
  <c r="AF25" i="118"/>
  <c r="H26" i="119"/>
  <c r="T26" i="119"/>
  <c r="AF26" i="119"/>
  <c r="AK21" i="119"/>
  <c r="AK16" i="119"/>
  <c r="AK26" i="119" s="1"/>
  <c r="AH25" i="118"/>
  <c r="K25" i="118"/>
  <c r="W25" i="118"/>
  <c r="AI25" i="118"/>
  <c r="K26" i="119"/>
  <c r="W26" i="119"/>
  <c r="J26" i="116"/>
  <c r="V26" i="116"/>
  <c r="AH26" i="116"/>
  <c r="K26" i="116"/>
  <c r="W26" i="116"/>
  <c r="AI26" i="116"/>
  <c r="L26" i="116"/>
  <c r="X26" i="116"/>
  <c r="AJ26" i="116"/>
  <c r="M26" i="116"/>
  <c r="Y26" i="116"/>
  <c r="N26" i="116"/>
  <c r="Z26" i="116"/>
  <c r="I26" i="116"/>
  <c r="AG26" i="116"/>
  <c r="P26" i="116"/>
  <c r="AB26" i="116"/>
  <c r="AK21" i="116"/>
  <c r="F38" i="116" s="1"/>
  <c r="AK16" i="116"/>
  <c r="AK26" i="116" s="1"/>
  <c r="R26" i="116"/>
  <c r="AD26" i="116"/>
  <c r="G26" i="116"/>
  <c r="S26" i="116"/>
  <c r="AE26" i="116"/>
  <c r="U26" i="116"/>
  <c r="F26" i="114"/>
  <c r="R26" i="114"/>
  <c r="AD26" i="114"/>
  <c r="G26" i="114"/>
  <c r="AE26" i="114"/>
  <c r="I26" i="114"/>
  <c r="U26" i="114"/>
  <c r="AG26" i="114"/>
  <c r="K26" i="114"/>
  <c r="W26" i="114"/>
  <c r="AI26" i="114"/>
  <c r="AK21" i="114"/>
  <c r="F38" i="114" s="1"/>
  <c r="AK16" i="114"/>
  <c r="M26" i="114"/>
  <c r="Y26" i="114"/>
  <c r="P26" i="114"/>
  <c r="AB26" i="114"/>
  <c r="M25" i="112"/>
  <c r="W25" i="113"/>
  <c r="I25" i="112"/>
  <c r="U25" i="112"/>
  <c r="AG25" i="112"/>
  <c r="G25" i="113"/>
  <c r="S25" i="113"/>
  <c r="AE25" i="113"/>
  <c r="J25" i="112"/>
  <c r="V25" i="112"/>
  <c r="AH25" i="112"/>
  <c r="H25" i="113"/>
  <c r="T25" i="113"/>
  <c r="AF25" i="113"/>
  <c r="L25" i="113"/>
  <c r="X25" i="113"/>
  <c r="AJ25" i="113"/>
  <c r="AA25" i="112"/>
  <c r="M25" i="113"/>
  <c r="Y25" i="113"/>
  <c r="N25" i="113"/>
  <c r="AI25" i="113"/>
  <c r="N25" i="112"/>
  <c r="Z25" i="112"/>
  <c r="G12" i="112"/>
  <c r="G13" i="112" s="1"/>
  <c r="G14" i="112" s="1"/>
  <c r="Q25" i="112"/>
  <c r="AC25" i="112"/>
  <c r="O25" i="113"/>
  <c r="AA25" i="113"/>
  <c r="AK20" i="112"/>
  <c r="Y25" i="112"/>
  <c r="AK15" i="113"/>
  <c r="AK25" i="113" s="1"/>
  <c r="AK15" i="112"/>
  <c r="K25" i="111"/>
  <c r="W25" i="111"/>
  <c r="AI25" i="111"/>
  <c r="L25" i="111"/>
  <c r="X25" i="111"/>
  <c r="AJ25" i="111"/>
  <c r="M25" i="111"/>
  <c r="Y25" i="111"/>
  <c r="Z25" i="111"/>
  <c r="AC25" i="111"/>
  <c r="AD25" i="111"/>
  <c r="Q25" i="111"/>
  <c r="F25" i="111"/>
  <c r="R25" i="111"/>
  <c r="AK20" i="111"/>
  <c r="AK15" i="111"/>
  <c r="S25" i="111"/>
  <c r="AE25" i="111"/>
  <c r="F33" i="111"/>
  <c r="H25" i="111"/>
  <c r="T25" i="111"/>
  <c r="AF25" i="111"/>
  <c r="F38" i="111"/>
  <c r="G26" i="108"/>
  <c r="S26" i="108"/>
  <c r="AE26" i="108"/>
  <c r="H26" i="108"/>
  <c r="T26" i="108"/>
  <c r="AF26" i="108"/>
  <c r="R26" i="108"/>
  <c r="J26" i="108"/>
  <c r="V26" i="108"/>
  <c r="AH26" i="108"/>
  <c r="AK21" i="108"/>
  <c r="AK16" i="108"/>
  <c r="AK26" i="108" s="1"/>
  <c r="F26" i="108"/>
  <c r="N26" i="108"/>
  <c r="Z26" i="108"/>
  <c r="AD26" i="108"/>
  <c r="S26" i="106"/>
  <c r="F26" i="106"/>
  <c r="G26" i="106"/>
  <c r="AE26" i="106"/>
  <c r="L26" i="106"/>
  <c r="X26" i="106"/>
  <c r="AJ26" i="106"/>
  <c r="M26" i="106"/>
  <c r="Y26" i="106"/>
  <c r="M25" i="104"/>
  <c r="Y25" i="104"/>
  <c r="P25" i="104"/>
  <c r="AB25" i="104"/>
  <c r="G25" i="104"/>
  <c r="S25" i="104"/>
  <c r="AE25" i="104"/>
  <c r="AK15" i="118"/>
  <c r="F34" i="119"/>
  <c r="F39" i="119"/>
  <c r="F13" i="119"/>
  <c r="F15" i="119" s="1"/>
  <c r="H12" i="119"/>
  <c r="G13" i="119"/>
  <c r="G15" i="119" s="1"/>
  <c r="H12" i="120"/>
  <c r="G13" i="120"/>
  <c r="G15" i="120" s="1"/>
  <c r="I26" i="119"/>
  <c r="F13" i="118"/>
  <c r="F14" i="118" s="1"/>
  <c r="G13" i="118"/>
  <c r="G14" i="118" s="1"/>
  <c r="H12" i="118"/>
  <c r="F25" i="118"/>
  <c r="G13" i="117"/>
  <c r="G15" i="117" s="1"/>
  <c r="H12" i="117"/>
  <c r="AK16" i="117"/>
  <c r="F39" i="116"/>
  <c r="F34" i="116"/>
  <c r="H12" i="116"/>
  <c r="G13" i="116"/>
  <c r="G15" i="116" s="1"/>
  <c r="F15" i="116"/>
  <c r="F26" i="116"/>
  <c r="F13" i="115"/>
  <c r="F15" i="115" s="1"/>
  <c r="H12" i="115"/>
  <c r="G13" i="115"/>
  <c r="G15" i="115" s="1"/>
  <c r="AK16" i="115"/>
  <c r="AK34" i="115" s="1"/>
  <c r="F39" i="114"/>
  <c r="F34" i="114"/>
  <c r="G13" i="114"/>
  <c r="G15" i="114" s="1"/>
  <c r="H12" i="114"/>
  <c r="F13" i="114"/>
  <c r="F15" i="114" s="1"/>
  <c r="L26" i="114"/>
  <c r="G12" i="113"/>
  <c r="H12" i="113" s="1"/>
  <c r="K25" i="113"/>
  <c r="G25" i="112"/>
  <c r="G12" i="111"/>
  <c r="G25" i="111"/>
  <c r="G12" i="109"/>
  <c r="F34" i="109"/>
  <c r="F34" i="108"/>
  <c r="F39" i="108"/>
  <c r="H12" i="108"/>
  <c r="G13" i="108"/>
  <c r="G15" i="108" s="1"/>
  <c r="F13" i="108"/>
  <c r="F15" i="108" s="1"/>
  <c r="K26" i="108"/>
  <c r="AF34" i="107"/>
  <c r="I34" i="107"/>
  <c r="U34" i="107"/>
  <c r="AG34" i="107"/>
  <c r="J34" i="107"/>
  <c r="V34" i="107"/>
  <c r="AH34" i="107"/>
  <c r="M34" i="107"/>
  <c r="Y34" i="107"/>
  <c r="N34" i="107"/>
  <c r="Z34" i="107"/>
  <c r="P34" i="107"/>
  <c r="AB34" i="107"/>
  <c r="Q34" i="107"/>
  <c r="AC34" i="107"/>
  <c r="AK25" i="107"/>
  <c r="F34" i="107"/>
  <c r="R34" i="107"/>
  <c r="AD34" i="107"/>
  <c r="V26" i="106"/>
  <c r="AH26" i="106"/>
  <c r="K26" i="106"/>
  <c r="W26" i="106"/>
  <c r="AI26" i="106"/>
  <c r="AF26" i="106"/>
  <c r="AG26" i="106"/>
  <c r="AK16" i="106"/>
  <c r="T26" i="106"/>
  <c r="I26" i="106"/>
  <c r="U26" i="106"/>
  <c r="J26" i="106"/>
  <c r="O26" i="106"/>
  <c r="P26" i="106"/>
  <c r="AB26" i="106"/>
  <c r="Q26" i="106"/>
  <c r="AC26" i="106"/>
  <c r="AK21" i="106"/>
  <c r="F38" i="106" s="1"/>
  <c r="AA26" i="106"/>
  <c r="R26" i="106"/>
  <c r="AD26" i="106"/>
  <c r="F13" i="107"/>
  <c r="F15" i="107" s="1"/>
  <c r="G13" i="107"/>
  <c r="G15" i="107" s="1"/>
  <c r="H12" i="107"/>
  <c r="AK16" i="107"/>
  <c r="F34" i="106"/>
  <c r="F39" i="106"/>
  <c r="G13" i="106"/>
  <c r="G15" i="106" s="1"/>
  <c r="H12" i="106"/>
  <c r="F13" i="106"/>
  <c r="F15" i="106" s="1"/>
  <c r="H26" i="106"/>
  <c r="O25" i="104"/>
  <c r="Q25" i="104"/>
  <c r="AC25" i="104"/>
  <c r="F25" i="104"/>
  <c r="R25" i="104"/>
  <c r="AD25" i="104"/>
  <c r="AA25" i="104"/>
  <c r="F38" i="104"/>
  <c r="K25" i="104"/>
  <c r="W25" i="104"/>
  <c r="AI25" i="104"/>
  <c r="AK20" i="104"/>
  <c r="L25" i="104"/>
  <c r="X25" i="104"/>
  <c r="AJ25" i="104"/>
  <c r="N25" i="104"/>
  <c r="Z25" i="104"/>
  <c r="G12" i="104"/>
  <c r="H12" i="104" s="1"/>
  <c r="AK15" i="104"/>
  <c r="N25" i="88"/>
  <c r="Z25" i="88"/>
  <c r="AG25" i="88"/>
  <c r="U25" i="88"/>
  <c r="I25" i="88"/>
  <c r="P25" i="88"/>
  <c r="AH25" i="88"/>
  <c r="O25" i="88"/>
  <c r="AB25" i="88"/>
  <c r="Q25" i="88"/>
  <c r="AC25" i="88"/>
  <c r="AK20" i="88"/>
  <c r="AK15" i="88"/>
  <c r="AD25" i="88"/>
  <c r="S25" i="88"/>
  <c r="J25" i="88"/>
  <c r="V25" i="88"/>
  <c r="K25" i="88"/>
  <c r="W25" i="88"/>
  <c r="AI25" i="88"/>
  <c r="L25" i="88"/>
  <c r="X25" i="88"/>
  <c r="AJ25" i="88"/>
  <c r="M25" i="88"/>
  <c r="Y25" i="88"/>
  <c r="AA25" i="88"/>
  <c r="R25" i="88"/>
  <c r="G25" i="88"/>
  <c r="AE25" i="88"/>
  <c r="H25" i="88"/>
  <c r="T25" i="88"/>
  <c r="AF25" i="88"/>
  <c r="F13" i="88"/>
  <c r="F14" i="88" s="1"/>
  <c r="H12" i="88"/>
  <c r="G13" i="88"/>
  <c r="G14" i="88" s="1"/>
  <c r="F25" i="88"/>
  <c r="L8" i="35" a="1"/>
  <c r="M8" i="35" a="1"/>
  <c r="I8" i="35" a="1"/>
  <c r="Q8" i="35" a="1"/>
  <c r="J13" i="35" a="1"/>
  <c r="H8" i="35" a="1"/>
  <c r="N13" i="35" a="1"/>
  <c r="Q13" i="35" a="1"/>
  <c r="N8" i="35" a="1"/>
  <c r="I13" i="35" a="1"/>
  <c r="P12" i="35" a="1"/>
  <c r="O12" i="35" a="1"/>
  <c r="J8" i="35" a="1"/>
  <c r="O13" i="35" a="1"/>
  <c r="O8" i="35" a="1"/>
  <c r="P13" i="35" a="1"/>
  <c r="L13" i="35" a="1"/>
  <c r="R13" i="35" a="1"/>
  <c r="M13" i="35" a="1"/>
  <c r="K8" i="35" a="1"/>
  <c r="P8" i="35" a="1"/>
  <c r="R8" i="35" a="1"/>
  <c r="K13" i="35" a="1"/>
  <c r="J12" i="35" a="1"/>
  <c r="P12" i="35" l="1"/>
  <c r="G13" i="104"/>
  <c r="G14" i="104" s="1"/>
  <c r="I12" i="113"/>
  <c r="I13" i="113" s="1"/>
  <c r="H14" i="113"/>
  <c r="I13" i="35"/>
  <c r="AC7" i="107"/>
  <c r="AK34" i="109"/>
  <c r="J12" i="35"/>
  <c r="AK34" i="120"/>
  <c r="Q13" i="35"/>
  <c r="AK34" i="117"/>
  <c r="AC7" i="117"/>
  <c r="N13" i="35"/>
  <c r="N8" i="35"/>
  <c r="M8" i="35"/>
  <c r="M13" i="35"/>
  <c r="L13" i="35"/>
  <c r="L8" i="35"/>
  <c r="R8" i="35"/>
  <c r="R13" i="35"/>
  <c r="P8" i="35"/>
  <c r="P13" i="35"/>
  <c r="O8" i="35"/>
  <c r="K8" i="35"/>
  <c r="K13" i="35"/>
  <c r="J13" i="35"/>
  <c r="J8" i="35"/>
  <c r="I8" i="35"/>
  <c r="AC7" i="104"/>
  <c r="H8" i="35"/>
  <c r="O12" i="35"/>
  <c r="O13" i="35"/>
  <c r="Q8" i="35"/>
  <c r="AC7" i="119"/>
  <c r="AK25" i="118"/>
  <c r="AK26" i="106"/>
  <c r="H12" i="112"/>
  <c r="H13" i="112" s="1"/>
  <c r="H14" i="112" s="1"/>
  <c r="AC7" i="118"/>
  <c r="AC7" i="115"/>
  <c r="AK25" i="112"/>
  <c r="AC7" i="111"/>
  <c r="AC7" i="109"/>
  <c r="AC7" i="114"/>
  <c r="AC7" i="113"/>
  <c r="AC7" i="108"/>
  <c r="AC7" i="106"/>
  <c r="AC7" i="116"/>
  <c r="AK26" i="114"/>
  <c r="G13" i="113"/>
  <c r="G14" i="113" s="1"/>
  <c r="AC7" i="112"/>
  <c r="AK25" i="111"/>
  <c r="I12" i="104"/>
  <c r="I13" i="104" s="1"/>
  <c r="I14" i="104" s="1"/>
  <c r="H13" i="104"/>
  <c r="H14" i="104" s="1"/>
  <c r="I12" i="120"/>
  <c r="H13" i="120"/>
  <c r="H15" i="120" s="1"/>
  <c r="I12" i="119"/>
  <c r="H13" i="119"/>
  <c r="H15" i="119" s="1"/>
  <c r="H13" i="118"/>
  <c r="H14" i="118" s="1"/>
  <c r="I12" i="118"/>
  <c r="H13" i="117"/>
  <c r="H15" i="117" s="1"/>
  <c r="I12" i="117"/>
  <c r="I12" i="116"/>
  <c r="H13" i="116"/>
  <c r="H15" i="116" s="1"/>
  <c r="I12" i="115"/>
  <c r="H13" i="115"/>
  <c r="H15" i="115" s="1"/>
  <c r="H13" i="114"/>
  <c r="H15" i="114" s="1"/>
  <c r="I12" i="114"/>
  <c r="I14" i="113"/>
  <c r="J12" i="113"/>
  <c r="G13" i="111"/>
  <c r="G14" i="111" s="1"/>
  <c r="H12" i="111"/>
  <c r="G13" i="109"/>
  <c r="G15" i="109" s="1"/>
  <c r="H12" i="109"/>
  <c r="H13" i="108"/>
  <c r="H15" i="108" s="1"/>
  <c r="I12" i="108"/>
  <c r="AK34" i="107"/>
  <c r="I12" i="107"/>
  <c r="H13" i="107"/>
  <c r="H15" i="107" s="1"/>
  <c r="H13" i="106"/>
  <c r="H15" i="106" s="1"/>
  <c r="I12" i="106"/>
  <c r="AK25" i="104"/>
  <c r="AK25" i="88"/>
  <c r="AC7" i="88"/>
  <c r="H14" i="88"/>
  <c r="I12" i="88"/>
  <c r="E27" i="84"/>
  <c r="C11" i="84" s="1"/>
  <c r="E11" i="84" s="1"/>
  <c r="P49" i="35" a="1"/>
  <c r="P49" i="35" l="1"/>
  <c r="V49" i="35" s="1"/>
  <c r="I12" i="112"/>
  <c r="J12" i="104"/>
  <c r="J13" i="104" s="1"/>
  <c r="J14" i="104" s="1"/>
  <c r="J12" i="119"/>
  <c r="I13" i="119"/>
  <c r="I15" i="119" s="1"/>
  <c r="J12" i="120"/>
  <c r="I13" i="120"/>
  <c r="I15" i="120" s="1"/>
  <c r="I13" i="118"/>
  <c r="I14" i="118" s="1"/>
  <c r="J12" i="118"/>
  <c r="J12" i="117"/>
  <c r="I13" i="117"/>
  <c r="I15" i="117" s="1"/>
  <c r="J12" i="116"/>
  <c r="I13" i="116"/>
  <c r="I15" i="116" s="1"/>
  <c r="J12" i="115"/>
  <c r="I13" i="115"/>
  <c r="I15" i="115" s="1"/>
  <c r="I13" i="114"/>
  <c r="I15" i="114" s="1"/>
  <c r="J12" i="114"/>
  <c r="J13" i="113"/>
  <c r="J14" i="113" s="1"/>
  <c r="K12" i="113"/>
  <c r="I13" i="112"/>
  <c r="I14" i="112" s="1"/>
  <c r="J12" i="112"/>
  <c r="I12" i="111"/>
  <c r="H13" i="111"/>
  <c r="H14" i="111" s="1"/>
  <c r="I12" i="109"/>
  <c r="H13" i="109"/>
  <c r="H15" i="109" s="1"/>
  <c r="I13" i="108"/>
  <c r="I15" i="108" s="1"/>
  <c r="J12" i="108"/>
  <c r="J12" i="107"/>
  <c r="I13" i="107"/>
  <c r="I15" i="107" s="1"/>
  <c r="I13" i="106"/>
  <c r="I15" i="106" s="1"/>
  <c r="J12" i="106"/>
  <c r="K12" i="104"/>
  <c r="I14" i="88"/>
  <c r="J12" i="88"/>
  <c r="V2" i="83"/>
  <c r="Z62" i="83"/>
  <c r="AB2" i="82"/>
  <c r="L12" i="104" l="1"/>
  <c r="K13" i="104"/>
  <c r="K14" i="104" s="1"/>
  <c r="K12" i="119"/>
  <c r="J13" i="119"/>
  <c r="J15" i="119" s="1"/>
  <c r="K12" i="120"/>
  <c r="J13" i="120"/>
  <c r="J15" i="120" s="1"/>
  <c r="J13" i="118"/>
  <c r="J14" i="118" s="1"/>
  <c r="K12" i="118"/>
  <c r="K12" i="117"/>
  <c r="J13" i="117"/>
  <c r="J15" i="117" s="1"/>
  <c r="J13" i="116"/>
  <c r="J15" i="116" s="1"/>
  <c r="K12" i="116"/>
  <c r="K12" i="115"/>
  <c r="J13" i="115"/>
  <c r="J15" i="115" s="1"/>
  <c r="J13" i="114"/>
  <c r="J15" i="114" s="1"/>
  <c r="K12" i="114"/>
  <c r="K13" i="113"/>
  <c r="K14" i="113" s="1"/>
  <c r="L12" i="113"/>
  <c r="J13" i="112"/>
  <c r="J14" i="112" s="1"/>
  <c r="K12" i="112"/>
  <c r="I13" i="111"/>
  <c r="I14" i="111" s="1"/>
  <c r="J12" i="111"/>
  <c r="J12" i="109"/>
  <c r="I13" i="109"/>
  <c r="I15" i="109" s="1"/>
  <c r="J13" i="108"/>
  <c r="J15" i="108" s="1"/>
  <c r="K12" i="108"/>
  <c r="K12" i="107"/>
  <c r="J13" i="107"/>
  <c r="J15" i="107" s="1"/>
  <c r="J13" i="106"/>
  <c r="J15" i="106" s="1"/>
  <c r="K12" i="106"/>
  <c r="J14" i="88"/>
  <c r="K12" i="88"/>
  <c r="AI2" i="81"/>
  <c r="L13" i="104" l="1"/>
  <c r="L14" i="104" s="1"/>
  <c r="M12" i="104"/>
  <c r="L12" i="120"/>
  <c r="K13" i="120"/>
  <c r="K15" i="120" s="1"/>
  <c r="L12" i="119"/>
  <c r="K13" i="119"/>
  <c r="K15" i="119" s="1"/>
  <c r="K13" i="118"/>
  <c r="K14" i="118" s="1"/>
  <c r="L12" i="118"/>
  <c r="K13" i="117"/>
  <c r="K15" i="117" s="1"/>
  <c r="L12" i="117"/>
  <c r="K13" i="116"/>
  <c r="K15" i="116" s="1"/>
  <c r="L12" i="116"/>
  <c r="L12" i="115"/>
  <c r="K13" i="115"/>
  <c r="K15" i="115" s="1"/>
  <c r="K13" i="114"/>
  <c r="K15" i="114" s="1"/>
  <c r="L12" i="114"/>
  <c r="L13" i="113"/>
  <c r="L14" i="113" s="1"/>
  <c r="M12" i="113"/>
  <c r="K13" i="112"/>
  <c r="K14" i="112" s="1"/>
  <c r="L12" i="112"/>
  <c r="K12" i="111"/>
  <c r="J13" i="111"/>
  <c r="J14" i="111" s="1"/>
  <c r="K12" i="109"/>
  <c r="J13" i="109"/>
  <c r="J15" i="109" s="1"/>
  <c r="K13" i="108"/>
  <c r="K15" i="108" s="1"/>
  <c r="L12" i="108"/>
  <c r="L12" i="107"/>
  <c r="K13" i="107"/>
  <c r="K15" i="107" s="1"/>
  <c r="K13" i="106"/>
  <c r="K15" i="106" s="1"/>
  <c r="L12" i="106"/>
  <c r="K14" i="88"/>
  <c r="L12" i="88"/>
  <c r="A21" i="35"/>
  <c r="O9" i="80"/>
  <c r="O8" i="80"/>
  <c r="L7" i="80"/>
  <c r="A7" i="80"/>
  <c r="N12" i="104" l="1"/>
  <c r="M13" i="104"/>
  <c r="M14" i="104" s="1"/>
  <c r="L13" i="119"/>
  <c r="L15" i="119" s="1"/>
  <c r="M12" i="119"/>
  <c r="L13" i="120"/>
  <c r="L15" i="120" s="1"/>
  <c r="M12" i="120"/>
  <c r="L13" i="118"/>
  <c r="L14" i="118" s="1"/>
  <c r="M12" i="118"/>
  <c r="M12" i="117"/>
  <c r="M13" i="117" s="1"/>
  <c r="L13" i="117"/>
  <c r="L15" i="117" s="1"/>
  <c r="L13" i="116"/>
  <c r="L15" i="116" s="1"/>
  <c r="M12" i="116"/>
  <c r="M13" i="116" s="1"/>
  <c r="M12" i="115"/>
  <c r="L13" i="115"/>
  <c r="L15" i="115" s="1"/>
  <c r="L13" i="114"/>
  <c r="L15" i="114" s="1"/>
  <c r="M12" i="114"/>
  <c r="M13" i="113"/>
  <c r="M14" i="113" s="1"/>
  <c r="N12" i="113"/>
  <c r="L13" i="112"/>
  <c r="L14" i="112" s="1"/>
  <c r="M12" i="112"/>
  <c r="L12" i="111"/>
  <c r="K13" i="111"/>
  <c r="K14" i="111" s="1"/>
  <c r="K13" i="109"/>
  <c r="K15" i="109" s="1"/>
  <c r="L12" i="109"/>
  <c r="L13" i="108"/>
  <c r="L15" i="108" s="1"/>
  <c r="M12" i="108"/>
  <c r="L13" i="107"/>
  <c r="L15" i="107" s="1"/>
  <c r="M12" i="107"/>
  <c r="L13" i="106"/>
  <c r="L15" i="106" s="1"/>
  <c r="M12" i="106"/>
  <c r="L13" i="88"/>
  <c r="L14" i="88" s="1"/>
  <c r="M12" i="88"/>
  <c r="O12" i="104" l="1"/>
  <c r="N13" i="104"/>
  <c r="N14" i="104" s="1"/>
  <c r="M13" i="120"/>
  <c r="M15" i="120" s="1"/>
  <c r="N12" i="120"/>
  <c r="M13" i="119"/>
  <c r="M15" i="119" s="1"/>
  <c r="N12" i="119"/>
  <c r="M13" i="118"/>
  <c r="M14" i="118" s="1"/>
  <c r="N12" i="118"/>
  <c r="M15" i="117"/>
  <c r="N12" i="117"/>
  <c r="M15" i="116"/>
  <c r="N12" i="116"/>
  <c r="M13" i="115"/>
  <c r="M15" i="115" s="1"/>
  <c r="N12" i="115"/>
  <c r="M13" i="114"/>
  <c r="M15" i="114" s="1"/>
  <c r="N12" i="114"/>
  <c r="N13" i="113"/>
  <c r="N14" i="113" s="1"/>
  <c r="O12" i="113"/>
  <c r="M13" i="112"/>
  <c r="M14" i="112" s="1"/>
  <c r="N12" i="112"/>
  <c r="N13" i="112" s="1"/>
  <c r="L13" i="111"/>
  <c r="L14" i="111" s="1"/>
  <c r="M12" i="111"/>
  <c r="L13" i="109"/>
  <c r="L15" i="109" s="1"/>
  <c r="M12" i="109"/>
  <c r="M13" i="108"/>
  <c r="M15" i="108" s="1"/>
  <c r="N12" i="108"/>
  <c r="M13" i="107"/>
  <c r="M15" i="107" s="1"/>
  <c r="N12" i="107"/>
  <c r="M13" i="106"/>
  <c r="M15" i="106" s="1"/>
  <c r="N12" i="106"/>
  <c r="M13" i="88"/>
  <c r="M14" i="88" s="1"/>
  <c r="N12" i="88"/>
  <c r="P12" i="104" l="1"/>
  <c r="O13" i="104"/>
  <c r="O14" i="104" s="1"/>
  <c r="N13" i="119"/>
  <c r="N15" i="119" s="1"/>
  <c r="O12" i="119"/>
  <c r="N13" i="120"/>
  <c r="N15" i="120" s="1"/>
  <c r="O12" i="120"/>
  <c r="O12" i="118"/>
  <c r="N13" i="118"/>
  <c r="N14" i="118" s="1"/>
  <c r="O12" i="117"/>
  <c r="N13" i="117"/>
  <c r="N15" i="117" s="1"/>
  <c r="N13" i="116"/>
  <c r="N15" i="116" s="1"/>
  <c r="O12" i="116"/>
  <c r="N13" i="115"/>
  <c r="N15" i="115" s="1"/>
  <c r="O12" i="115"/>
  <c r="N13" i="114"/>
  <c r="N15" i="114" s="1"/>
  <c r="O12" i="114"/>
  <c r="O13" i="113"/>
  <c r="O14" i="113" s="1"/>
  <c r="P12" i="113"/>
  <c r="O12" i="112"/>
  <c r="N14" i="112"/>
  <c r="M13" i="111"/>
  <c r="M14" i="111" s="1"/>
  <c r="N12" i="111"/>
  <c r="N12" i="109"/>
  <c r="M13" i="109"/>
  <c r="M15" i="109" s="1"/>
  <c r="N13" i="108"/>
  <c r="N15" i="108" s="1"/>
  <c r="O12" i="108"/>
  <c r="N13" i="107"/>
  <c r="N15" i="107" s="1"/>
  <c r="O12" i="107"/>
  <c r="N13" i="106"/>
  <c r="N15" i="106" s="1"/>
  <c r="O12" i="106"/>
  <c r="O12" i="88"/>
  <c r="N13" i="88"/>
  <c r="N14" i="88" s="1"/>
  <c r="G16" i="80"/>
  <c r="H16" i="80"/>
  <c r="H34" i="80" s="1"/>
  <c r="I16" i="80"/>
  <c r="J16" i="80"/>
  <c r="K16" i="80"/>
  <c r="L16" i="80"/>
  <c r="M16" i="80"/>
  <c r="N16" i="80"/>
  <c r="O16" i="80"/>
  <c r="P16" i="80"/>
  <c r="Q16" i="80"/>
  <c r="R16" i="80"/>
  <c r="S16" i="80"/>
  <c r="T16" i="80"/>
  <c r="U16" i="80"/>
  <c r="V16" i="80"/>
  <c r="W16" i="80"/>
  <c r="X16" i="80"/>
  <c r="Y16" i="80"/>
  <c r="Z16" i="80"/>
  <c r="AA16" i="80"/>
  <c r="AB16" i="80"/>
  <c r="AC16" i="80"/>
  <c r="AD16" i="80"/>
  <c r="AE16" i="80"/>
  <c r="AF16" i="80"/>
  <c r="AG16" i="80"/>
  <c r="AH16" i="80"/>
  <c r="AI16" i="80"/>
  <c r="AJ16" i="80"/>
  <c r="F16" i="80"/>
  <c r="G25" i="80"/>
  <c r="H25" i="80"/>
  <c r="I25" i="80"/>
  <c r="J25" i="80"/>
  <c r="K25" i="80"/>
  <c r="L25" i="80"/>
  <c r="M25" i="80"/>
  <c r="N25" i="80"/>
  <c r="O25" i="80"/>
  <c r="P25" i="80"/>
  <c r="Q25" i="80"/>
  <c r="R25" i="80"/>
  <c r="S25" i="80"/>
  <c r="T25" i="80"/>
  <c r="U25" i="80"/>
  <c r="V25" i="80"/>
  <c r="W25" i="80"/>
  <c r="X25" i="80"/>
  <c r="Y25" i="80"/>
  <c r="Z25" i="80"/>
  <c r="AA25" i="80"/>
  <c r="AB25" i="80"/>
  <c r="AC25" i="80"/>
  <c r="AD25" i="80"/>
  <c r="AE25" i="80"/>
  <c r="AF25" i="80"/>
  <c r="AG25" i="80"/>
  <c r="AH25" i="80"/>
  <c r="AI25" i="80"/>
  <c r="AJ25" i="80"/>
  <c r="AK33" i="80"/>
  <c r="AK32" i="80"/>
  <c r="AK27" i="80"/>
  <c r="AK26" i="80"/>
  <c r="F25" i="80"/>
  <c r="AK24" i="80"/>
  <c r="AK23" i="80"/>
  <c r="AK18" i="80"/>
  <c r="AK17" i="80"/>
  <c r="AJ15" i="80"/>
  <c r="AH15" i="80"/>
  <c r="F12" i="80"/>
  <c r="G12" i="80" s="1"/>
  <c r="G15" i="35" a="1"/>
  <c r="G9" i="35" a="1"/>
  <c r="G10" i="35" a="1"/>
  <c r="G16" i="35" a="1"/>
  <c r="G14" i="35" a="1"/>
  <c r="G16" i="35" l="1"/>
  <c r="S16" i="35" s="1"/>
  <c r="V16" i="35" s="1"/>
  <c r="G14" i="35"/>
  <c r="G15" i="35"/>
  <c r="S15" i="35" s="1"/>
  <c r="V15" i="35" s="1"/>
  <c r="Q12" i="104"/>
  <c r="P13" i="104"/>
  <c r="P14" i="104" s="1"/>
  <c r="O13" i="120"/>
  <c r="O15" i="120" s="1"/>
  <c r="P12" i="120"/>
  <c r="O13" i="119"/>
  <c r="O15" i="119" s="1"/>
  <c r="P12" i="119"/>
  <c r="P12" i="118"/>
  <c r="O13" i="118"/>
  <c r="O14" i="118" s="1"/>
  <c r="P12" i="117"/>
  <c r="O15" i="117"/>
  <c r="O13" i="116"/>
  <c r="O15" i="116" s="1"/>
  <c r="P12" i="116"/>
  <c r="O13" i="115"/>
  <c r="O15" i="115" s="1"/>
  <c r="P12" i="115"/>
  <c r="P12" i="114"/>
  <c r="O13" i="114"/>
  <c r="O15" i="114" s="1"/>
  <c r="Q12" i="113"/>
  <c r="P13" i="113"/>
  <c r="P14" i="113" s="1"/>
  <c r="P12" i="112"/>
  <c r="O13" i="112"/>
  <c r="O14" i="112" s="1"/>
  <c r="N13" i="111"/>
  <c r="N14" i="111" s="1"/>
  <c r="O12" i="111"/>
  <c r="N13" i="109"/>
  <c r="N15" i="109" s="1"/>
  <c r="O12" i="109"/>
  <c r="P12" i="108"/>
  <c r="O13" i="108"/>
  <c r="O15" i="108" s="1"/>
  <c r="G9" i="35"/>
  <c r="G10" i="35"/>
  <c r="O13" i="107"/>
  <c r="O15" i="107" s="1"/>
  <c r="P12" i="107"/>
  <c r="P12" i="106"/>
  <c r="O13" i="106"/>
  <c r="O15" i="106" s="1"/>
  <c r="P12" i="88"/>
  <c r="O13" i="88"/>
  <c r="O14" i="88" s="1"/>
  <c r="O34" i="80"/>
  <c r="R34" i="80"/>
  <c r="AD34" i="80"/>
  <c r="W34" i="80"/>
  <c r="AI34" i="80"/>
  <c r="K34" i="80"/>
  <c r="M34" i="80"/>
  <c r="P34" i="80"/>
  <c r="AB34" i="80"/>
  <c r="Q34" i="80"/>
  <c r="AC34" i="80"/>
  <c r="J34" i="80"/>
  <c r="AH34" i="80"/>
  <c r="F34" i="80"/>
  <c r="AC7" i="80" s="1"/>
  <c r="AJ34" i="80"/>
  <c r="I34" i="80"/>
  <c r="U34" i="80"/>
  <c r="AG34" i="80"/>
  <c r="V34" i="80"/>
  <c r="L34" i="80"/>
  <c r="Y34" i="80"/>
  <c r="X34" i="80"/>
  <c r="N34" i="80"/>
  <c r="Z34" i="80"/>
  <c r="AA34" i="80"/>
  <c r="G34" i="80"/>
  <c r="S34" i="80"/>
  <c r="AE34" i="80"/>
  <c r="T34" i="80"/>
  <c r="AF34" i="80"/>
  <c r="AK16" i="80"/>
  <c r="AK25" i="80"/>
  <c r="H12" i="80"/>
  <c r="G13" i="80"/>
  <c r="G15" i="80" s="1"/>
  <c r="F13" i="80"/>
  <c r="F15" i="80" s="1"/>
  <c r="F39" i="23"/>
  <c r="F34" i="23"/>
  <c r="G13" i="35" a="1"/>
  <c r="G11" i="35" a="1"/>
  <c r="G13" i="35" l="1"/>
  <c r="S13" i="35" s="1"/>
  <c r="Z16" i="81"/>
  <c r="AF16" i="81" s="1"/>
  <c r="Z15" i="81"/>
  <c r="R12" i="104"/>
  <c r="Q13" i="104"/>
  <c r="Q14" i="104" s="1"/>
  <c r="S14" i="35"/>
  <c r="V14" i="35" s="1"/>
  <c r="S10" i="35"/>
  <c r="V10" i="35" s="1"/>
  <c r="S9" i="35"/>
  <c r="V9" i="35" s="1"/>
  <c r="P13" i="119"/>
  <c r="P15" i="119" s="1"/>
  <c r="Q12" i="119"/>
  <c r="P13" i="120"/>
  <c r="P15" i="120" s="1"/>
  <c r="Q12" i="120"/>
  <c r="Q12" i="118"/>
  <c r="P14" i="118"/>
  <c r="P15" i="117"/>
  <c r="Q12" i="117"/>
  <c r="Q12" i="116"/>
  <c r="P15" i="116"/>
  <c r="P13" i="115"/>
  <c r="P15" i="115" s="1"/>
  <c r="Q12" i="115"/>
  <c r="Q12" i="114"/>
  <c r="P13" i="114"/>
  <c r="P15" i="114" s="1"/>
  <c r="R12" i="113"/>
  <c r="Q13" i="113"/>
  <c r="Q14" i="113" s="1"/>
  <c r="Q12" i="112"/>
  <c r="P13" i="112"/>
  <c r="P14" i="112" s="1"/>
  <c r="P12" i="111"/>
  <c r="O13" i="111"/>
  <c r="O14" i="111" s="1"/>
  <c r="O13" i="109"/>
  <c r="O15" i="109" s="1"/>
  <c r="P12" i="109"/>
  <c r="Q12" i="108"/>
  <c r="Q13" i="108" s="1"/>
  <c r="P15" i="108"/>
  <c r="G11" i="35"/>
  <c r="P13" i="107"/>
  <c r="P15" i="107" s="1"/>
  <c r="Q12" i="107"/>
  <c r="Q12" i="106"/>
  <c r="P13" i="106"/>
  <c r="P15" i="106" s="1"/>
  <c r="Q12" i="88"/>
  <c r="P13" i="88"/>
  <c r="P14" i="88" s="1"/>
  <c r="AK34" i="80"/>
  <c r="I12" i="80"/>
  <c r="H13" i="80"/>
  <c r="H15" i="80" s="1"/>
  <c r="G8" i="35" a="1"/>
  <c r="R12" i="115" l="1"/>
  <c r="R13" i="115" s="1"/>
  <c r="R15" i="115" s="1"/>
  <c r="Q13" i="115"/>
  <c r="Q15" i="115" s="1"/>
  <c r="Z9" i="81"/>
  <c r="AF9" i="81" s="1"/>
  <c r="Z10" i="81"/>
  <c r="AF10" i="81" s="1"/>
  <c r="AF15" i="81"/>
  <c r="Z14" i="81"/>
  <c r="AF14" i="81" s="1"/>
  <c r="R12" i="114"/>
  <c r="R13" i="114" s="1"/>
  <c r="R15" i="114" s="1"/>
  <c r="Q13" i="114"/>
  <c r="Q15" i="114" s="1"/>
  <c r="S12" i="104"/>
  <c r="R13" i="104"/>
  <c r="R14" i="104" s="1"/>
  <c r="Q13" i="120"/>
  <c r="Q15" i="120" s="1"/>
  <c r="R12" i="120"/>
  <c r="S12" i="120" s="1"/>
  <c r="Q13" i="119"/>
  <c r="Q15" i="119" s="1"/>
  <c r="R12" i="119"/>
  <c r="Q13" i="118"/>
  <c r="Q14" i="118" s="1"/>
  <c r="R12" i="118"/>
  <c r="Q15" i="117"/>
  <c r="R12" i="117"/>
  <c r="R13" i="117" s="1"/>
  <c r="R12" i="116"/>
  <c r="R13" i="116" s="1"/>
  <c r="Q15" i="116"/>
  <c r="S12" i="114"/>
  <c r="S12" i="113"/>
  <c r="R13" i="113"/>
  <c r="R14" i="113" s="1"/>
  <c r="R12" i="112"/>
  <c r="Q14" i="112"/>
  <c r="Q12" i="111"/>
  <c r="P13" i="111"/>
  <c r="P14" i="111" s="1"/>
  <c r="P15" i="109"/>
  <c r="Q12" i="109"/>
  <c r="Q13" i="109" s="1"/>
  <c r="R12" i="108"/>
  <c r="R13" i="108" s="1"/>
  <c r="Q15" i="108"/>
  <c r="G8" i="35"/>
  <c r="S8" i="35" s="1"/>
  <c r="Q13" i="107"/>
  <c r="Q15" i="107" s="1"/>
  <c r="R12" i="107"/>
  <c r="R12" i="106"/>
  <c r="Q13" i="106"/>
  <c r="Q15" i="106" s="1"/>
  <c r="R12" i="88"/>
  <c r="Q13" i="88"/>
  <c r="Q14" i="88" s="1"/>
  <c r="I13" i="80"/>
  <c r="I15" i="80" s="1"/>
  <c r="J12" i="80"/>
  <c r="S12" i="115" l="1"/>
  <c r="S13" i="115" s="1"/>
  <c r="S15" i="115" s="1"/>
  <c r="T12" i="113"/>
  <c r="U12" i="113" s="1"/>
  <c r="S13" i="113"/>
  <c r="S14" i="113" s="1"/>
  <c r="T12" i="104"/>
  <c r="S13" i="104"/>
  <c r="S14" i="104" s="1"/>
  <c r="S12" i="119"/>
  <c r="R13" i="119"/>
  <c r="R15" i="119" s="1"/>
  <c r="S13" i="120"/>
  <c r="S15" i="120" s="1"/>
  <c r="T12" i="120"/>
  <c r="S12" i="118"/>
  <c r="R13" i="118"/>
  <c r="R14" i="118" s="1"/>
  <c r="R15" i="117"/>
  <c r="S12" i="117"/>
  <c r="S12" i="116"/>
  <c r="R15" i="116"/>
  <c r="T12" i="115"/>
  <c r="T12" i="114"/>
  <c r="S13" i="114"/>
  <c r="S15" i="114" s="1"/>
  <c r="S12" i="112"/>
  <c r="S13" i="112" s="1"/>
  <c r="R14" i="112"/>
  <c r="R12" i="111"/>
  <c r="Q13" i="111"/>
  <c r="Q14" i="111" s="1"/>
  <c r="Q15" i="109"/>
  <c r="R12" i="109"/>
  <c r="S12" i="108"/>
  <c r="R15" i="108"/>
  <c r="R13" i="107"/>
  <c r="R15" i="107" s="1"/>
  <c r="S12" i="107"/>
  <c r="S12" i="106"/>
  <c r="R13" i="106"/>
  <c r="R15" i="106" s="1"/>
  <c r="S12" i="88"/>
  <c r="R13" i="88"/>
  <c r="R14" i="88" s="1"/>
  <c r="J13" i="80"/>
  <c r="J15" i="80" s="1"/>
  <c r="K12" i="80"/>
  <c r="T13" i="113" l="1"/>
  <c r="T14" i="113" s="1"/>
  <c r="U12" i="104"/>
  <c r="T13" i="104"/>
  <c r="T14" i="104" s="1"/>
  <c r="U12" i="120"/>
  <c r="T13" i="120"/>
  <c r="T15" i="120" s="1"/>
  <c r="T12" i="119"/>
  <c r="S13" i="119"/>
  <c r="S15" i="119" s="1"/>
  <c r="S13" i="118"/>
  <c r="S14" i="118" s="1"/>
  <c r="T12" i="118"/>
  <c r="T12" i="117"/>
  <c r="S13" i="117"/>
  <c r="S15" i="117" s="1"/>
  <c r="S13" i="116"/>
  <c r="S15" i="116" s="1"/>
  <c r="T12" i="116"/>
  <c r="T13" i="115"/>
  <c r="T15" i="115" s="1"/>
  <c r="U12" i="115"/>
  <c r="U12" i="114"/>
  <c r="T13" i="114"/>
  <c r="T15" i="114" s="1"/>
  <c r="V12" i="113"/>
  <c r="U13" i="113"/>
  <c r="U14" i="113" s="1"/>
  <c r="S14" i="112"/>
  <c r="T12" i="112"/>
  <c r="R13" i="111"/>
  <c r="R14" i="111" s="1"/>
  <c r="S12" i="111"/>
  <c r="S12" i="109"/>
  <c r="R13" i="109"/>
  <c r="R15" i="109" s="1"/>
  <c r="T12" i="108"/>
  <c r="S13" i="108"/>
  <c r="S15" i="108" s="1"/>
  <c r="T12" i="107"/>
  <c r="T13" i="107" s="1"/>
  <c r="S13" i="107"/>
  <c r="S15" i="107" s="1"/>
  <c r="T12" i="106"/>
  <c r="T13" i="106" s="1"/>
  <c r="S13" i="106"/>
  <c r="S15" i="106" s="1"/>
  <c r="T12" i="88"/>
  <c r="S13" i="88"/>
  <c r="S14" i="88" s="1"/>
  <c r="K13" i="80"/>
  <c r="K15" i="80" s="1"/>
  <c r="L12" i="80"/>
  <c r="V12" i="104" l="1"/>
  <c r="U13" i="104"/>
  <c r="U14" i="104" s="1"/>
  <c r="U12" i="119"/>
  <c r="T13" i="119"/>
  <c r="T15" i="119" s="1"/>
  <c r="V12" i="120"/>
  <c r="U13" i="120"/>
  <c r="U15" i="120" s="1"/>
  <c r="T13" i="118"/>
  <c r="T14" i="118" s="1"/>
  <c r="U12" i="118"/>
  <c r="U12" i="117"/>
  <c r="T13" i="117"/>
  <c r="T15" i="117" s="1"/>
  <c r="U12" i="116"/>
  <c r="T13" i="116"/>
  <c r="T15" i="116" s="1"/>
  <c r="V12" i="115"/>
  <c r="U13" i="115"/>
  <c r="U15" i="115" s="1"/>
  <c r="U13" i="114"/>
  <c r="U15" i="114" s="1"/>
  <c r="V12" i="114"/>
  <c r="V13" i="113"/>
  <c r="V14" i="113" s="1"/>
  <c r="W12" i="113"/>
  <c r="T13" i="112"/>
  <c r="T14" i="112" s="1"/>
  <c r="U12" i="112"/>
  <c r="S13" i="111"/>
  <c r="S14" i="111" s="1"/>
  <c r="T12" i="111"/>
  <c r="T12" i="109"/>
  <c r="S13" i="109"/>
  <c r="S15" i="109" s="1"/>
  <c r="T13" i="108"/>
  <c r="T15" i="108" s="1"/>
  <c r="U12" i="108"/>
  <c r="U12" i="107"/>
  <c r="T15" i="107"/>
  <c r="T15" i="106"/>
  <c r="U12" i="106"/>
  <c r="U13" i="106" s="1"/>
  <c r="U12" i="88"/>
  <c r="T13" i="88"/>
  <c r="T14" i="88" s="1"/>
  <c r="L13" i="80"/>
  <c r="L15" i="80" s="1"/>
  <c r="H43" i="80" s="1"/>
  <c r="M12" i="80"/>
  <c r="G24" i="35" a="1"/>
  <c r="U12" i="109" l="1"/>
  <c r="T13" i="109"/>
  <c r="T15" i="109" s="1"/>
  <c r="V12" i="112"/>
  <c r="U13" i="112"/>
  <c r="U14" i="112" s="1"/>
  <c r="W12" i="104"/>
  <c r="V13" i="104"/>
  <c r="V14" i="104" s="1"/>
  <c r="W12" i="120"/>
  <c r="V13" i="120"/>
  <c r="V15" i="120" s="1"/>
  <c r="V12" i="119"/>
  <c r="U13" i="119"/>
  <c r="U15" i="119" s="1"/>
  <c r="U13" i="118"/>
  <c r="U14" i="118" s="1"/>
  <c r="V12" i="118"/>
  <c r="U13" i="117"/>
  <c r="U15" i="117" s="1"/>
  <c r="V12" i="117"/>
  <c r="V12" i="116"/>
  <c r="U13" i="116"/>
  <c r="U15" i="116" s="1"/>
  <c r="W12" i="115"/>
  <c r="V13" i="115"/>
  <c r="V15" i="115" s="1"/>
  <c r="V13" i="114"/>
  <c r="V15" i="114" s="1"/>
  <c r="W12" i="114"/>
  <c r="W13" i="113"/>
  <c r="W14" i="113" s="1"/>
  <c r="X12" i="113"/>
  <c r="V13" i="112"/>
  <c r="V14" i="112" s="1"/>
  <c r="W12" i="112"/>
  <c r="U12" i="111"/>
  <c r="U13" i="111" s="1"/>
  <c r="T14" i="111"/>
  <c r="U13" i="109"/>
  <c r="U15" i="109" s="1"/>
  <c r="V12" i="109"/>
  <c r="U13" i="108"/>
  <c r="U15" i="108" s="1"/>
  <c r="V12" i="108"/>
  <c r="G24" i="35"/>
  <c r="H42" i="80"/>
  <c r="H40" i="80"/>
  <c r="H45" i="80"/>
  <c r="H52" i="80"/>
  <c r="H53" i="80"/>
  <c r="H47" i="80"/>
  <c r="H50" i="80"/>
  <c r="H51" i="80"/>
  <c r="H44" i="80"/>
  <c r="H46" i="80"/>
  <c r="H55" i="80"/>
  <c r="H41" i="80"/>
  <c r="H48" i="80"/>
  <c r="V12" i="107"/>
  <c r="V13" i="107" s="1"/>
  <c r="U13" i="107"/>
  <c r="U15" i="107" s="1"/>
  <c r="U15" i="106"/>
  <c r="V12" i="106"/>
  <c r="V13" i="106" s="1"/>
  <c r="U13" i="88"/>
  <c r="U14" i="88" s="1"/>
  <c r="V12" i="88"/>
  <c r="M13" i="80"/>
  <c r="M15" i="80" s="1"/>
  <c r="N12" i="80"/>
  <c r="G22" i="35" a="1"/>
  <c r="G31" i="35" a="1"/>
  <c r="G21" i="35" a="1"/>
  <c r="G34" i="35" a="1"/>
  <c r="G23" i="35" a="1"/>
  <c r="G26" i="35" a="1"/>
  <c r="G28" i="35" a="1"/>
  <c r="G32" i="35" a="1"/>
  <c r="G36" i="35" a="1"/>
  <c r="G29" i="35" a="1"/>
  <c r="G33" i="35" a="1"/>
  <c r="G27" i="35" a="1"/>
  <c r="G25" i="35" a="1"/>
  <c r="X12" i="104" l="1"/>
  <c r="W13" i="104"/>
  <c r="W14" i="104" s="1"/>
  <c r="W12" i="119"/>
  <c r="V13" i="119"/>
  <c r="V15" i="119" s="1"/>
  <c r="X12" i="120"/>
  <c r="W13" i="120"/>
  <c r="W15" i="120" s="1"/>
  <c r="W12" i="118"/>
  <c r="V13" i="118"/>
  <c r="V14" i="118" s="1"/>
  <c r="W12" i="117"/>
  <c r="V13" i="117"/>
  <c r="V15" i="117" s="1"/>
  <c r="V13" i="116"/>
  <c r="V15" i="116" s="1"/>
  <c r="W12" i="116"/>
  <c r="X12" i="115"/>
  <c r="W13" i="115"/>
  <c r="W15" i="115" s="1"/>
  <c r="W13" i="114"/>
  <c r="W15" i="114" s="1"/>
  <c r="X12" i="114"/>
  <c r="X13" i="113"/>
  <c r="X14" i="113" s="1"/>
  <c r="Y12" i="113"/>
  <c r="W13" i="112"/>
  <c r="W14" i="112" s="1"/>
  <c r="X12" i="112"/>
  <c r="V12" i="111"/>
  <c r="U14" i="111"/>
  <c r="V13" i="109"/>
  <c r="V15" i="109" s="1"/>
  <c r="W12" i="109"/>
  <c r="V13" i="108"/>
  <c r="V15" i="108" s="1"/>
  <c r="W12" i="108"/>
  <c r="G32" i="35"/>
  <c r="G31" i="35"/>
  <c r="G28" i="35"/>
  <c r="G34" i="35"/>
  <c r="G33" i="35"/>
  <c r="G26" i="35"/>
  <c r="G36" i="35"/>
  <c r="G21" i="35"/>
  <c r="G27" i="35"/>
  <c r="G23" i="35"/>
  <c r="G25" i="35"/>
  <c r="G29" i="35"/>
  <c r="G22" i="35"/>
  <c r="W12" i="107"/>
  <c r="V15" i="107"/>
  <c r="V15" i="106"/>
  <c r="W12" i="106"/>
  <c r="V13" i="88"/>
  <c r="V14" i="88" s="1"/>
  <c r="W12" i="88"/>
  <c r="N13" i="80"/>
  <c r="N15" i="80" s="1"/>
  <c r="O12" i="80"/>
  <c r="X13" i="104" l="1"/>
  <c r="X14" i="104" s="1"/>
  <c r="Y12" i="104"/>
  <c r="X13" i="120"/>
  <c r="X15" i="120" s="1"/>
  <c r="Y12" i="120"/>
  <c r="X12" i="119"/>
  <c r="W13" i="119"/>
  <c r="W15" i="119" s="1"/>
  <c r="W13" i="118"/>
  <c r="W14" i="118" s="1"/>
  <c r="X12" i="118"/>
  <c r="X12" i="117"/>
  <c r="W13" i="117"/>
  <c r="W15" i="117" s="1"/>
  <c r="W13" i="116"/>
  <c r="W15" i="116" s="1"/>
  <c r="X12" i="116"/>
  <c r="Y12" i="115"/>
  <c r="X13" i="115"/>
  <c r="X15" i="115" s="1"/>
  <c r="X13" i="114"/>
  <c r="X15" i="114" s="1"/>
  <c r="Y12" i="114"/>
  <c r="Y13" i="113"/>
  <c r="Y14" i="113" s="1"/>
  <c r="Z12" i="113"/>
  <c r="X13" i="112"/>
  <c r="X14" i="112" s="1"/>
  <c r="Y12" i="112"/>
  <c r="W12" i="111"/>
  <c r="W13" i="111" s="1"/>
  <c r="V13" i="111"/>
  <c r="V14" i="111" s="1"/>
  <c r="W13" i="109"/>
  <c r="W15" i="109" s="1"/>
  <c r="X12" i="109"/>
  <c r="W13" i="108"/>
  <c r="W15" i="108" s="1"/>
  <c r="X12" i="108"/>
  <c r="X12" i="107"/>
  <c r="W13" i="107"/>
  <c r="W15" i="107" s="1"/>
  <c r="W13" i="106"/>
  <c r="W15" i="106" s="1"/>
  <c r="X12" i="106"/>
  <c r="W13" i="88"/>
  <c r="W14" i="88" s="1"/>
  <c r="X12" i="88"/>
  <c r="P12" i="80"/>
  <c r="O13" i="80"/>
  <c r="O15" i="80" s="1"/>
  <c r="Y13" i="104" l="1"/>
  <c r="Y14" i="104" s="1"/>
  <c r="Z12" i="104"/>
  <c r="X13" i="119"/>
  <c r="X15" i="119" s="1"/>
  <c r="Y12" i="119"/>
  <c r="Y15" i="120"/>
  <c r="Z12" i="120"/>
  <c r="X13" i="118"/>
  <c r="X14" i="118" s="1"/>
  <c r="Y12" i="118"/>
  <c r="Y12" i="117"/>
  <c r="X13" i="117"/>
  <c r="X15" i="117" s="1"/>
  <c r="X13" i="116"/>
  <c r="X15" i="116" s="1"/>
  <c r="Y12" i="116"/>
  <c r="Z12" i="115"/>
  <c r="Y13" i="115"/>
  <c r="Y15" i="115" s="1"/>
  <c r="Y13" i="114"/>
  <c r="Y15" i="114" s="1"/>
  <c r="Z12" i="114"/>
  <c r="Z13" i="113"/>
  <c r="Z14" i="113" s="1"/>
  <c r="AA12" i="113"/>
  <c r="Y13" i="112"/>
  <c r="Y14" i="112" s="1"/>
  <c r="Z12" i="112"/>
  <c r="X12" i="111"/>
  <c r="W14" i="111"/>
  <c r="Y12" i="109"/>
  <c r="X13" i="109"/>
  <c r="X15" i="109" s="1"/>
  <c r="X13" i="108"/>
  <c r="X15" i="108" s="1"/>
  <c r="Y12" i="108"/>
  <c r="X13" i="107"/>
  <c r="X15" i="107" s="1"/>
  <c r="Y12" i="107"/>
  <c r="X13" i="106"/>
  <c r="X15" i="106" s="1"/>
  <c r="Y12" i="106"/>
  <c r="X13" i="88"/>
  <c r="X14" i="88" s="1"/>
  <c r="Y12" i="88"/>
  <c r="Q12" i="80"/>
  <c r="P13" i="80"/>
  <c r="P15" i="80" s="1"/>
  <c r="Z13" i="104" l="1"/>
  <c r="Z14" i="104" s="1"/>
  <c r="AA12" i="104"/>
  <c r="Z15" i="120"/>
  <c r="AA12" i="120"/>
  <c r="Y15" i="119"/>
  <c r="Z12" i="119"/>
  <c r="Y13" i="118"/>
  <c r="Y14" i="118" s="1"/>
  <c r="Z12" i="118"/>
  <c r="Z12" i="117"/>
  <c r="Y13" i="117"/>
  <c r="Y15" i="117" s="1"/>
  <c r="Y13" i="116"/>
  <c r="Y15" i="116" s="1"/>
  <c r="Z12" i="116"/>
  <c r="AA12" i="115"/>
  <c r="Z13" i="115"/>
  <c r="Z15" i="115" s="1"/>
  <c r="Z13" i="114"/>
  <c r="Z15" i="114" s="1"/>
  <c r="AA12" i="114"/>
  <c r="AA13" i="113"/>
  <c r="AA14" i="113" s="1"/>
  <c r="AB12" i="113"/>
  <c r="AA12" i="112"/>
  <c r="Z13" i="112"/>
  <c r="Z14" i="112" s="1"/>
  <c r="X13" i="111"/>
  <c r="X14" i="111" s="1"/>
  <c r="Y12" i="111"/>
  <c r="Z12" i="109"/>
  <c r="Y13" i="109"/>
  <c r="Y15" i="109" s="1"/>
  <c r="Y13" i="108"/>
  <c r="Y15" i="108" s="1"/>
  <c r="Z12" i="108"/>
  <c r="Y15" i="107"/>
  <c r="Z12" i="107"/>
  <c r="Y15" i="106"/>
  <c r="Z12" i="106"/>
  <c r="Y13" i="88"/>
  <c r="Y14" i="88" s="1"/>
  <c r="Z12" i="88"/>
  <c r="R12" i="80"/>
  <c r="Q13" i="80"/>
  <c r="Q15" i="80" s="1"/>
  <c r="AB12" i="104" l="1"/>
  <c r="AA13" i="104"/>
  <c r="AA14" i="104" s="1"/>
  <c r="Z13" i="119"/>
  <c r="Z15" i="119" s="1"/>
  <c r="AA12" i="119"/>
  <c r="AA15" i="120"/>
  <c r="AB12" i="120"/>
  <c r="AA12" i="118"/>
  <c r="Z13" i="118"/>
  <c r="Z14" i="118" s="1"/>
  <c r="Z13" i="117"/>
  <c r="Z15" i="117" s="1"/>
  <c r="AA12" i="117"/>
  <c r="Z13" i="116"/>
  <c r="Z15" i="116" s="1"/>
  <c r="AA12" i="116"/>
  <c r="AB12" i="115"/>
  <c r="AA13" i="115"/>
  <c r="AA15" i="115" s="1"/>
  <c r="AB12" i="114"/>
  <c r="AA13" i="114"/>
  <c r="AA15" i="114" s="1"/>
  <c r="AB14" i="113"/>
  <c r="AC12" i="113"/>
  <c r="AB12" i="112"/>
  <c r="AA13" i="112"/>
  <c r="AA14" i="112" s="1"/>
  <c r="Y13" i="111"/>
  <c r="Y14" i="111" s="1"/>
  <c r="Z12" i="111"/>
  <c r="Z13" i="109"/>
  <c r="Z15" i="109" s="1"/>
  <c r="AA12" i="109"/>
  <c r="AA12" i="108"/>
  <c r="Z13" i="108"/>
  <c r="Z15" i="108" s="1"/>
  <c r="Z15" i="107"/>
  <c r="AA12" i="107"/>
  <c r="Z15" i="106"/>
  <c r="AA12" i="106"/>
  <c r="AA12" i="88"/>
  <c r="Z13" i="88"/>
  <c r="Z14" i="88" s="1"/>
  <c r="S12" i="80"/>
  <c r="R13" i="80"/>
  <c r="R15" i="80" s="1"/>
  <c r="AC12" i="112" l="1"/>
  <c r="AB13" i="112"/>
  <c r="AB14" i="112" s="1"/>
  <c r="AB13" i="104"/>
  <c r="AB14" i="104" s="1"/>
  <c r="AC12" i="104"/>
  <c r="AB13" i="120"/>
  <c r="AB15" i="120" s="1"/>
  <c r="AC12" i="120"/>
  <c r="AA15" i="119"/>
  <c r="AB12" i="119"/>
  <c r="AB12" i="118"/>
  <c r="AA13" i="118"/>
  <c r="AA14" i="118" s="1"/>
  <c r="AB12" i="117"/>
  <c r="AA13" i="117"/>
  <c r="AA15" i="117" s="1"/>
  <c r="AA13" i="116"/>
  <c r="AA15" i="116" s="1"/>
  <c r="AB12" i="116"/>
  <c r="AB13" i="115"/>
  <c r="AB15" i="115" s="1"/>
  <c r="AC12" i="115"/>
  <c r="AC12" i="114"/>
  <c r="AB13" i="114"/>
  <c r="AB15" i="114" s="1"/>
  <c r="AC14" i="113"/>
  <c r="AD12" i="113"/>
  <c r="AD12" i="112"/>
  <c r="AC13" i="112"/>
  <c r="AC14" i="112" s="1"/>
  <c r="Z14" i="111"/>
  <c r="AA12" i="111"/>
  <c r="AA13" i="109"/>
  <c r="AA15" i="109" s="1"/>
  <c r="AB12" i="109"/>
  <c r="AB12" i="108"/>
  <c r="AA13" i="108"/>
  <c r="AA15" i="108" s="1"/>
  <c r="AA13" i="107"/>
  <c r="AA15" i="107" s="1"/>
  <c r="AB12" i="107"/>
  <c r="AB12" i="106"/>
  <c r="AA13" i="106"/>
  <c r="AA15" i="106" s="1"/>
  <c r="AB12" i="88"/>
  <c r="AA13" i="88"/>
  <c r="AA14" i="88" s="1"/>
  <c r="T12" i="80"/>
  <c r="T13" i="80" s="1"/>
  <c r="S13" i="80"/>
  <c r="S15" i="80" s="1"/>
  <c r="AC12" i="118" l="1"/>
  <c r="AC13" i="118" s="1"/>
  <c r="AC14" i="118" s="1"/>
  <c r="AB14" i="118"/>
  <c r="AC13" i="104"/>
  <c r="AC14" i="104" s="1"/>
  <c r="AD12" i="104"/>
  <c r="AB13" i="119"/>
  <c r="AB15" i="119" s="1"/>
  <c r="AC12" i="119"/>
  <c r="AC13" i="120"/>
  <c r="AC15" i="120" s="1"/>
  <c r="AD12" i="120"/>
  <c r="AD12" i="118"/>
  <c r="AC12" i="117"/>
  <c r="AB13" i="117"/>
  <c r="AB15" i="117" s="1"/>
  <c r="AC12" i="116"/>
  <c r="AB13" i="116"/>
  <c r="AB15" i="116" s="1"/>
  <c r="AC13" i="115"/>
  <c r="AC15" i="115" s="1"/>
  <c r="AD12" i="115"/>
  <c r="AD12" i="114"/>
  <c r="AC13" i="114"/>
  <c r="AC15" i="114" s="1"/>
  <c r="AE12" i="113"/>
  <c r="AD13" i="113"/>
  <c r="AD14" i="113" s="1"/>
  <c r="AE12" i="112"/>
  <c r="AD13" i="112"/>
  <c r="AD14" i="112" s="1"/>
  <c r="AB12" i="111"/>
  <c r="AA14" i="111"/>
  <c r="AC12" i="109"/>
  <c r="AB13" i="109"/>
  <c r="AB15" i="109" s="1"/>
  <c r="AC12" i="108"/>
  <c r="AB13" i="108"/>
  <c r="AB15" i="108" s="1"/>
  <c r="AB13" i="107"/>
  <c r="AB15" i="107" s="1"/>
  <c r="AC12" i="107"/>
  <c r="AC12" i="106"/>
  <c r="AB13" i="106"/>
  <c r="AB15" i="106" s="1"/>
  <c r="AC12" i="88"/>
  <c r="AB13" i="88"/>
  <c r="AB14" i="88" s="1"/>
  <c r="U12" i="80"/>
  <c r="T15" i="80"/>
  <c r="AD13" i="104" l="1"/>
  <c r="AD14" i="104" s="1"/>
  <c r="AE12" i="104"/>
  <c r="AC13" i="119"/>
  <c r="AC15" i="119" s="1"/>
  <c r="AD12" i="119"/>
  <c r="AD13" i="120"/>
  <c r="AD15" i="120" s="1"/>
  <c r="AE12" i="120"/>
  <c r="AE12" i="118"/>
  <c r="AD13" i="118"/>
  <c r="AD14" i="118" s="1"/>
  <c r="AD12" i="117"/>
  <c r="AC13" i="117"/>
  <c r="AC15" i="117" s="1"/>
  <c r="AD12" i="116"/>
  <c r="AC13" i="116"/>
  <c r="AC15" i="116" s="1"/>
  <c r="AD13" i="115"/>
  <c r="AD15" i="115" s="1"/>
  <c r="AE12" i="115"/>
  <c r="AE12" i="114"/>
  <c r="AD13" i="114"/>
  <c r="AD15" i="114" s="1"/>
  <c r="AF12" i="113"/>
  <c r="AE13" i="113"/>
  <c r="AE14" i="113" s="1"/>
  <c r="AE13" i="112"/>
  <c r="AE14" i="112" s="1"/>
  <c r="AF12" i="112"/>
  <c r="AB14" i="111"/>
  <c r="AC12" i="111"/>
  <c r="AD12" i="109"/>
  <c r="AC13" i="109"/>
  <c r="AC15" i="109" s="1"/>
  <c r="AD12" i="108"/>
  <c r="AC13" i="108"/>
  <c r="AC15" i="108" s="1"/>
  <c r="AC13" i="107"/>
  <c r="AC15" i="107" s="1"/>
  <c r="AD12" i="107"/>
  <c r="AD12" i="106"/>
  <c r="AC13" i="106"/>
  <c r="AC15" i="106" s="1"/>
  <c r="AD12" i="88"/>
  <c r="AC13" i="88"/>
  <c r="AC14" i="88" s="1"/>
  <c r="U13" i="80"/>
  <c r="U15" i="80" s="1"/>
  <c r="V12" i="80"/>
  <c r="AE13" i="104" l="1"/>
  <c r="AE14" i="104" s="1"/>
  <c r="AF12" i="104"/>
  <c r="AE12" i="119"/>
  <c r="AD13" i="119"/>
  <c r="AD15" i="119" s="1"/>
  <c r="AE13" i="120"/>
  <c r="AE15" i="120" s="1"/>
  <c r="AF12" i="120"/>
  <c r="AE13" i="118"/>
  <c r="AE14" i="118" s="1"/>
  <c r="AF12" i="118"/>
  <c r="AE12" i="117"/>
  <c r="AD13" i="117"/>
  <c r="AD15" i="117" s="1"/>
  <c r="AE12" i="116"/>
  <c r="AD13" i="116"/>
  <c r="AD15" i="116" s="1"/>
  <c r="AE13" i="115"/>
  <c r="AE15" i="115" s="1"/>
  <c r="AF12" i="115"/>
  <c r="AF12" i="114"/>
  <c r="AE13" i="114"/>
  <c r="AE15" i="114" s="1"/>
  <c r="AG12" i="113"/>
  <c r="AF13" i="113"/>
  <c r="AF14" i="113" s="1"/>
  <c r="AF13" i="112"/>
  <c r="AF14" i="112" s="1"/>
  <c r="AG12" i="112"/>
  <c r="AC13" i="111"/>
  <c r="AC14" i="111" s="1"/>
  <c r="AD12" i="111"/>
  <c r="AE12" i="109"/>
  <c r="AD13" i="109"/>
  <c r="AD15" i="109" s="1"/>
  <c r="AE12" i="108"/>
  <c r="AD13" i="108"/>
  <c r="AD15" i="108" s="1"/>
  <c r="AE12" i="107"/>
  <c r="AD13" i="107"/>
  <c r="AD15" i="107" s="1"/>
  <c r="AE12" i="106"/>
  <c r="AD13" i="106"/>
  <c r="AD15" i="106" s="1"/>
  <c r="AE12" i="88"/>
  <c r="AD13" i="88"/>
  <c r="AD14" i="88" s="1"/>
  <c r="V13" i="80"/>
  <c r="V15" i="80" s="1"/>
  <c r="W12" i="80"/>
  <c r="AG12" i="104" l="1"/>
  <c r="AF13" i="104"/>
  <c r="AF14" i="104" s="1"/>
  <c r="AG12" i="120"/>
  <c r="AF13" i="120"/>
  <c r="AF15" i="120" s="1"/>
  <c r="AF12" i="119"/>
  <c r="AE13" i="119"/>
  <c r="AE15" i="119" s="1"/>
  <c r="AF13" i="118"/>
  <c r="AF14" i="118" s="1"/>
  <c r="AG12" i="118"/>
  <c r="AH14" i="118" s="1"/>
  <c r="AF12" i="117"/>
  <c r="AE13" i="117"/>
  <c r="AE15" i="117" s="1"/>
  <c r="AF12" i="116"/>
  <c r="AE13" i="116"/>
  <c r="AE15" i="116" s="1"/>
  <c r="AF13" i="115"/>
  <c r="AF15" i="115" s="1"/>
  <c r="AG12" i="115"/>
  <c r="AF13" i="114"/>
  <c r="AF15" i="114" s="1"/>
  <c r="AG12" i="114"/>
  <c r="AG13" i="113"/>
  <c r="AG14" i="113" s="1"/>
  <c r="AH12" i="113"/>
  <c r="AG13" i="112"/>
  <c r="AG14" i="112" s="1"/>
  <c r="AH12" i="112"/>
  <c r="AD13" i="111"/>
  <c r="AD14" i="111" s="1"/>
  <c r="AE12" i="111"/>
  <c r="AE13" i="109"/>
  <c r="AE15" i="109" s="1"/>
  <c r="AF12" i="109"/>
  <c r="AF12" i="108"/>
  <c r="AE13" i="108"/>
  <c r="AE15" i="108" s="1"/>
  <c r="AE13" i="107"/>
  <c r="AE15" i="107" s="1"/>
  <c r="AF12" i="107"/>
  <c r="AF12" i="106"/>
  <c r="AE13" i="106"/>
  <c r="AE15" i="106" s="1"/>
  <c r="AF12" i="88"/>
  <c r="AE13" i="88"/>
  <c r="AE14" i="88" s="1"/>
  <c r="W13" i="80"/>
  <c r="W15" i="80" s="1"/>
  <c r="X12" i="80"/>
  <c r="AH12" i="104" l="1"/>
  <c r="AG13" i="104"/>
  <c r="AG14" i="104" s="1"/>
  <c r="AG12" i="119"/>
  <c r="AF13" i="119"/>
  <c r="AF15" i="119" s="1"/>
  <c r="AH12" i="120"/>
  <c r="AG13" i="120"/>
  <c r="AG15" i="120" s="1"/>
  <c r="AG13" i="118"/>
  <c r="AG14" i="118" s="1"/>
  <c r="AG12" i="117"/>
  <c r="AF13" i="117"/>
  <c r="AF15" i="117" s="1"/>
  <c r="H40" i="117"/>
  <c r="H51" i="117"/>
  <c r="H43" i="117"/>
  <c r="H54" i="117"/>
  <c r="H55" i="117"/>
  <c r="AG12" i="116"/>
  <c r="AF13" i="116"/>
  <c r="AF15" i="116" s="1"/>
  <c r="AH12" i="115"/>
  <c r="AG13" i="115"/>
  <c r="AG15" i="115" s="1"/>
  <c r="AG13" i="114"/>
  <c r="AG15" i="114" s="1"/>
  <c r="AH12" i="114"/>
  <c r="AI12" i="113"/>
  <c r="AH13" i="113"/>
  <c r="AH14" i="113" s="1"/>
  <c r="AH13" i="112"/>
  <c r="AH14" i="112" s="1"/>
  <c r="AI12" i="112"/>
  <c r="AF12" i="111"/>
  <c r="AE13" i="111"/>
  <c r="AE14" i="111" s="1"/>
  <c r="AF13" i="109"/>
  <c r="AF15" i="109" s="1"/>
  <c r="AG12" i="109"/>
  <c r="AF13" i="108"/>
  <c r="AF15" i="108" s="1"/>
  <c r="AG12" i="108"/>
  <c r="AG12" i="107"/>
  <c r="AF13" i="107"/>
  <c r="AF15" i="107" s="1"/>
  <c r="AF13" i="106"/>
  <c r="AF15" i="106" s="1"/>
  <c r="AG12" i="106"/>
  <c r="AF13" i="88"/>
  <c r="AF14" i="88" s="1"/>
  <c r="AG12" i="88"/>
  <c r="X13" i="80"/>
  <c r="X15" i="80" s="1"/>
  <c r="Y12" i="80"/>
  <c r="K35" i="35" a="1"/>
  <c r="K32" i="35" a="1"/>
  <c r="AI13" i="112" l="1"/>
  <c r="AI14" i="112" s="1"/>
  <c r="AJ12" i="112"/>
  <c r="AJ13" i="112" s="1"/>
  <c r="AJ14" i="112" s="1"/>
  <c r="AH13" i="104"/>
  <c r="AH14" i="104" s="1"/>
  <c r="AI12" i="104"/>
  <c r="AI13" i="104" s="1"/>
  <c r="AI14" i="104" s="1"/>
  <c r="AI12" i="120"/>
  <c r="AH13" i="120"/>
  <c r="AH15" i="120" s="1"/>
  <c r="AH12" i="119"/>
  <c r="AG13" i="119"/>
  <c r="AG15" i="119" s="1"/>
  <c r="AI14" i="118"/>
  <c r="AG13" i="117"/>
  <c r="AG15" i="117" s="1"/>
  <c r="AH12" i="117"/>
  <c r="K35" i="35"/>
  <c r="K32" i="35"/>
  <c r="H49" i="117"/>
  <c r="H45" i="117"/>
  <c r="H52" i="117"/>
  <c r="H41" i="117"/>
  <c r="H46" i="117"/>
  <c r="H44" i="117"/>
  <c r="H42" i="117"/>
  <c r="H47" i="117"/>
  <c r="H48" i="117"/>
  <c r="AH12" i="116"/>
  <c r="AG13" i="116"/>
  <c r="AG15" i="116" s="1"/>
  <c r="AI12" i="115"/>
  <c r="AH13" i="115"/>
  <c r="AH15" i="115" s="1"/>
  <c r="AH13" i="114"/>
  <c r="AH15" i="114" s="1"/>
  <c r="AI12" i="114"/>
  <c r="AJ14" i="113"/>
  <c r="AI13" i="113"/>
  <c r="AI14" i="113" s="1"/>
  <c r="F31" i="112"/>
  <c r="F32" i="112"/>
  <c r="AF13" i="111"/>
  <c r="AF14" i="111" s="1"/>
  <c r="AG12" i="111"/>
  <c r="AG13" i="109"/>
  <c r="AG15" i="109" s="1"/>
  <c r="AH12" i="109"/>
  <c r="AG13" i="108"/>
  <c r="AG15" i="108" s="1"/>
  <c r="AH12" i="108"/>
  <c r="AH12" i="107"/>
  <c r="AG13" i="107"/>
  <c r="AG15" i="107" s="1"/>
  <c r="AG13" i="106"/>
  <c r="AG15" i="106" s="1"/>
  <c r="AH12" i="106"/>
  <c r="AG13" i="88"/>
  <c r="AG14" i="88" s="1"/>
  <c r="AH12" i="88"/>
  <c r="Y13" i="80"/>
  <c r="Y15" i="80" s="1"/>
  <c r="Z12" i="80"/>
  <c r="K28" i="35" a="1"/>
  <c r="M6" i="35" a="1"/>
  <c r="K25" i="35" a="1"/>
  <c r="M12" i="35" a="1"/>
  <c r="K29" i="35" a="1"/>
  <c r="M7" i="35" a="1"/>
  <c r="M7" i="35" l="1"/>
  <c r="M6" i="35"/>
  <c r="M12" i="35"/>
  <c r="AI13" i="114"/>
  <c r="AI15" i="114" s="1"/>
  <c r="AJ12" i="114"/>
  <c r="AJ13" i="114" s="1"/>
  <c r="AJ15" i="114" s="1"/>
  <c r="F31" i="104"/>
  <c r="AI12" i="88"/>
  <c r="AH13" i="88"/>
  <c r="AH14" i="88" s="1"/>
  <c r="F32" i="104"/>
  <c r="AI12" i="119"/>
  <c r="AH13" i="119"/>
  <c r="AH15" i="119" s="1"/>
  <c r="AJ12" i="120"/>
  <c r="AJ13" i="120" s="1"/>
  <c r="AJ15" i="120" s="1"/>
  <c r="AI13" i="120"/>
  <c r="AI15" i="120" s="1"/>
  <c r="F32" i="118"/>
  <c r="F31" i="118"/>
  <c r="AH13" i="117"/>
  <c r="AH15" i="117" s="1"/>
  <c r="AI12" i="117"/>
  <c r="K28" i="35"/>
  <c r="K25" i="35"/>
  <c r="K29" i="35"/>
  <c r="AH13" i="116"/>
  <c r="AH15" i="116" s="1"/>
  <c r="AI12" i="116"/>
  <c r="AJ12" i="115"/>
  <c r="AJ13" i="115" s="1"/>
  <c r="AJ15" i="115" s="1"/>
  <c r="AI13" i="115"/>
  <c r="AI15" i="115" s="1"/>
  <c r="F32" i="113"/>
  <c r="F31" i="113"/>
  <c r="AG13" i="111"/>
  <c r="AG14" i="111" s="1"/>
  <c r="AH12" i="111"/>
  <c r="AI12" i="109"/>
  <c r="AH13" i="109"/>
  <c r="AH15" i="109" s="1"/>
  <c r="H43" i="109" s="1"/>
  <c r="AH13" i="108"/>
  <c r="AH15" i="108" s="1"/>
  <c r="AI12" i="108"/>
  <c r="AI12" i="107"/>
  <c r="AH13" i="107"/>
  <c r="AH15" i="107" s="1"/>
  <c r="H46" i="107" s="1"/>
  <c r="AI12" i="106"/>
  <c r="AH13" i="106"/>
  <c r="AH15" i="106" s="1"/>
  <c r="H49" i="107"/>
  <c r="Z13" i="80"/>
  <c r="Z15" i="80" s="1"/>
  <c r="AA12" i="80"/>
  <c r="K26" i="35" a="1"/>
  <c r="K23" i="35" a="1"/>
  <c r="H30" i="35" a="1"/>
  <c r="Q7" i="35" a="1"/>
  <c r="K30" i="35" a="1"/>
  <c r="K22" i="35" a="1"/>
  <c r="Q12" i="35" a="1"/>
  <c r="H27" i="35" a="1"/>
  <c r="K36" i="35" a="1"/>
  <c r="I6" i="35" a="1"/>
  <c r="N7" i="35" a="1"/>
  <c r="K21" i="35" a="1"/>
  <c r="N6" i="35" a="1"/>
  <c r="K33" i="35" a="1"/>
  <c r="Q6" i="35" a="1"/>
  <c r="I24" i="35" a="1"/>
  <c r="K27" i="35" a="1"/>
  <c r="K24" i="35" a="1"/>
  <c r="I7" i="35" a="1"/>
  <c r="F33" i="114" l="1"/>
  <c r="F32" i="114"/>
  <c r="AI13" i="108"/>
  <c r="AI15" i="108" s="1"/>
  <c r="AJ12" i="108"/>
  <c r="AJ13" i="108" s="1"/>
  <c r="AJ15" i="108" s="1"/>
  <c r="F32" i="108" s="1"/>
  <c r="N6" i="35"/>
  <c r="N7" i="35"/>
  <c r="I6" i="35"/>
  <c r="I7" i="35"/>
  <c r="Q12" i="35"/>
  <c r="Q7" i="35"/>
  <c r="Q6" i="35"/>
  <c r="AI13" i="109"/>
  <c r="AI15" i="109" s="1"/>
  <c r="AJ12" i="109"/>
  <c r="AJ13" i="109" s="1"/>
  <c r="AJ15" i="109" s="1"/>
  <c r="AI13" i="107"/>
  <c r="AI15" i="107" s="1"/>
  <c r="H43" i="107" s="1"/>
  <c r="AJ12" i="107"/>
  <c r="AJ13" i="107" s="1"/>
  <c r="AJ15" i="107" s="1"/>
  <c r="AI13" i="106"/>
  <c r="AI15" i="106" s="1"/>
  <c r="AJ12" i="106"/>
  <c r="AJ13" i="106" s="1"/>
  <c r="AJ15" i="106" s="1"/>
  <c r="AI13" i="88"/>
  <c r="AI14" i="88" s="1"/>
  <c r="AJ12" i="88"/>
  <c r="AJ13" i="88" s="1"/>
  <c r="AJ14" i="88" s="1"/>
  <c r="H48" i="120"/>
  <c r="H40" i="120"/>
  <c r="H54" i="120"/>
  <c r="H55" i="120"/>
  <c r="H50" i="120"/>
  <c r="H45" i="120"/>
  <c r="H41" i="120"/>
  <c r="H52" i="120"/>
  <c r="H43" i="120"/>
  <c r="H53" i="120"/>
  <c r="H44" i="120"/>
  <c r="H49" i="120"/>
  <c r="H51" i="120"/>
  <c r="H42" i="120"/>
  <c r="H47" i="120"/>
  <c r="H46" i="120"/>
  <c r="AJ12" i="119"/>
  <c r="AJ13" i="119" s="1"/>
  <c r="AJ15" i="119" s="1"/>
  <c r="AI13" i="119"/>
  <c r="AI15" i="119" s="1"/>
  <c r="AI13" i="117"/>
  <c r="AI15" i="117" s="1"/>
  <c r="H53" i="117" s="1"/>
  <c r="AJ12" i="117"/>
  <c r="AJ13" i="117" s="1"/>
  <c r="AJ15" i="117" s="1"/>
  <c r="H50" i="117" s="1"/>
  <c r="AI13" i="116"/>
  <c r="AI15" i="116" s="1"/>
  <c r="AJ12" i="116"/>
  <c r="AJ13" i="116" s="1"/>
  <c r="AJ15" i="116" s="1"/>
  <c r="K21" i="35"/>
  <c r="K26" i="35"/>
  <c r="K23" i="35"/>
  <c r="K30" i="35"/>
  <c r="K24" i="35"/>
  <c r="K36" i="35"/>
  <c r="K22" i="35"/>
  <c r="K33" i="35"/>
  <c r="K27" i="35"/>
  <c r="H46" i="115"/>
  <c r="H42" i="115"/>
  <c r="H47" i="115"/>
  <c r="H54" i="115"/>
  <c r="H52" i="115"/>
  <c r="H49" i="115"/>
  <c r="H51" i="115"/>
  <c r="H44" i="115"/>
  <c r="H41" i="115"/>
  <c r="H45" i="115"/>
  <c r="H53" i="115"/>
  <c r="H43" i="115"/>
  <c r="H50" i="115"/>
  <c r="H48" i="115"/>
  <c r="H40" i="115"/>
  <c r="H55" i="115"/>
  <c r="AH13" i="111"/>
  <c r="AH14" i="111" s="1"/>
  <c r="AI12" i="111"/>
  <c r="AI13" i="111" s="1"/>
  <c r="AI14" i="111" s="1"/>
  <c r="I24" i="35"/>
  <c r="H44" i="109"/>
  <c r="H46" i="109"/>
  <c r="H50" i="109"/>
  <c r="H53" i="109"/>
  <c r="H40" i="109"/>
  <c r="H52" i="109"/>
  <c r="H41" i="109"/>
  <c r="H48" i="109"/>
  <c r="H42" i="109"/>
  <c r="H54" i="109"/>
  <c r="H47" i="109"/>
  <c r="H55" i="109"/>
  <c r="H51" i="109"/>
  <c r="H49" i="109"/>
  <c r="H45" i="109"/>
  <c r="H41" i="107"/>
  <c r="H47" i="107"/>
  <c r="H52" i="107"/>
  <c r="H54" i="107"/>
  <c r="H42" i="107"/>
  <c r="H53" i="107"/>
  <c r="H55" i="107"/>
  <c r="H40" i="107"/>
  <c r="H45" i="107"/>
  <c r="H44" i="107"/>
  <c r="H48" i="107"/>
  <c r="H50" i="107"/>
  <c r="H51" i="107"/>
  <c r="H30" i="35"/>
  <c r="H27" i="35"/>
  <c r="AB12" i="80"/>
  <c r="AA13" i="80"/>
  <c r="AA15" i="80" s="1"/>
  <c r="J21" i="35" a="1"/>
  <c r="I32" i="35" a="1"/>
  <c r="I36" i="35" a="1"/>
  <c r="I31" i="35" a="1"/>
  <c r="L26" i="35" a="1"/>
  <c r="L31" i="35" a="1"/>
  <c r="I21" i="35" a="1"/>
  <c r="H35" i="35" a="1"/>
  <c r="J32" i="35" a="1"/>
  <c r="L29" i="35" a="1"/>
  <c r="L28" i="35" a="1"/>
  <c r="L30" i="35" a="1"/>
  <c r="J36" i="35" a="1"/>
  <c r="J31" i="35" a="1"/>
  <c r="H26" i="35" a="1"/>
  <c r="K34" i="35" a="1"/>
  <c r="I25" i="35" a="1"/>
  <c r="H31" i="35" a="1"/>
  <c r="L22" i="35" a="1"/>
  <c r="H29" i="35" a="1"/>
  <c r="H21" i="35" a="1"/>
  <c r="L33" i="35" a="1"/>
  <c r="H36" i="35" a="1"/>
  <c r="J26" i="35" a="1"/>
  <c r="J35" i="35" a="1"/>
  <c r="I28" i="35" a="1"/>
  <c r="L36" i="35" a="1"/>
  <c r="I26" i="35" a="1"/>
  <c r="J34" i="35" a="1"/>
  <c r="L21" i="35" a="1"/>
  <c r="L35" i="35" a="1"/>
  <c r="H22" i="35" a="1"/>
  <c r="J22" i="35" a="1"/>
  <c r="L24" i="35" a="1"/>
  <c r="J24" i="35" a="1"/>
  <c r="I34" i="35" a="1"/>
  <c r="I29" i="35" a="1"/>
  <c r="L32" i="35" a="1"/>
  <c r="J33" i="35" a="1"/>
  <c r="K6" i="35" a="1"/>
  <c r="H25" i="35" a="1"/>
  <c r="H33" i="35" a="1"/>
  <c r="I35" i="35" a="1"/>
  <c r="I27" i="35" a="1"/>
  <c r="O6" i="35" a="1"/>
  <c r="H28" i="35" a="1"/>
  <c r="L23" i="35" a="1"/>
  <c r="L34" i="35" a="1"/>
  <c r="H32" i="35" a="1"/>
  <c r="J23" i="35" a="1"/>
  <c r="H34" i="35" a="1"/>
  <c r="H24" i="35" a="1"/>
  <c r="H23" i="35" a="1"/>
  <c r="J25" i="35" a="1"/>
  <c r="O7" i="35" a="1"/>
  <c r="J27" i="35" a="1"/>
  <c r="J29" i="35" a="1"/>
  <c r="J28" i="35" a="1"/>
  <c r="I22" i="35" a="1"/>
  <c r="J30" i="35" a="1"/>
  <c r="I33" i="35" a="1"/>
  <c r="I23" i="35" a="1"/>
  <c r="L27" i="35" a="1"/>
  <c r="L25" i="35" a="1"/>
  <c r="I30" i="35" a="1"/>
  <c r="K31" i="35" a="1"/>
  <c r="O7" i="35" l="1"/>
  <c r="F33" i="108"/>
  <c r="O6" i="35"/>
  <c r="F32" i="88"/>
  <c r="F31" i="88"/>
  <c r="L33" i="35"/>
  <c r="L22" i="35"/>
  <c r="L24" i="35"/>
  <c r="L26" i="35"/>
  <c r="L34" i="35"/>
  <c r="L31" i="35"/>
  <c r="L27" i="35"/>
  <c r="L36" i="35"/>
  <c r="L28" i="35"/>
  <c r="L35" i="35"/>
  <c r="L23" i="35"/>
  <c r="L21" i="35"/>
  <c r="L32" i="35"/>
  <c r="L29" i="35"/>
  <c r="L30" i="35"/>
  <c r="L25" i="35"/>
  <c r="K6" i="35"/>
  <c r="H24" i="35"/>
  <c r="F33" i="106"/>
  <c r="F32" i="106"/>
  <c r="F33" i="119"/>
  <c r="F32" i="119"/>
  <c r="K31" i="35"/>
  <c r="K34" i="35"/>
  <c r="F33" i="116"/>
  <c r="F32" i="116"/>
  <c r="J34" i="35"/>
  <c r="J26" i="35"/>
  <c r="J24" i="35"/>
  <c r="J32" i="35"/>
  <c r="J25" i="35"/>
  <c r="J30" i="35"/>
  <c r="J22" i="35"/>
  <c r="J33" i="35"/>
  <c r="J36" i="35"/>
  <c r="J35" i="35"/>
  <c r="J21" i="35"/>
  <c r="J28" i="35"/>
  <c r="J29" i="35"/>
  <c r="J23" i="35"/>
  <c r="J31" i="35"/>
  <c r="J27" i="35"/>
  <c r="F31" i="111"/>
  <c r="F32" i="111"/>
  <c r="I35" i="35"/>
  <c r="I23" i="35"/>
  <c r="I29" i="35"/>
  <c r="I22" i="35"/>
  <c r="I33" i="35"/>
  <c r="I21" i="35"/>
  <c r="I34" i="35"/>
  <c r="I31" i="35"/>
  <c r="I26" i="35"/>
  <c r="I27" i="35"/>
  <c r="I28" i="35"/>
  <c r="I25" i="35"/>
  <c r="I30" i="35"/>
  <c r="I32" i="35"/>
  <c r="I36" i="35"/>
  <c r="H26" i="35"/>
  <c r="H36" i="35"/>
  <c r="H34" i="35"/>
  <c r="H23" i="35"/>
  <c r="H35" i="35"/>
  <c r="H33" i="35"/>
  <c r="H25" i="35"/>
  <c r="H28" i="35"/>
  <c r="H29" i="35"/>
  <c r="H22" i="35"/>
  <c r="H21" i="35"/>
  <c r="H32" i="35"/>
  <c r="H31" i="35"/>
  <c r="AC12" i="80"/>
  <c r="AB13" i="80"/>
  <c r="AB15" i="80" s="1"/>
  <c r="H6" i="35" a="1"/>
  <c r="L7" i="35" a="1"/>
  <c r="J6" i="35" a="1"/>
  <c r="J7" i="35" a="1"/>
  <c r="P7" i="35" a="1"/>
  <c r="P6" i="35" a="1"/>
  <c r="K7" i="35" a="1"/>
  <c r="L12" i="35" a="1"/>
  <c r="H7" i="35" a="1"/>
  <c r="R6" i="35" a="1"/>
  <c r="L6" i="35" a="1"/>
  <c r="R7" i="35" a="1"/>
  <c r="K7" i="35" l="1"/>
  <c r="H7" i="35"/>
  <c r="R7" i="35"/>
  <c r="P7" i="35"/>
  <c r="L12" i="35"/>
  <c r="L6" i="35"/>
  <c r="L7" i="35"/>
  <c r="R6" i="35"/>
  <c r="P6" i="35"/>
  <c r="J6" i="35"/>
  <c r="J7" i="35"/>
  <c r="H6" i="35"/>
  <c r="M36" i="35"/>
  <c r="M32" i="35"/>
  <c r="M27" i="35"/>
  <c r="M34" i="35"/>
  <c r="M31" i="35"/>
  <c r="M26" i="35"/>
  <c r="M33" i="35"/>
  <c r="M29" i="35"/>
  <c r="M25" i="35"/>
  <c r="M24" i="35"/>
  <c r="M22" i="35"/>
  <c r="M28" i="35"/>
  <c r="M23" i="35"/>
  <c r="M21" i="35"/>
  <c r="S11" i="35"/>
  <c r="V11" i="35" s="1"/>
  <c r="AD12" i="80"/>
  <c r="AC13" i="80"/>
  <c r="AC15" i="80" s="1"/>
  <c r="X23" i="35" l="1"/>
  <c r="W23" i="35"/>
  <c r="W25" i="35"/>
  <c r="X25" i="35"/>
  <c r="X36" i="35"/>
  <c r="W36" i="35"/>
  <c r="W33" i="35"/>
  <c r="X33" i="35"/>
  <c r="W26" i="35"/>
  <c r="X26" i="35"/>
  <c r="X31" i="35"/>
  <c r="W31" i="35"/>
  <c r="X28" i="35"/>
  <c r="W28" i="35"/>
  <c r="X24" i="35"/>
  <c r="W24" i="35"/>
  <c r="X29" i="35"/>
  <c r="W29" i="35"/>
  <c r="X34" i="35"/>
  <c r="W34" i="35"/>
  <c r="X27" i="35"/>
  <c r="W27" i="35"/>
  <c r="X22" i="35"/>
  <c r="W22" i="35"/>
  <c r="X21" i="35"/>
  <c r="W21" i="35"/>
  <c r="W32" i="35"/>
  <c r="X32" i="35"/>
  <c r="Z13" i="82"/>
  <c r="AF13" i="82" s="1"/>
  <c r="Z7" i="82"/>
  <c r="AF7" i="82" s="1"/>
  <c r="Z14" i="82"/>
  <c r="AF14" i="82" s="1"/>
  <c r="Z21" i="82"/>
  <c r="AF21" i="82" s="1"/>
  <c r="Z11" i="82"/>
  <c r="AF11" i="82" s="1"/>
  <c r="Z8" i="82"/>
  <c r="AF8" i="82" s="1"/>
  <c r="Z9" i="82"/>
  <c r="AF9" i="82" s="1"/>
  <c r="Z18" i="82"/>
  <c r="AF18" i="82" s="1"/>
  <c r="Z16" i="82"/>
  <c r="AF16" i="82" s="1"/>
  <c r="Z10" i="82"/>
  <c r="AF10" i="82" s="1"/>
  <c r="Z19" i="82"/>
  <c r="AF19" i="82" s="1"/>
  <c r="Z12" i="82"/>
  <c r="AF12" i="82" s="1"/>
  <c r="Z17" i="82"/>
  <c r="AF17" i="82" s="1"/>
  <c r="Z6" i="82"/>
  <c r="AF6" i="82" s="1"/>
  <c r="Z11" i="81"/>
  <c r="AF11" i="81" s="1"/>
  <c r="AE12" i="80"/>
  <c r="AD13" i="80"/>
  <c r="AD15" i="80" s="1"/>
  <c r="AF12" i="80" l="1"/>
  <c r="AE13" i="80"/>
  <c r="AE15" i="80" s="1"/>
  <c r="AG12" i="80" l="1"/>
  <c r="AF13" i="80"/>
  <c r="AF15" i="80" s="1"/>
  <c r="AG13" i="80" l="1"/>
  <c r="AG15" i="80" s="1"/>
  <c r="AH12" i="80"/>
  <c r="AI12" i="80" s="1"/>
  <c r="AI13" i="80" s="1"/>
  <c r="AI15" i="80" s="1"/>
  <c r="H49" i="80" l="1"/>
  <c r="H54" i="80"/>
  <c r="AH15" i="23"/>
  <c r="AJ15" i="23"/>
  <c r="G30" i="35" a="1"/>
  <c r="G35" i="35" a="1"/>
  <c r="G35" i="35" l="1"/>
  <c r="M35" i="35" s="1"/>
  <c r="G30" i="35"/>
  <c r="M30" i="35" s="1"/>
  <c r="AK18" i="23"/>
  <c r="AK19" i="23"/>
  <c r="AK20" i="23"/>
  <c r="AK22" i="23"/>
  <c r="AK23" i="23"/>
  <c r="AK24" i="23"/>
  <c r="AK25" i="23"/>
  <c r="G16" i="23"/>
  <c r="G26" i="23" s="1"/>
  <c r="H16" i="23"/>
  <c r="H26" i="23" s="1"/>
  <c r="I16" i="23"/>
  <c r="J16" i="23"/>
  <c r="K16" i="23"/>
  <c r="L16" i="23"/>
  <c r="M16" i="23"/>
  <c r="N16" i="23"/>
  <c r="O16" i="23"/>
  <c r="P16" i="23"/>
  <c r="Q16" i="23"/>
  <c r="R16" i="23"/>
  <c r="S16" i="23"/>
  <c r="S26" i="23" s="1"/>
  <c r="T16" i="23"/>
  <c r="T26" i="23" s="1"/>
  <c r="U16" i="23"/>
  <c r="V16" i="23"/>
  <c r="W16" i="23"/>
  <c r="X16" i="23"/>
  <c r="Y16" i="23"/>
  <c r="Z16" i="23"/>
  <c r="AA16" i="23"/>
  <c r="AB16" i="23"/>
  <c r="AC16" i="23"/>
  <c r="AD16" i="23"/>
  <c r="AE16" i="23"/>
  <c r="AE26" i="23" s="1"/>
  <c r="AF16" i="23"/>
  <c r="AF26" i="23" s="1"/>
  <c r="AG16" i="23"/>
  <c r="AH16" i="23"/>
  <c r="AI16" i="23"/>
  <c r="AJ16" i="23"/>
  <c r="F16" i="23"/>
  <c r="F26" i="23" s="1"/>
  <c r="X30" i="35" l="1"/>
  <c r="W30" i="35"/>
  <c r="X35" i="35"/>
  <c r="W35" i="35"/>
  <c r="Z15" i="82"/>
  <c r="AF15" i="82" s="1"/>
  <c r="Z20" i="82"/>
  <c r="AF20" i="82" s="1"/>
  <c r="Y26" i="23"/>
  <c r="I26" i="23"/>
  <c r="AC7" i="23" s="1"/>
  <c r="U26" i="23"/>
  <c r="M26" i="23"/>
  <c r="L26" i="23"/>
  <c r="AJ26" i="23"/>
  <c r="AD26" i="23"/>
  <c r="Z26" i="23"/>
  <c r="N26" i="23"/>
  <c r="K26" i="23"/>
  <c r="W26" i="23"/>
  <c r="AI26" i="23"/>
  <c r="AG26" i="23"/>
  <c r="R26" i="23"/>
  <c r="X26" i="23"/>
  <c r="AK21" i="23"/>
  <c r="F38" i="23" s="1"/>
  <c r="O26" i="23"/>
  <c r="AH26" i="23"/>
  <c r="P26" i="23"/>
  <c r="J26" i="23"/>
  <c r="AB26" i="23"/>
  <c r="AA26" i="23"/>
  <c r="V26" i="23"/>
  <c r="Q26" i="23"/>
  <c r="AC26" i="23"/>
  <c r="AK16" i="23"/>
  <c r="G49" i="35" a="1"/>
  <c r="G49" i="35" l="1"/>
  <c r="W37" i="35"/>
  <c r="AD23" i="82"/>
  <c r="AK26" i="23"/>
  <c r="U49" i="35" l="1"/>
  <c r="W49" i="35" s="1"/>
  <c r="S49" i="35"/>
  <c r="AK17" i="23"/>
  <c r="B2" i="35" l="1"/>
  <c r="F12" i="23" l="1"/>
  <c r="G12" i="23" s="1"/>
  <c r="F13" i="23" l="1"/>
  <c r="F15" i="23" s="1"/>
  <c r="H12" i="23"/>
  <c r="G13" i="23"/>
  <c r="G15" i="23" s="1"/>
  <c r="I12" i="23" l="1"/>
  <c r="H13" i="23"/>
  <c r="H15" i="23" s="1"/>
  <c r="J12" i="23" l="1"/>
  <c r="I13" i="23"/>
  <c r="I15" i="23" s="1"/>
  <c r="K12" i="23" l="1"/>
  <c r="J13" i="23"/>
  <c r="J15" i="23" s="1"/>
  <c r="L12" i="23" l="1"/>
  <c r="K13" i="23"/>
  <c r="K15" i="23" s="1"/>
  <c r="M12" i="23" l="1"/>
  <c r="L13" i="23"/>
  <c r="L15" i="23" s="1"/>
  <c r="N12" i="23" l="1"/>
  <c r="M13" i="23"/>
  <c r="M15" i="23" s="1"/>
  <c r="O12" i="23" l="1"/>
  <c r="N13" i="23"/>
  <c r="N15" i="23" s="1"/>
  <c r="P12" i="23" l="1"/>
  <c r="O13" i="23"/>
  <c r="O15" i="23" s="1"/>
  <c r="Q12" i="23" l="1"/>
  <c r="P13" i="23"/>
  <c r="P15" i="23" s="1"/>
  <c r="R12" i="23" l="1"/>
  <c r="Q13" i="23"/>
  <c r="Q15" i="23" s="1"/>
  <c r="S12" i="23" l="1"/>
  <c r="R13" i="23"/>
  <c r="R15" i="23" s="1"/>
  <c r="T12" i="23" l="1"/>
  <c r="S13" i="23"/>
  <c r="S15" i="23" s="1"/>
  <c r="U12" i="23" l="1"/>
  <c r="T13" i="23"/>
  <c r="T15" i="23" s="1"/>
  <c r="V12" i="23" l="1"/>
  <c r="U13" i="23"/>
  <c r="U15" i="23" s="1"/>
  <c r="W12" i="23" l="1"/>
  <c r="V13" i="23"/>
  <c r="V15" i="23" s="1"/>
  <c r="X12" i="23" l="1"/>
  <c r="W13" i="23"/>
  <c r="W15" i="23" s="1"/>
  <c r="Y12" i="23" l="1"/>
  <c r="X13" i="23"/>
  <c r="X15" i="23" s="1"/>
  <c r="Z12" i="23" l="1"/>
  <c r="Y13" i="23"/>
  <c r="Y15" i="23" s="1"/>
  <c r="AA12" i="23" l="1"/>
  <c r="Z13" i="23"/>
  <c r="Z15" i="23" s="1"/>
  <c r="AB12" i="23" l="1"/>
  <c r="AA13" i="23"/>
  <c r="AA15" i="23" s="1"/>
  <c r="AC12" i="23" l="1"/>
  <c r="AB13" i="23"/>
  <c r="AB15" i="23" s="1"/>
  <c r="AD12" i="23" l="1"/>
  <c r="AC13" i="23"/>
  <c r="AC15" i="23" s="1"/>
  <c r="AE12" i="23" l="1"/>
  <c r="AD13" i="23"/>
  <c r="AD15" i="23" s="1"/>
  <c r="AF12" i="23" l="1"/>
  <c r="AE13" i="23"/>
  <c r="AE15" i="23" s="1"/>
  <c r="AG12" i="23" l="1"/>
  <c r="AF13" i="23"/>
  <c r="AF15" i="23" s="1"/>
  <c r="AH12" i="23" l="1"/>
  <c r="AG13" i="23"/>
  <c r="AG15" i="23" s="1"/>
  <c r="AI12" i="23" l="1"/>
  <c r="AI13" i="23" s="1"/>
  <c r="AI15" i="23" s="1"/>
  <c r="AI11" i="16"/>
  <c r="AI5" i="16"/>
  <c r="AI8" i="16"/>
  <c r="A6" i="35"/>
  <c r="F32" i="23" l="1"/>
  <c r="F33" i="23"/>
  <c r="G7" i="35" a="1"/>
  <c r="G6" i="35" a="1"/>
  <c r="G12" i="35" a="1"/>
  <c r="G7" i="35" l="1"/>
  <c r="G6" i="35"/>
  <c r="G12" i="35"/>
  <c r="S12" i="35" l="1"/>
  <c r="V12" i="35" s="1"/>
  <c r="S7" i="35"/>
  <c r="S6" i="35"/>
  <c r="V7" i="35" l="1"/>
  <c r="M51" i="35"/>
  <c r="H51" i="35"/>
  <c r="Q51" i="35"/>
  <c r="L51" i="35"/>
  <c r="J51" i="35"/>
  <c r="I51" i="35"/>
  <c r="R51" i="35"/>
  <c r="K51" i="35"/>
  <c r="G51" i="35"/>
  <c r="P51" i="35"/>
  <c r="O51" i="35"/>
  <c r="N51" i="35"/>
  <c r="U6" i="35"/>
  <c r="V6" i="35" s="1"/>
  <c r="V17" i="35" s="1"/>
  <c r="Z12" i="81"/>
  <c r="AF12" i="81" s="1"/>
  <c r="Z7" i="81"/>
  <c r="AF7" i="81" s="1"/>
  <c r="Z6" i="81"/>
  <c r="S51" i="35" l="1"/>
  <c r="U51" i="35"/>
  <c r="V51" i="35"/>
  <c r="V52" i="35" s="1"/>
  <c r="Y6" i="35"/>
  <c r="Z6" i="35" s="1"/>
  <c r="Z9" i="35" s="1"/>
  <c r="F11" i="84" s="1"/>
  <c r="P6" i="81"/>
  <c r="AF6" i="81" s="1"/>
  <c r="AM17" i="81" s="1"/>
  <c r="W51" i="35" l="1"/>
  <c r="W52" i="35" s="1"/>
  <c r="U52" i="35"/>
  <c r="G11" i="84"/>
  <c r="AC31"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私幼</author>
  </authors>
  <commentList>
    <comment ref="F14" authorId="0" shapeId="0" xr:uid="{FE835E3C-1A72-4690-AC9A-15C061055F18}">
      <text>
        <r>
          <rPr>
            <sz val="9"/>
            <color indexed="81"/>
            <rFont val="MS P ゴシック"/>
            <family val="3"/>
            <charset val="128"/>
          </rPr>
          <t>長期休業期間中の【平日】にのみ、○を入力してください。</t>
        </r>
      </text>
    </comment>
    <comment ref="F17" authorId="0" shapeId="0" xr:uid="{A16F72DE-B633-4CFD-82EF-AE78684741BB}">
      <text>
        <r>
          <rPr>
            <sz val="9"/>
            <color indexed="81"/>
            <rFont val="MS P ゴシック"/>
            <family val="3"/>
            <charset val="128"/>
          </rPr>
          <t>利用時間に応じ、利用児童数を入力してください。
長期休業期間に「○」のある日については、【長期休業期間】シートに入力してください。
（【平日・休日】シートに入力しようとした場合は、エラーとなります。）
★他都市居住者は対象外です。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私幼</author>
  </authors>
  <commentList>
    <comment ref="F14" authorId="0" shapeId="0" xr:uid="{C50EBE13-2B86-4965-8006-B72093A0627F}">
      <text>
        <r>
          <rPr>
            <sz val="9"/>
            <color indexed="81"/>
            <rFont val="MS P ゴシック"/>
            <family val="3"/>
            <charset val="128"/>
          </rPr>
          <t>長期休業期間中の【平日】にのみ、○を入力してください。</t>
        </r>
      </text>
    </comment>
    <comment ref="F17" authorId="0" shapeId="0" xr:uid="{DCABA8B9-8115-42FE-8825-E6C0ED7C6CB7}">
      <text>
        <r>
          <rPr>
            <sz val="9"/>
            <color indexed="81"/>
            <rFont val="MS P ゴシック"/>
            <family val="3"/>
            <charset val="128"/>
          </rPr>
          <t>利用時間に応じ、利用児童数を入力してください。
長期休業期間に「○」のある日のみ、入力可能です。
★他都市居住者は対象外です。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4" authorId="0" shapeId="0" xr:uid="{D848C8A1-31B4-46E2-9C2B-D41EDD4B4272}">
      <text>
        <r>
          <rPr>
            <sz val="11"/>
            <color indexed="81"/>
            <rFont val="MS P ゴシック"/>
            <family val="3"/>
            <charset val="128"/>
          </rPr>
          <t>【手順４】
第４－３号様式記載の以下の加算条件</t>
        </r>
        <r>
          <rPr>
            <b/>
            <sz val="11"/>
            <color indexed="81"/>
            <rFont val="MS P ゴシック"/>
            <family val="3"/>
            <charset val="128"/>
          </rPr>
          <t>すべてに該当する場合</t>
        </r>
        <r>
          <rPr>
            <sz val="11"/>
            <color indexed="81"/>
            <rFont val="MS P ゴシック"/>
            <family val="3"/>
            <charset val="128"/>
          </rPr>
          <t>は、就労支援型施設加算を申請することができます。
すべてに該当する場合は，（１）預かり保育実施時間，（２）連携施設等，（３）本事業のために追加で配置する職員，および就労支援型施設加算額を入力してください。１つでも条件に該当しない場合は，第４－３号様式は作成不要です。
【加算条件（すべてに該当）】
①平日及び長期休業期間中の双方において，１日８時間以上（平日については教　育時間を含む）預かりを実施していること
②当該加算を申請しようとする年度の１月初日時点において，特定教育・保育施　設及び特定地域型保育事業の運営関する基準（平成２６年内閣府令第３９号）　第４２条第１項に規定されている連携施設（同項第１号から第３号までの全て　の連携内容を満たすこと）となっていること
③本事業の事務を担当する職員を追加で配置すること
　※公定価格の事務職員配置加算にて申請している職員とは別の職員を配置。</t>
        </r>
        <r>
          <rPr>
            <sz val="9"/>
            <color indexed="81"/>
            <rFont val="MS P ゴシック"/>
            <family val="3"/>
            <charset val="128"/>
          </rPr>
          <t xml:space="preserve">
</t>
        </r>
      </text>
    </comment>
    <comment ref="B5" authorId="0" shapeId="0" xr:uid="{53707637-7497-4B5C-A75A-E839CE8E740A}">
      <text>
        <r>
          <rPr>
            <b/>
            <sz val="12"/>
            <color indexed="81"/>
            <rFont val="MS P ゴシック"/>
            <family val="3"/>
            <charset val="128"/>
          </rPr>
          <t>（１）のいずれかにチェックが入る場合に、
（２）に進んでください。
（１）のいずれかにチェックが入らない場合は、
就労支援型加算の申請はできません。</t>
        </r>
      </text>
    </comment>
    <comment ref="B16" authorId="0" shapeId="0" xr:uid="{095F3C7B-AA0D-474D-92EA-74B58F0946ED}">
      <text>
        <r>
          <rPr>
            <b/>
            <sz val="12"/>
            <color indexed="81"/>
            <rFont val="MS P ゴシック"/>
            <family val="3"/>
            <charset val="128"/>
          </rPr>
          <t xml:space="preserve">（２）ア～ウのうち、該当する項目に記入してください。
ア～ウのいずれかに該当する場合に、
（３）に進んでください。
ア～ウのいずれにも該当しない場合は、
就労支援型加算の申請はできません。
</t>
        </r>
      </text>
    </comment>
    <comment ref="Y73" authorId="0" shapeId="0" xr:uid="{276689B2-1489-4EAB-B168-2446D646FC9F}">
      <text>
        <r>
          <rPr>
            <b/>
            <sz val="12"/>
            <color indexed="81"/>
            <rFont val="MS P ゴシック"/>
            <family val="3"/>
            <charset val="128"/>
          </rPr>
          <t xml:space="preserve">黄色マーカー部分に記載の人件費（合計額）と、
就労支援型施設加算額1,383,200円
（配置月数が６月に満たない場合は691,600円）
を比較し、低い方の額を入力してください。
こちらが、就労支援型加算の額となります。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1" authorId="0" shapeId="0" xr:uid="{C52AEC17-5CA3-42D5-983D-26E8E1104349}">
      <text>
        <r>
          <rPr>
            <b/>
            <sz val="14"/>
            <color indexed="81"/>
            <rFont val="MS P ゴシック"/>
            <family val="3"/>
            <charset val="128"/>
          </rPr>
          <t>必ず記載してください。</t>
        </r>
      </text>
    </comment>
    <comment ref="F14" authorId="0" shapeId="0" xr:uid="{DF0BDA8B-0F1E-4B81-9E56-5844E0153796}">
      <text>
        <r>
          <rPr>
            <b/>
            <sz val="14"/>
            <color indexed="81"/>
            <rFont val="MS P ゴシック"/>
            <family val="3"/>
            <charset val="128"/>
          </rPr>
          <t>必ず記載してください。
（例）1時間当たり人件費</t>
        </r>
        <r>
          <rPr>
            <b/>
            <u/>
            <sz val="14"/>
            <color indexed="81"/>
            <rFont val="MS P ゴシック"/>
            <family val="3"/>
            <charset val="128"/>
          </rPr>
          <t>　　円</t>
        </r>
        <r>
          <rPr>
            <b/>
            <sz val="14"/>
            <color indexed="81"/>
            <rFont val="MS P ゴシック"/>
            <family val="3"/>
            <charset val="128"/>
          </rPr>
          <t>×</t>
        </r>
        <r>
          <rPr>
            <b/>
            <u/>
            <sz val="14"/>
            <color indexed="81"/>
            <rFont val="MS P ゴシック"/>
            <family val="3"/>
            <charset val="128"/>
          </rPr>
          <t>　　時間</t>
        </r>
        <r>
          <rPr>
            <b/>
            <sz val="14"/>
            <color indexed="81"/>
            <rFont val="MS P ゴシック"/>
            <family val="3"/>
            <charset val="128"/>
          </rPr>
          <t>×</t>
        </r>
        <r>
          <rPr>
            <b/>
            <u/>
            <sz val="14"/>
            <color indexed="81"/>
            <rFont val="MS P ゴシック"/>
            <family val="3"/>
            <charset val="128"/>
          </rPr>
          <t>　　日(日数)</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<sst xmlns="http://schemas.openxmlformats.org/spreadsheetml/2006/main" count="1958" uniqueCount="301">
  <si>
    <t>年</t>
    <rPh sb="0" eb="1">
      <t>ネン</t>
    </rPh>
    <phoneticPr fontId="6"/>
  </si>
  <si>
    <t>人</t>
    <rPh sb="0" eb="1">
      <t>ニン</t>
    </rPh>
    <phoneticPr fontId="6"/>
  </si>
  <si>
    <t>円</t>
    <rPh sb="0" eb="1">
      <t>エン</t>
    </rPh>
    <phoneticPr fontId="6"/>
  </si>
  <si>
    <t>年度</t>
    <rPh sb="0" eb="2">
      <t>ネンド</t>
    </rPh>
    <phoneticPr fontId="6"/>
  </si>
  <si>
    <t>曜日</t>
    <rPh sb="0" eb="2">
      <t>ヨウビ</t>
    </rPh>
    <phoneticPr fontId="6"/>
  </si>
  <si>
    <t>日</t>
    <rPh sb="0" eb="1">
      <t>ヒ</t>
    </rPh>
    <phoneticPr fontId="6"/>
  </si>
  <si>
    <t>合計</t>
    <rPh sb="0" eb="2">
      <t>ゴウケイ</t>
    </rPh>
    <phoneticPr fontId="6"/>
  </si>
  <si>
    <t>区分</t>
    <rPh sb="0" eb="2">
      <t>クブン</t>
    </rPh>
    <phoneticPr fontId="6"/>
  </si>
  <si>
    <t>延べ利用児童数</t>
    <rPh sb="0" eb="1">
      <t>ノ</t>
    </rPh>
    <rPh sb="2" eb="4">
      <t>リヨウ</t>
    </rPh>
    <rPh sb="4" eb="6">
      <t>ジドウ</t>
    </rPh>
    <rPh sb="6" eb="7">
      <t>スウ</t>
    </rPh>
    <phoneticPr fontId="6"/>
  </si>
  <si>
    <t>日</t>
    <rPh sb="0" eb="1">
      <t>ニチ</t>
    </rPh>
    <phoneticPr fontId="6"/>
  </si>
  <si>
    <t>月分</t>
    <rPh sb="0" eb="1">
      <t>ガツ</t>
    </rPh>
    <rPh sb="1" eb="2">
      <t>ブン</t>
    </rPh>
    <phoneticPr fontId="6"/>
  </si>
  <si>
    <t>年　　　月　　　日</t>
    <rPh sb="0" eb="1">
      <t>ネン</t>
    </rPh>
    <rPh sb="4" eb="5">
      <t>ガツ</t>
    </rPh>
    <rPh sb="8" eb="9">
      <t>ヒ</t>
    </rPh>
    <phoneticPr fontId="6"/>
  </si>
  <si>
    <t>合計</t>
    <rPh sb="0" eb="2">
      <t>ゴウケイ</t>
    </rPh>
    <phoneticPr fontId="10"/>
  </si>
  <si>
    <t>（電話番号）</t>
    <rPh sb="1" eb="3">
      <t>デンワ</t>
    </rPh>
    <rPh sb="3" eb="5">
      <t>バンゴウ</t>
    </rPh>
    <phoneticPr fontId="6"/>
  </si>
  <si>
    <t>年</t>
    <rPh sb="0" eb="1">
      <t>ネン</t>
    </rPh>
    <phoneticPr fontId="6"/>
  </si>
  <si>
    <t>月</t>
    <rPh sb="0" eb="1">
      <t>ガツ</t>
    </rPh>
    <phoneticPr fontId="6"/>
  </si>
  <si>
    <t>日</t>
    <rPh sb="0" eb="1">
      <t>ヒ</t>
    </rPh>
    <phoneticPr fontId="6"/>
  </si>
  <si>
    <t>記</t>
    <rPh sb="0" eb="1">
      <t>キ</t>
    </rPh>
    <phoneticPr fontId="6"/>
  </si>
  <si>
    <t>円</t>
    <rPh sb="0" eb="1">
      <t>エン</t>
    </rPh>
    <phoneticPr fontId="6"/>
  </si>
  <si>
    <t>○△□</t>
    <phoneticPr fontId="6"/>
  </si>
  <si>
    <t>利用児童数</t>
    <rPh sb="0" eb="2">
      <t>リヨウ</t>
    </rPh>
    <rPh sb="2" eb="4">
      <t>ジドウ</t>
    </rPh>
    <rPh sb="4" eb="5">
      <t>スウ</t>
    </rPh>
    <phoneticPr fontId="6"/>
  </si>
  <si>
    <t>事業実施日数</t>
    <rPh sb="0" eb="2">
      <t>ジギョウ</t>
    </rPh>
    <rPh sb="2" eb="4">
      <t>ジッシ</t>
    </rPh>
    <rPh sb="4" eb="6">
      <t>ニッスウ</t>
    </rPh>
    <phoneticPr fontId="6"/>
  </si>
  <si>
    <t>区分</t>
    <rPh sb="0" eb="2">
      <t>クブン</t>
    </rPh>
    <phoneticPr fontId="13"/>
  </si>
  <si>
    <t>差引額</t>
    <rPh sb="0" eb="2">
      <t>サシヒ</t>
    </rPh>
    <rPh sb="2" eb="3">
      <t>ガク</t>
    </rPh>
    <phoneticPr fontId="13"/>
  </si>
  <si>
    <t>Ａ</t>
    <phoneticPr fontId="13"/>
  </si>
  <si>
    <t>Ｂ</t>
    <phoneticPr fontId="13"/>
  </si>
  <si>
    <t>Ｃ （Ａ－Ｂ）</t>
    <phoneticPr fontId="13"/>
  </si>
  <si>
    <t>円</t>
    <rPh sb="0" eb="1">
      <t>エン</t>
    </rPh>
    <phoneticPr fontId="13"/>
  </si>
  <si>
    <t>〈　利用状況　〉</t>
    <rPh sb="2" eb="4">
      <t>リヨウ</t>
    </rPh>
    <rPh sb="4" eb="6">
      <t>ジョウキョウ</t>
    </rPh>
    <phoneticPr fontId="6"/>
  </si>
  <si>
    <t>申 請 金 額</t>
    <rPh sb="0" eb="1">
      <t>サル</t>
    </rPh>
    <rPh sb="2" eb="3">
      <t>ショウ</t>
    </rPh>
    <rPh sb="4" eb="5">
      <t>カネ</t>
    </rPh>
    <rPh sb="6" eb="7">
      <t>ガク</t>
    </rPh>
    <phoneticPr fontId="6"/>
  </si>
  <si>
    <t>金額</t>
    <rPh sb="0" eb="2">
      <t>キンガク</t>
    </rPh>
    <phoneticPr fontId="6"/>
  </si>
  <si>
    <t>×</t>
    <phoneticPr fontId="6"/>
  </si>
  <si>
    <t>利用状況</t>
    <rPh sb="0" eb="2">
      <t>リヨウ</t>
    </rPh>
    <rPh sb="2" eb="4">
      <t>ジョウキョウ</t>
    </rPh>
    <phoneticPr fontId="10"/>
  </si>
  <si>
    <t>年間延べ利用児童数</t>
    <rPh sb="0" eb="2">
      <t>ネンカン</t>
    </rPh>
    <rPh sb="2" eb="3">
      <t>ノ</t>
    </rPh>
    <rPh sb="4" eb="6">
      <t>リヨウ</t>
    </rPh>
    <rPh sb="6" eb="8">
      <t>ジドウ</t>
    </rPh>
    <rPh sb="8" eb="9">
      <t>スウ</t>
    </rPh>
    <phoneticPr fontId="6"/>
  </si>
  <si>
    <t>基準額</t>
    <rPh sb="0" eb="2">
      <t>キジュン</t>
    </rPh>
    <rPh sb="2" eb="3">
      <t>ガク</t>
    </rPh>
    <phoneticPr fontId="6"/>
  </si>
  <si>
    <t>4月</t>
    <rPh sb="1" eb="2">
      <t>ガツ</t>
    </rPh>
    <phoneticPr fontId="10"/>
  </si>
  <si>
    <t>5月</t>
  </si>
  <si>
    <t>6月</t>
  </si>
  <si>
    <t>7月</t>
  </si>
  <si>
    <t>8月</t>
  </si>
  <si>
    <t>9月</t>
  </si>
  <si>
    <t>10月</t>
  </si>
  <si>
    <t>11月</t>
  </si>
  <si>
    <t>12月</t>
  </si>
  <si>
    <t>1月</t>
  </si>
  <si>
    <t>2月</t>
  </si>
  <si>
    <t>3月</t>
  </si>
  <si>
    <t>人</t>
    <rPh sb="0" eb="1">
      <t>ヒト</t>
    </rPh>
    <phoneticPr fontId="6"/>
  </si>
  <si>
    <t>（設置者所在地）</t>
    <rPh sb="1" eb="4">
      <t>セッチシャ</t>
    </rPh>
    <rPh sb="4" eb="7">
      <t>ショザイチ</t>
    </rPh>
    <phoneticPr fontId="6"/>
  </si>
  <si>
    <t>　（幼稚園名）</t>
    <rPh sb="2" eb="5">
      <t>ヨウチエン</t>
    </rPh>
    <rPh sb="5" eb="6">
      <t>メイ</t>
    </rPh>
    <phoneticPr fontId="6"/>
  </si>
  <si>
    <t>（設置者名）</t>
    <rPh sb="1" eb="4">
      <t>セッチシャ</t>
    </rPh>
    <rPh sb="4" eb="5">
      <t>メイ</t>
    </rPh>
    <phoneticPr fontId="6"/>
  </si>
  <si>
    <t>在籍園児</t>
    <rPh sb="0" eb="2">
      <t>ザイセキ</t>
    </rPh>
    <rPh sb="2" eb="4">
      <t>エンジ</t>
    </rPh>
    <phoneticPr fontId="6"/>
  </si>
  <si>
    <t>在籍園児以外</t>
    <rPh sb="0" eb="2">
      <t>ザイセキ</t>
    </rPh>
    <rPh sb="2" eb="4">
      <t>エンジ</t>
    </rPh>
    <rPh sb="4" eb="6">
      <t>イガイ</t>
    </rPh>
    <phoneticPr fontId="6"/>
  </si>
  <si>
    <t>８時間以内</t>
    <rPh sb="1" eb="3">
      <t>ジカン</t>
    </rPh>
    <rPh sb="3" eb="5">
      <t>イナイ</t>
    </rPh>
    <phoneticPr fontId="6"/>
  </si>
  <si>
    <t>８時間超
　（２時間未満）</t>
    <rPh sb="1" eb="3">
      <t>ジカン</t>
    </rPh>
    <rPh sb="3" eb="4">
      <t>チョウ</t>
    </rPh>
    <rPh sb="8" eb="10">
      <t>ジカン</t>
    </rPh>
    <rPh sb="10" eb="12">
      <t>ミマン</t>
    </rPh>
    <phoneticPr fontId="6"/>
  </si>
  <si>
    <t>８時間超
　（２時間以上３時間未満）</t>
    <rPh sb="1" eb="3">
      <t>ジカン</t>
    </rPh>
    <rPh sb="3" eb="4">
      <t>チョウ</t>
    </rPh>
    <rPh sb="8" eb="10">
      <t>ジカン</t>
    </rPh>
    <rPh sb="10" eb="12">
      <t>イジョウ</t>
    </rPh>
    <rPh sb="13" eb="15">
      <t>ジカン</t>
    </rPh>
    <rPh sb="15" eb="17">
      <t>ミマン</t>
    </rPh>
    <phoneticPr fontId="6"/>
  </si>
  <si>
    <t>８時間超
　（３時間以上）</t>
    <rPh sb="1" eb="3">
      <t>ジカン</t>
    </rPh>
    <rPh sb="3" eb="4">
      <t>チョウ</t>
    </rPh>
    <rPh sb="8" eb="12">
      <t>ジカンイジョウ</t>
    </rPh>
    <phoneticPr fontId="6"/>
  </si>
  <si>
    <t>〈　集計欄　〉</t>
    <rPh sb="2" eb="4">
      <t>シュウケイ</t>
    </rPh>
    <rPh sb="4" eb="5">
      <t>ラン</t>
    </rPh>
    <phoneticPr fontId="6"/>
  </si>
  <si>
    <t>在籍園児</t>
    <rPh sb="0" eb="4">
      <t>ザイセキエンジ</t>
    </rPh>
    <phoneticPr fontId="6"/>
  </si>
  <si>
    <t>（１）基本単価適用児童数</t>
    <rPh sb="3" eb="5">
      <t>キホン</t>
    </rPh>
    <rPh sb="5" eb="7">
      <t>タンカ</t>
    </rPh>
    <rPh sb="7" eb="9">
      <t>テキヨウ</t>
    </rPh>
    <rPh sb="9" eb="11">
      <t>ジドウ</t>
    </rPh>
    <rPh sb="11" eb="12">
      <t>スウ</t>
    </rPh>
    <phoneticPr fontId="6"/>
  </si>
  <si>
    <t>（２）休日単価適用児童数</t>
    <rPh sb="3" eb="5">
      <t>キュウジツ</t>
    </rPh>
    <rPh sb="5" eb="7">
      <t>タンカ</t>
    </rPh>
    <rPh sb="7" eb="9">
      <t>テキヨウ</t>
    </rPh>
    <rPh sb="9" eb="11">
      <t>ジドウ</t>
    </rPh>
    <rPh sb="11" eb="12">
      <t>スウ</t>
    </rPh>
    <phoneticPr fontId="6"/>
  </si>
  <si>
    <t>（３）長時間加算単価適用児童数</t>
    <rPh sb="3" eb="6">
      <t>チョウジカン</t>
    </rPh>
    <rPh sb="6" eb="8">
      <t>カサン</t>
    </rPh>
    <rPh sb="8" eb="10">
      <t>タンカ</t>
    </rPh>
    <rPh sb="10" eb="12">
      <t>テキヨウ</t>
    </rPh>
    <rPh sb="12" eb="14">
      <t>ジドウ</t>
    </rPh>
    <rPh sb="14" eb="15">
      <t>スウ</t>
    </rPh>
    <phoneticPr fontId="6"/>
  </si>
  <si>
    <t>２時間未満</t>
    <rPh sb="1" eb="3">
      <t>ジカン</t>
    </rPh>
    <rPh sb="3" eb="5">
      <t>ミマン</t>
    </rPh>
    <phoneticPr fontId="6"/>
  </si>
  <si>
    <t>２時間以上３時間未満</t>
    <rPh sb="1" eb="3">
      <t>ジカン</t>
    </rPh>
    <rPh sb="3" eb="5">
      <t>イジョウ</t>
    </rPh>
    <rPh sb="6" eb="8">
      <t>ジカン</t>
    </rPh>
    <rPh sb="8" eb="10">
      <t>ミマン</t>
    </rPh>
    <phoneticPr fontId="6"/>
  </si>
  <si>
    <t>３時間以上</t>
    <rPh sb="1" eb="5">
      <t>ジカンイジョウ</t>
    </rPh>
    <phoneticPr fontId="6"/>
  </si>
  <si>
    <t>在籍園児以外</t>
    <rPh sb="0" eb="4">
      <t>ザイセキエンジ</t>
    </rPh>
    <rPh sb="4" eb="6">
      <t>イガイ</t>
    </rPh>
    <phoneticPr fontId="6"/>
  </si>
  <si>
    <t>祝</t>
    <rPh sb="0" eb="1">
      <t>シュク</t>
    </rPh>
    <phoneticPr fontId="6"/>
  </si>
  <si>
    <t>長期休業期間</t>
    <rPh sb="0" eb="2">
      <t>チョウキ</t>
    </rPh>
    <rPh sb="2" eb="4">
      <t>キュウギョウ</t>
    </rPh>
    <rPh sb="4" eb="6">
      <t>キカン</t>
    </rPh>
    <phoneticPr fontId="6"/>
  </si>
  <si>
    <t>開始日</t>
    <rPh sb="0" eb="3">
      <t>カイシビ</t>
    </rPh>
    <phoneticPr fontId="6"/>
  </si>
  <si>
    <t>終了日</t>
    <rPh sb="0" eb="3">
      <t>シュウリョウビ</t>
    </rPh>
    <phoneticPr fontId="6"/>
  </si>
  <si>
    <t>【　平日・休日　】</t>
    <rPh sb="2" eb="4">
      <t>ヘイジツ</t>
    </rPh>
    <rPh sb="5" eb="7">
      <t>キュウジツ</t>
    </rPh>
    <phoneticPr fontId="6"/>
  </si>
  <si>
    <t>【　長期休業期間（春期・夏期・冬期）　】</t>
    <rPh sb="2" eb="4">
      <t>チョウキ</t>
    </rPh>
    <rPh sb="4" eb="6">
      <t>キュウギョウ</t>
    </rPh>
    <rPh sb="6" eb="8">
      <t>キカン</t>
    </rPh>
    <rPh sb="9" eb="11">
      <t>シュンキ</t>
    </rPh>
    <rPh sb="12" eb="14">
      <t>カキ</t>
    </rPh>
    <rPh sb="15" eb="17">
      <t>トウキ</t>
    </rPh>
    <phoneticPr fontId="6"/>
  </si>
  <si>
    <t>５時間未満</t>
  </si>
  <si>
    <t>５時間未満</t>
    <rPh sb="1" eb="3">
      <t>ジカン</t>
    </rPh>
    <rPh sb="3" eb="5">
      <t>ミマン</t>
    </rPh>
    <phoneticPr fontId="6"/>
  </si>
  <si>
    <t>５時間以上６時間未満</t>
  </si>
  <si>
    <t>５時間以上６時間未満</t>
    <rPh sb="1" eb="5">
      <t>ジカンイジョウ</t>
    </rPh>
    <rPh sb="6" eb="8">
      <t>ジカン</t>
    </rPh>
    <rPh sb="8" eb="10">
      <t>ミマン</t>
    </rPh>
    <phoneticPr fontId="6"/>
  </si>
  <si>
    <t>６時間以上７時間未満</t>
  </si>
  <si>
    <t>６時間以上７時間未満</t>
    <rPh sb="1" eb="5">
      <t>ジカンイジョウ</t>
    </rPh>
    <rPh sb="6" eb="8">
      <t>ジカン</t>
    </rPh>
    <rPh sb="8" eb="10">
      <t>ミマン</t>
    </rPh>
    <phoneticPr fontId="6"/>
  </si>
  <si>
    <t>７時間以上８時間未満</t>
  </si>
  <si>
    <t>７時間以上８時間未満</t>
    <rPh sb="1" eb="5">
      <t>ジカンイジョウ</t>
    </rPh>
    <rPh sb="6" eb="8">
      <t>ジカン</t>
    </rPh>
    <rPh sb="8" eb="10">
      <t>ミマン</t>
    </rPh>
    <phoneticPr fontId="6"/>
  </si>
  <si>
    <t>８時間以上９時間未満</t>
  </si>
  <si>
    <t>８時間以上９時間未満</t>
    <rPh sb="1" eb="5">
      <t>ジカンイジョウ</t>
    </rPh>
    <rPh sb="6" eb="8">
      <t>ジカン</t>
    </rPh>
    <rPh sb="8" eb="10">
      <t>ミマン</t>
    </rPh>
    <phoneticPr fontId="6"/>
  </si>
  <si>
    <t>９時間以上１０時間未満</t>
  </si>
  <si>
    <t>９時間以上１０時間未満</t>
    <rPh sb="1" eb="5">
      <t>ジカンイジョウ</t>
    </rPh>
    <rPh sb="7" eb="9">
      <t>ジカン</t>
    </rPh>
    <rPh sb="9" eb="11">
      <t>ミマン</t>
    </rPh>
    <phoneticPr fontId="6"/>
  </si>
  <si>
    <t>１０時間以上１１時間未満</t>
  </si>
  <si>
    <t>１０時間以上１１時間未満</t>
    <rPh sb="2" eb="6">
      <t>ジカンイジョウ</t>
    </rPh>
    <rPh sb="8" eb="10">
      <t>ジカン</t>
    </rPh>
    <rPh sb="10" eb="12">
      <t>ミマン</t>
    </rPh>
    <phoneticPr fontId="6"/>
  </si>
  <si>
    <t>１１時間以上１２時間未満</t>
    <rPh sb="2" eb="6">
      <t>ジカンイジョウ</t>
    </rPh>
    <rPh sb="8" eb="10">
      <t>ジカン</t>
    </rPh>
    <rPh sb="10" eb="12">
      <t>ミマン</t>
    </rPh>
    <phoneticPr fontId="6"/>
  </si>
  <si>
    <t>在籍園児</t>
    <rPh sb="0" eb="4">
      <t>ザイセキエンジ</t>
    </rPh>
    <phoneticPr fontId="6"/>
  </si>
  <si>
    <t>【　長期休業期間（春期）　】</t>
    <rPh sb="2" eb="4">
      <t>チョウキ</t>
    </rPh>
    <rPh sb="4" eb="6">
      <t>キュウギョウ</t>
    </rPh>
    <rPh sb="6" eb="8">
      <t>キカン</t>
    </rPh>
    <rPh sb="9" eb="11">
      <t>シュンキ</t>
    </rPh>
    <phoneticPr fontId="6"/>
  </si>
  <si>
    <t>１１時間以上</t>
  </si>
  <si>
    <t>１１時間以上</t>
    <rPh sb="2" eb="6">
      <t>ジカンイジョウ</t>
    </rPh>
    <phoneticPr fontId="6"/>
  </si>
  <si>
    <t>在籍園児以外</t>
    <rPh sb="0" eb="4">
      <t>ザイセキエンジ</t>
    </rPh>
    <rPh sb="4" eb="6">
      <t>イガイ</t>
    </rPh>
    <phoneticPr fontId="6"/>
  </si>
  <si>
    <t>延べ利用児童数</t>
    <rPh sb="0" eb="1">
      <t>ノ</t>
    </rPh>
    <rPh sb="2" eb="7">
      <t>リヨウジドウスウ</t>
    </rPh>
    <phoneticPr fontId="6"/>
  </si>
  <si>
    <t>幼稚園名</t>
    <rPh sb="0" eb="3">
      <t>ヨウチエン</t>
    </rPh>
    <rPh sb="3" eb="4">
      <t>メイ</t>
    </rPh>
    <phoneticPr fontId="10"/>
  </si>
  <si>
    <t>（１）基本単価適用児童数</t>
    <rPh sb="3" eb="5">
      <t>キホン</t>
    </rPh>
    <rPh sb="5" eb="7">
      <t>タンカ</t>
    </rPh>
    <rPh sb="7" eb="9">
      <t>テキヨウ</t>
    </rPh>
    <rPh sb="9" eb="11">
      <t>ジドウ</t>
    </rPh>
    <rPh sb="11" eb="12">
      <t>スウ</t>
    </rPh>
    <phoneticPr fontId="6"/>
  </si>
  <si>
    <t>（２）休日単価適用児童数</t>
    <rPh sb="3" eb="5">
      <t>キュウジツ</t>
    </rPh>
    <rPh sb="5" eb="7">
      <t>タンカ</t>
    </rPh>
    <rPh sb="7" eb="9">
      <t>テキヨウ</t>
    </rPh>
    <rPh sb="9" eb="11">
      <t>ジドウ</t>
    </rPh>
    <rPh sb="11" eb="12">
      <t>スウ</t>
    </rPh>
    <phoneticPr fontId="6"/>
  </si>
  <si>
    <t>（３）長時間加算単価適用児童数</t>
    <phoneticPr fontId="6"/>
  </si>
  <si>
    <t>２時間未満</t>
    <rPh sb="1" eb="3">
      <t>ジカン</t>
    </rPh>
    <rPh sb="3" eb="5">
      <t>ミマン</t>
    </rPh>
    <phoneticPr fontId="6"/>
  </si>
  <si>
    <t>２時間以上３時間未満</t>
    <rPh sb="1" eb="3">
      <t>ジカン</t>
    </rPh>
    <rPh sb="3" eb="5">
      <t>イジョウ</t>
    </rPh>
    <rPh sb="6" eb="10">
      <t>ジカンミマン</t>
    </rPh>
    <phoneticPr fontId="6"/>
  </si>
  <si>
    <t>３時間以上</t>
    <rPh sb="1" eb="3">
      <t>ジカン</t>
    </rPh>
    <rPh sb="3" eb="5">
      <t>イジョウ</t>
    </rPh>
    <phoneticPr fontId="12"/>
  </si>
  <si>
    <t>【　長期休業期間　】</t>
    <rPh sb="2" eb="4">
      <t>チョウキ</t>
    </rPh>
    <rPh sb="4" eb="6">
      <t>キュウギョウ</t>
    </rPh>
    <rPh sb="6" eb="8">
      <t>キカン</t>
    </rPh>
    <phoneticPr fontId="6"/>
  </si>
  <si>
    <t>（幼稚園名）</t>
    <rPh sb="1" eb="3">
      <t>ヨウチ</t>
    </rPh>
    <rPh sb="3" eb="4">
      <t>エン</t>
    </rPh>
    <rPh sb="4" eb="5">
      <t>メイ</t>
    </rPh>
    <phoneticPr fontId="6"/>
  </si>
  <si>
    <t>標記の経費について、下記のとおり申請します。</t>
    <rPh sb="0" eb="2">
      <t>ヒョウキ</t>
    </rPh>
    <phoneticPr fontId="6"/>
  </si>
  <si>
    <t>（あて先）　京都市長</t>
    <rPh sb="3" eb="4">
      <t>サキ</t>
    </rPh>
    <rPh sb="6" eb="10">
      <t>キョウトシチョウ</t>
    </rPh>
    <phoneticPr fontId="6"/>
  </si>
  <si>
    <t>単価及び延べ利用児童数</t>
    <rPh sb="0" eb="2">
      <t>タンカ</t>
    </rPh>
    <rPh sb="2" eb="3">
      <t>オヨ</t>
    </rPh>
    <rPh sb="4" eb="5">
      <t>ノ</t>
    </rPh>
    <rPh sb="6" eb="11">
      <t>リヨウジドウスウ</t>
    </rPh>
    <phoneticPr fontId="6"/>
  </si>
  <si>
    <t>備考</t>
    <rPh sb="0" eb="2">
      <t>ビコウ</t>
    </rPh>
    <phoneticPr fontId="6"/>
  </si>
  <si>
    <t>（幼稚園名）</t>
    <rPh sb="1" eb="4">
      <t>ヨウチエン</t>
    </rPh>
    <rPh sb="4" eb="5">
      <t>メイ</t>
    </rPh>
    <phoneticPr fontId="6"/>
  </si>
  <si>
    <t>単価項目</t>
    <rPh sb="0" eb="2">
      <t>タンカ</t>
    </rPh>
    <rPh sb="2" eb="4">
      <t>コウモク</t>
    </rPh>
    <phoneticPr fontId="6"/>
  </si>
  <si>
    <t>（１）基本単価該当児童数</t>
    <rPh sb="3" eb="5">
      <t>キホン</t>
    </rPh>
    <rPh sb="5" eb="7">
      <t>タンカ</t>
    </rPh>
    <rPh sb="7" eb="9">
      <t>ガイトウ</t>
    </rPh>
    <rPh sb="9" eb="11">
      <t>ジドウ</t>
    </rPh>
    <rPh sb="11" eb="12">
      <t>スウ</t>
    </rPh>
    <phoneticPr fontId="6"/>
  </si>
  <si>
    <t>（２）休日単価該当児童数</t>
    <rPh sb="3" eb="5">
      <t>キュウジツ</t>
    </rPh>
    <rPh sb="5" eb="7">
      <t>タンカ</t>
    </rPh>
    <rPh sb="7" eb="9">
      <t>ガイトウ</t>
    </rPh>
    <rPh sb="9" eb="11">
      <t>ジドウ</t>
    </rPh>
    <rPh sb="11" eb="12">
      <t>スウ</t>
    </rPh>
    <phoneticPr fontId="6"/>
  </si>
  <si>
    <t>（３）長時間加算単価該当児童数</t>
    <rPh sb="3" eb="8">
      <t>チョウジカンカサン</t>
    </rPh>
    <rPh sb="8" eb="10">
      <t>タンカ</t>
    </rPh>
    <rPh sb="10" eb="12">
      <t>ガイトウ</t>
    </rPh>
    <rPh sb="12" eb="14">
      <t>ジドウ</t>
    </rPh>
    <rPh sb="14" eb="15">
      <t>スウ</t>
    </rPh>
    <phoneticPr fontId="6"/>
  </si>
  <si>
    <t>２時間未満</t>
    <rPh sb="1" eb="5">
      <t>ジカンミマン</t>
    </rPh>
    <phoneticPr fontId="6"/>
  </si>
  <si>
    <t>２時間以上
３時間未満</t>
    <rPh sb="1" eb="5">
      <t>ジカンイジョウ</t>
    </rPh>
    <rPh sb="7" eb="9">
      <t>ジカン</t>
    </rPh>
    <rPh sb="9" eb="11">
      <t>ミマン</t>
    </rPh>
    <phoneticPr fontId="6"/>
  </si>
  <si>
    <t>平日（長期休業期間を除く。）に利用した児童数</t>
    <rPh sb="0" eb="2">
      <t>ヘイジツ</t>
    </rPh>
    <rPh sb="3" eb="5">
      <t>チョウキ</t>
    </rPh>
    <rPh sb="5" eb="7">
      <t>キュウギョウ</t>
    </rPh>
    <rPh sb="7" eb="9">
      <t>キカン</t>
    </rPh>
    <rPh sb="10" eb="11">
      <t>ノゾ</t>
    </rPh>
    <rPh sb="15" eb="17">
      <t>リヨウ</t>
    </rPh>
    <rPh sb="19" eb="21">
      <t>ジドウ</t>
    </rPh>
    <rPh sb="21" eb="22">
      <t>スウ</t>
    </rPh>
    <phoneticPr fontId="6"/>
  </si>
  <si>
    <t>１　在籍園児</t>
    <rPh sb="2" eb="4">
      <t>ザイセキ</t>
    </rPh>
    <rPh sb="4" eb="6">
      <t>エンジ</t>
    </rPh>
    <phoneticPr fontId="6"/>
  </si>
  <si>
    <t>１（１）及び（２）のうち、８時間を超えて利用した時間が２時間以上３時間未満</t>
    <rPh sb="4" eb="5">
      <t>オヨ</t>
    </rPh>
    <rPh sb="14" eb="16">
      <t>ジカン</t>
    </rPh>
    <rPh sb="17" eb="18">
      <t>コ</t>
    </rPh>
    <rPh sb="20" eb="22">
      <t>リヨウ</t>
    </rPh>
    <rPh sb="24" eb="26">
      <t>ジカン</t>
    </rPh>
    <rPh sb="28" eb="30">
      <t>ジカン</t>
    </rPh>
    <rPh sb="30" eb="32">
      <t>イジョウ</t>
    </rPh>
    <rPh sb="33" eb="35">
      <t>ジカン</t>
    </rPh>
    <rPh sb="35" eb="37">
      <t>ミマン</t>
    </rPh>
    <phoneticPr fontId="6"/>
  </si>
  <si>
    <t>１（１）及び（２）のうち、８時間を超えて利用した時間が２時間未満</t>
    <rPh sb="4" eb="5">
      <t>オヨ</t>
    </rPh>
    <rPh sb="14" eb="16">
      <t>ジカン</t>
    </rPh>
    <rPh sb="17" eb="18">
      <t>コ</t>
    </rPh>
    <rPh sb="20" eb="22">
      <t>リヨウ</t>
    </rPh>
    <rPh sb="24" eb="26">
      <t>ジカン</t>
    </rPh>
    <rPh sb="28" eb="30">
      <t>ジカン</t>
    </rPh>
    <rPh sb="30" eb="32">
      <t>ミマン</t>
    </rPh>
    <phoneticPr fontId="6"/>
  </si>
  <si>
    <t>１（１）及び（２）のうち、８時間を超えて利用した時間が３時間以上</t>
    <rPh sb="4" eb="5">
      <t>オヨ</t>
    </rPh>
    <rPh sb="14" eb="16">
      <t>ジカン</t>
    </rPh>
    <rPh sb="17" eb="18">
      <t>コ</t>
    </rPh>
    <rPh sb="20" eb="22">
      <t>リヨウ</t>
    </rPh>
    <rPh sb="24" eb="26">
      <t>ジカン</t>
    </rPh>
    <rPh sb="28" eb="30">
      <t>ジカン</t>
    </rPh>
    <rPh sb="30" eb="32">
      <t>イジョウ</t>
    </rPh>
    <phoneticPr fontId="6"/>
  </si>
  <si>
    <t>（２）長時間加算単価該当児童数</t>
    <rPh sb="3" eb="8">
      <t>チョウジカンカサン</t>
    </rPh>
    <rPh sb="8" eb="10">
      <t>タンカ</t>
    </rPh>
    <rPh sb="10" eb="12">
      <t>ガイトウ</t>
    </rPh>
    <rPh sb="12" eb="14">
      <t>ジドウ</t>
    </rPh>
    <rPh sb="14" eb="15">
      <t>スウ</t>
    </rPh>
    <phoneticPr fontId="6"/>
  </si>
  <si>
    <t>２（１）のうち、８時間を超えて利用した時間が２時間未満</t>
    <rPh sb="9" eb="11">
      <t>ジカン</t>
    </rPh>
    <rPh sb="12" eb="13">
      <t>コ</t>
    </rPh>
    <rPh sb="15" eb="17">
      <t>リヨウ</t>
    </rPh>
    <rPh sb="19" eb="21">
      <t>ジカン</t>
    </rPh>
    <rPh sb="23" eb="25">
      <t>ジカン</t>
    </rPh>
    <rPh sb="25" eb="27">
      <t>ミマン</t>
    </rPh>
    <phoneticPr fontId="6"/>
  </si>
  <si>
    <t>２（１）のうち、８時間を超えて利用した時間が２時間以上３時間未満</t>
    <rPh sb="9" eb="11">
      <t>ジカン</t>
    </rPh>
    <rPh sb="12" eb="13">
      <t>コ</t>
    </rPh>
    <rPh sb="15" eb="17">
      <t>リヨウ</t>
    </rPh>
    <rPh sb="19" eb="21">
      <t>ジカン</t>
    </rPh>
    <rPh sb="23" eb="25">
      <t>ジカン</t>
    </rPh>
    <rPh sb="25" eb="27">
      <t>イジョウ</t>
    </rPh>
    <rPh sb="28" eb="30">
      <t>ジカン</t>
    </rPh>
    <rPh sb="30" eb="32">
      <t>ミマン</t>
    </rPh>
    <phoneticPr fontId="6"/>
  </si>
  <si>
    <t>２（１）のうち、８時間を超えて利用した時間が３時間以上</t>
    <rPh sb="9" eb="11">
      <t>ジカン</t>
    </rPh>
    <rPh sb="12" eb="13">
      <t>コ</t>
    </rPh>
    <rPh sb="15" eb="17">
      <t>リヨウ</t>
    </rPh>
    <rPh sb="19" eb="21">
      <t>ジカン</t>
    </rPh>
    <rPh sb="23" eb="25">
      <t>ジカン</t>
    </rPh>
    <rPh sb="25" eb="27">
      <t>イジョウ</t>
    </rPh>
    <phoneticPr fontId="6"/>
  </si>
  <si>
    <t>土曜日、日曜日及び祝日に利用した児童数</t>
    <rPh sb="0" eb="1">
      <t>ド</t>
    </rPh>
    <rPh sb="1" eb="3">
      <t>ヨウビ</t>
    </rPh>
    <rPh sb="4" eb="7">
      <t>ニチヨウビ</t>
    </rPh>
    <rPh sb="7" eb="8">
      <t>オヨ</t>
    </rPh>
    <rPh sb="9" eb="11">
      <t>シュクジツ</t>
    </rPh>
    <rPh sb="12" eb="14">
      <t>リヨウ</t>
    </rPh>
    <rPh sb="16" eb="18">
      <t>ジドウ</t>
    </rPh>
    <rPh sb="18" eb="19">
      <t>スウ</t>
    </rPh>
    <phoneticPr fontId="6"/>
  </si>
  <si>
    <t>平日及び休日（長期休業期間を除く。）に利用した児童数</t>
    <rPh sb="0" eb="2">
      <t>ヘイジツ</t>
    </rPh>
    <rPh sb="2" eb="3">
      <t>オヨ</t>
    </rPh>
    <rPh sb="4" eb="6">
      <t>キュウジツ</t>
    </rPh>
    <rPh sb="7" eb="9">
      <t>チョウキ</t>
    </rPh>
    <rPh sb="9" eb="11">
      <t>キュウギョウ</t>
    </rPh>
    <rPh sb="11" eb="13">
      <t>キカン</t>
    </rPh>
    <rPh sb="14" eb="15">
      <t>ノゾ</t>
    </rPh>
    <rPh sb="19" eb="21">
      <t>リヨウ</t>
    </rPh>
    <rPh sb="23" eb="25">
      <t>ジドウ</t>
    </rPh>
    <rPh sb="25" eb="26">
      <t>スウ</t>
    </rPh>
    <phoneticPr fontId="6"/>
  </si>
  <si>
    <t>円</t>
    <rPh sb="0" eb="1">
      <t>エン</t>
    </rPh>
    <phoneticPr fontId="6"/>
  </si>
  <si>
    <t>第４－１（１）号様式（第８条第３項関係）</t>
    <rPh sb="0" eb="1">
      <t>ダイ</t>
    </rPh>
    <rPh sb="7" eb="8">
      <t>ゴウ</t>
    </rPh>
    <rPh sb="8" eb="10">
      <t>ヨウシキ</t>
    </rPh>
    <rPh sb="11" eb="12">
      <t>ダイ</t>
    </rPh>
    <rPh sb="13" eb="14">
      <t>ジョウ</t>
    </rPh>
    <rPh sb="14" eb="15">
      <t>ダイ</t>
    </rPh>
    <rPh sb="16" eb="17">
      <t>コウ</t>
    </rPh>
    <rPh sb="17" eb="19">
      <t>カンケイ</t>
    </rPh>
    <phoneticPr fontId="6"/>
  </si>
  <si>
    <t>第４－１（２）号様式（第８条第３項関係）</t>
    <rPh sb="0" eb="1">
      <t>ダイ</t>
    </rPh>
    <rPh sb="7" eb="8">
      <t>ゴウ</t>
    </rPh>
    <rPh sb="8" eb="10">
      <t>ヨウシキ</t>
    </rPh>
    <rPh sb="11" eb="12">
      <t>ダイ</t>
    </rPh>
    <rPh sb="13" eb="14">
      <t>ジョウ</t>
    </rPh>
    <rPh sb="14" eb="15">
      <t>ダイ</t>
    </rPh>
    <rPh sb="16" eb="17">
      <t>コウ</t>
    </rPh>
    <rPh sb="17" eb="19">
      <t>カンケイ</t>
    </rPh>
    <phoneticPr fontId="6"/>
  </si>
  <si>
    <t>第４－１（３）号様式（第８条第３項関係）</t>
    <rPh sb="0" eb="1">
      <t>ダイ</t>
    </rPh>
    <rPh sb="7" eb="8">
      <t>ゴウ</t>
    </rPh>
    <rPh sb="8" eb="10">
      <t>ヨウシキ</t>
    </rPh>
    <rPh sb="11" eb="12">
      <t>ダイ</t>
    </rPh>
    <rPh sb="13" eb="14">
      <t>ジョウ</t>
    </rPh>
    <rPh sb="14" eb="15">
      <t>ダイ</t>
    </rPh>
    <rPh sb="16" eb="17">
      <t>コウ</t>
    </rPh>
    <rPh sb="17" eb="19">
      <t>カンケイ</t>
    </rPh>
    <phoneticPr fontId="6"/>
  </si>
  <si>
    <t>内訳（年間延べ利用児童数）【平日及び休日分】</t>
    <rPh sb="0" eb="2">
      <t>ウチワケ</t>
    </rPh>
    <rPh sb="3" eb="6">
      <t>ネンカンノ</t>
    </rPh>
    <rPh sb="7" eb="9">
      <t>リヨウ</t>
    </rPh>
    <rPh sb="9" eb="11">
      <t>ジドウ</t>
    </rPh>
    <rPh sb="11" eb="12">
      <t>スウ</t>
    </rPh>
    <rPh sb="14" eb="16">
      <t>ヘイジツ</t>
    </rPh>
    <rPh sb="16" eb="17">
      <t>オヨ</t>
    </rPh>
    <rPh sb="18" eb="20">
      <t>キュウジツ</t>
    </rPh>
    <rPh sb="20" eb="21">
      <t>ブン</t>
    </rPh>
    <phoneticPr fontId="6"/>
  </si>
  <si>
    <t>内訳（年間延べ利用児童数）【長期休業期間分（長期休業期間中の休日を除く。）】</t>
    <rPh sb="0" eb="2">
      <t>ウチワケ</t>
    </rPh>
    <rPh sb="3" eb="6">
      <t>ネンカンノ</t>
    </rPh>
    <rPh sb="7" eb="9">
      <t>リヨウ</t>
    </rPh>
    <rPh sb="9" eb="11">
      <t>ジドウ</t>
    </rPh>
    <rPh sb="11" eb="12">
      <t>スウ</t>
    </rPh>
    <rPh sb="14" eb="16">
      <t>チョウキ</t>
    </rPh>
    <rPh sb="16" eb="18">
      <t>キュウギョウ</t>
    </rPh>
    <rPh sb="18" eb="20">
      <t>キカン</t>
    </rPh>
    <rPh sb="20" eb="21">
      <t>ブン</t>
    </rPh>
    <rPh sb="22" eb="26">
      <t>チョウキキュウギョウ</t>
    </rPh>
    <rPh sb="26" eb="29">
      <t>キカンチュウ</t>
    </rPh>
    <rPh sb="30" eb="32">
      <t>キュウジツ</t>
    </rPh>
    <rPh sb="33" eb="34">
      <t>ノゾ</t>
    </rPh>
    <phoneticPr fontId="6"/>
  </si>
  <si>
    <t>５時間未満</t>
    <rPh sb="1" eb="3">
      <t>ジカン</t>
    </rPh>
    <rPh sb="3" eb="5">
      <t>ミマン</t>
    </rPh>
    <phoneticPr fontId="6"/>
  </si>
  <si>
    <t>５時間以上６時間未満</t>
    <rPh sb="1" eb="3">
      <t>ジカン</t>
    </rPh>
    <rPh sb="3" eb="5">
      <t>イジョウ</t>
    </rPh>
    <rPh sb="6" eb="8">
      <t>ジカン</t>
    </rPh>
    <rPh sb="8" eb="10">
      <t>ミマン</t>
    </rPh>
    <phoneticPr fontId="6"/>
  </si>
  <si>
    <t>６時間以上７時間未満</t>
    <rPh sb="1" eb="5">
      <t>ジカンイジョウ</t>
    </rPh>
    <rPh sb="6" eb="8">
      <t>ジカン</t>
    </rPh>
    <rPh sb="8" eb="10">
      <t>ミマン</t>
    </rPh>
    <phoneticPr fontId="6"/>
  </si>
  <si>
    <t>７時間以上８時間未満</t>
    <rPh sb="1" eb="5">
      <t>ジカンイジョウ</t>
    </rPh>
    <rPh sb="6" eb="8">
      <t>ジカン</t>
    </rPh>
    <rPh sb="8" eb="10">
      <t>ミマン</t>
    </rPh>
    <phoneticPr fontId="6"/>
  </si>
  <si>
    <t>８時間以上９時間未満</t>
    <rPh sb="1" eb="5">
      <t>ジカンイジョウ</t>
    </rPh>
    <rPh sb="6" eb="8">
      <t>ジカン</t>
    </rPh>
    <rPh sb="8" eb="10">
      <t>ミマン</t>
    </rPh>
    <phoneticPr fontId="6"/>
  </si>
  <si>
    <t>９時間以上１０時間未満</t>
    <rPh sb="1" eb="5">
      <t>ジカンイジョウ</t>
    </rPh>
    <rPh sb="7" eb="9">
      <t>ジカン</t>
    </rPh>
    <rPh sb="9" eb="11">
      <t>ミマン</t>
    </rPh>
    <phoneticPr fontId="6"/>
  </si>
  <si>
    <t>１０時間以上１１時間未満</t>
    <rPh sb="2" eb="6">
      <t>ジカンイジョウ</t>
    </rPh>
    <rPh sb="8" eb="10">
      <t>ジカン</t>
    </rPh>
    <rPh sb="10" eb="12">
      <t>ミマン</t>
    </rPh>
    <phoneticPr fontId="6"/>
  </si>
  <si>
    <t>２　在籍園児以外</t>
    <rPh sb="2" eb="4">
      <t>ザイセキ</t>
    </rPh>
    <rPh sb="4" eb="6">
      <t>エンジ</t>
    </rPh>
    <rPh sb="5" eb="6">
      <t>ジ</t>
    </rPh>
    <rPh sb="6" eb="8">
      <t>イガイ</t>
    </rPh>
    <phoneticPr fontId="6"/>
  </si>
  <si>
    <r>
      <t xml:space="preserve">小計
</t>
    </r>
    <r>
      <rPr>
        <sz val="9"/>
        <rFont val="ＭＳ 明朝"/>
        <family val="1"/>
        <charset val="128"/>
      </rPr>
      <t>【長期休業期間分】</t>
    </r>
    <rPh sb="0" eb="2">
      <t>ショウケイ</t>
    </rPh>
    <rPh sb="4" eb="8">
      <t>チョウキキュウギョウ</t>
    </rPh>
    <rPh sb="8" eb="10">
      <t>キカン</t>
    </rPh>
    <rPh sb="10" eb="11">
      <t>ブン</t>
    </rPh>
    <phoneticPr fontId="6"/>
  </si>
  <si>
    <t>第４－２号様式（第８条第３項関係）</t>
    <rPh sb="11" eb="12">
      <t>ダイ</t>
    </rPh>
    <rPh sb="13" eb="14">
      <t>コウ</t>
    </rPh>
    <phoneticPr fontId="28"/>
  </si>
  <si>
    <t>３　就労支援型施設加算</t>
    <rPh sb="2" eb="4">
      <t>シュウロウ</t>
    </rPh>
    <rPh sb="4" eb="6">
      <t>シエン</t>
    </rPh>
    <rPh sb="6" eb="7">
      <t>ガタ</t>
    </rPh>
    <rPh sb="7" eb="9">
      <t>シセツ</t>
    </rPh>
    <rPh sb="9" eb="11">
      <t>カサン</t>
    </rPh>
    <phoneticPr fontId="28"/>
  </si>
  <si>
    <t>特定地域型保育事業所名</t>
    <rPh sb="0" eb="2">
      <t>トクテイ</t>
    </rPh>
    <rPh sb="2" eb="5">
      <t>チイキガタ</t>
    </rPh>
    <rPh sb="5" eb="7">
      <t>ホイク</t>
    </rPh>
    <rPh sb="7" eb="10">
      <t>ジギョウショ</t>
    </rPh>
    <rPh sb="10" eb="11">
      <t>メイ</t>
    </rPh>
    <phoneticPr fontId="6"/>
  </si>
  <si>
    <t>（３）　本事業のために追加で配置する職員</t>
    <rPh sb="4" eb="5">
      <t>ホン</t>
    </rPh>
    <rPh sb="5" eb="7">
      <t>ジギョウ</t>
    </rPh>
    <rPh sb="11" eb="13">
      <t>ツイカ</t>
    </rPh>
    <rPh sb="14" eb="16">
      <t>ハイチ</t>
    </rPh>
    <rPh sb="18" eb="20">
      <t>ショクイン</t>
    </rPh>
    <phoneticPr fontId="6"/>
  </si>
  <si>
    <t>対象職員氏名
（※２）</t>
    <rPh sb="0" eb="2">
      <t>タイショウ</t>
    </rPh>
    <rPh sb="2" eb="4">
      <t>ショクイン</t>
    </rPh>
    <rPh sb="4" eb="6">
      <t>シメイ</t>
    </rPh>
    <phoneticPr fontId="6"/>
  </si>
  <si>
    <t>雇用形態
（※３）</t>
    <rPh sb="0" eb="2">
      <t>コヨウ</t>
    </rPh>
    <rPh sb="2" eb="4">
      <t>ケイタイ</t>
    </rPh>
    <phoneticPr fontId="6"/>
  </si>
  <si>
    <t>雇用期間
（※４）</t>
    <rPh sb="0" eb="2">
      <t>コヨウ</t>
    </rPh>
    <rPh sb="2" eb="4">
      <t>キカン</t>
    </rPh>
    <phoneticPr fontId="6"/>
  </si>
  <si>
    <t>左記期間における職員人件費（当該事務に要する部分に限る）（※５）</t>
    <rPh sb="0" eb="2">
      <t>サキ</t>
    </rPh>
    <rPh sb="2" eb="4">
      <t>キカン</t>
    </rPh>
    <rPh sb="8" eb="10">
      <t>ショクイン</t>
    </rPh>
    <rPh sb="10" eb="13">
      <t>ジンケンヒ</t>
    </rPh>
    <rPh sb="14" eb="16">
      <t>トウガイ</t>
    </rPh>
    <rPh sb="16" eb="18">
      <t>ジム</t>
    </rPh>
    <rPh sb="19" eb="20">
      <t>ヨウ</t>
    </rPh>
    <rPh sb="22" eb="24">
      <t>ブブン</t>
    </rPh>
    <rPh sb="25" eb="26">
      <t>カギ</t>
    </rPh>
    <phoneticPr fontId="6"/>
  </si>
  <si>
    <t>日～</t>
    <rPh sb="0" eb="1">
      <t>ニチ</t>
    </rPh>
    <phoneticPr fontId="6"/>
  </si>
  <si>
    <t>日</t>
    <phoneticPr fontId="6"/>
  </si>
  <si>
    <t>（※４）年度を通じて採用していた場合は４月１日～３月３１日と記入。</t>
    <rPh sb="4" eb="5">
      <t>ネン</t>
    </rPh>
    <rPh sb="5" eb="6">
      <t>ド</t>
    </rPh>
    <rPh sb="7" eb="8">
      <t>ツウ</t>
    </rPh>
    <rPh sb="10" eb="12">
      <t>サイヨウ</t>
    </rPh>
    <rPh sb="16" eb="18">
      <t>バアイ</t>
    </rPh>
    <rPh sb="20" eb="21">
      <t>ガツ</t>
    </rPh>
    <rPh sb="22" eb="23">
      <t>ニチ</t>
    </rPh>
    <rPh sb="25" eb="26">
      <t>ガツ</t>
    </rPh>
    <rPh sb="28" eb="29">
      <t>ニチ</t>
    </rPh>
    <rPh sb="30" eb="32">
      <t>キニュウ</t>
    </rPh>
    <phoneticPr fontId="6"/>
  </si>
  <si>
    <t>就労支援型施設加算額</t>
    <rPh sb="0" eb="2">
      <t>シュウロウ</t>
    </rPh>
    <rPh sb="2" eb="5">
      <t>シエンガタ</t>
    </rPh>
    <rPh sb="5" eb="7">
      <t>シセツ</t>
    </rPh>
    <rPh sb="7" eb="9">
      <t>カサン</t>
    </rPh>
    <rPh sb="9" eb="10">
      <t>ガク</t>
    </rPh>
    <phoneticPr fontId="6"/>
  </si>
  <si>
    <t>（１）預かり保育実施時間</t>
    <rPh sb="3" eb="4">
      <t>アズ</t>
    </rPh>
    <rPh sb="6" eb="8">
      <t>ホイク</t>
    </rPh>
    <rPh sb="8" eb="10">
      <t>ジッシ</t>
    </rPh>
    <rPh sb="10" eb="12">
      <t>ジカン</t>
    </rPh>
    <phoneticPr fontId="6"/>
  </si>
  <si>
    <t>申請年度の実績について、以下のいずれかにチェック☑。</t>
    <rPh sb="0" eb="2">
      <t>シンセイ</t>
    </rPh>
    <rPh sb="2" eb="3">
      <t>ネン</t>
    </rPh>
    <rPh sb="3" eb="4">
      <t>ド</t>
    </rPh>
    <rPh sb="5" eb="7">
      <t>ジッセキ</t>
    </rPh>
    <rPh sb="12" eb="14">
      <t>イカ</t>
    </rPh>
    <phoneticPr fontId="6"/>
  </si>
  <si>
    <t>（２）連携施設等</t>
    <rPh sb="3" eb="5">
      <t>レンケイ</t>
    </rPh>
    <rPh sb="5" eb="7">
      <t>シセツ</t>
    </rPh>
    <rPh sb="7" eb="8">
      <t>ナド</t>
    </rPh>
    <phoneticPr fontId="6"/>
  </si>
  <si>
    <t>ア　連携施設</t>
    <rPh sb="2" eb="4">
      <t>レンケイ</t>
    </rPh>
    <rPh sb="4" eb="6">
      <t>シセツ</t>
    </rPh>
    <phoneticPr fontId="6"/>
  </si>
  <si>
    <t xml:space="preserve"> 申請年度の１月１日時点において、当該幼稚園が連携施設（※１）となっている特定地域</t>
    <rPh sb="1" eb="3">
      <t>シンセイ</t>
    </rPh>
    <rPh sb="3" eb="4">
      <t>ネン</t>
    </rPh>
    <rPh sb="4" eb="5">
      <t>ド</t>
    </rPh>
    <rPh sb="7" eb="8">
      <t>ガツ</t>
    </rPh>
    <rPh sb="9" eb="10">
      <t>ニチ</t>
    </rPh>
    <rPh sb="10" eb="12">
      <t>ジテン</t>
    </rPh>
    <rPh sb="17" eb="19">
      <t>トウガイ</t>
    </rPh>
    <rPh sb="19" eb="22">
      <t>ヨウチエン</t>
    </rPh>
    <rPh sb="23" eb="25">
      <t>レンケイ</t>
    </rPh>
    <rPh sb="25" eb="27">
      <t>シセツ</t>
    </rPh>
    <rPh sb="37" eb="39">
      <t>トクテイ</t>
    </rPh>
    <rPh sb="39" eb="41">
      <t>チイキ</t>
    </rPh>
    <phoneticPr fontId="6"/>
  </si>
  <si>
    <t>　型保育事業所を記入。</t>
    <rPh sb="1" eb="2">
      <t>ガタ</t>
    </rPh>
    <rPh sb="2" eb="4">
      <t>ホイク</t>
    </rPh>
    <rPh sb="4" eb="7">
      <t>ジギョウショ</t>
    </rPh>
    <rPh sb="8" eb="10">
      <t>キニュウ</t>
    </rPh>
    <phoneticPr fontId="6"/>
  </si>
  <si>
    <t>（※１）連携施設とは、特定地域型保育事業者に対し、次の①～③のすべての連携協力を行う</t>
    <rPh sb="4" eb="6">
      <t>レンケイ</t>
    </rPh>
    <rPh sb="6" eb="8">
      <t>シセツ</t>
    </rPh>
    <rPh sb="11" eb="13">
      <t>トクテイ</t>
    </rPh>
    <rPh sb="13" eb="16">
      <t>チイキガタ</t>
    </rPh>
    <rPh sb="16" eb="18">
      <t>ホイク</t>
    </rPh>
    <rPh sb="18" eb="20">
      <t>ジギョウ</t>
    </rPh>
    <rPh sb="20" eb="21">
      <t>シャ</t>
    </rPh>
    <rPh sb="22" eb="23">
      <t>タイ</t>
    </rPh>
    <rPh sb="25" eb="26">
      <t>ツギ</t>
    </rPh>
    <rPh sb="35" eb="37">
      <t>レンケイ</t>
    </rPh>
    <rPh sb="37" eb="39">
      <t>キョウリョク</t>
    </rPh>
    <rPh sb="40" eb="41">
      <t>オコナ</t>
    </rPh>
    <phoneticPr fontId="6"/>
  </si>
  <si>
    <t>施設をいう。</t>
    <rPh sb="0" eb="2">
      <t>シセツ</t>
    </rPh>
    <phoneticPr fontId="6"/>
  </si>
  <si>
    <t>①　集団保育を体験させるための機会の設定、保育の適切な提供に必要な特定地域型保育
　事業者に対する相談、助言その他の保育の内容に関する支援。
②　必要に応じて、代替保育を提供すること。
③　保育の終了に際して、利用乳幼児を保護者の希望に基づき，引き続き当該連携施設に
　おいて受け入れ教育又は保育を提供すること。</t>
    <rPh sb="2" eb="4">
      <t>シュウダン</t>
    </rPh>
    <rPh sb="4" eb="6">
      <t>ホイク</t>
    </rPh>
    <rPh sb="7" eb="9">
      <t>タイケン</t>
    </rPh>
    <rPh sb="15" eb="17">
      <t>キカイ</t>
    </rPh>
    <rPh sb="18" eb="20">
      <t>セッテイ</t>
    </rPh>
    <rPh sb="21" eb="23">
      <t>ホイク</t>
    </rPh>
    <rPh sb="24" eb="26">
      <t>テキセツ</t>
    </rPh>
    <rPh sb="27" eb="29">
      <t>テイキョウ</t>
    </rPh>
    <rPh sb="30" eb="32">
      <t>ヒツヨウ</t>
    </rPh>
    <rPh sb="33" eb="35">
      <t>トクテイ</t>
    </rPh>
    <rPh sb="35" eb="38">
      <t>チイキガタ</t>
    </rPh>
    <rPh sb="38" eb="40">
      <t>ホイク</t>
    </rPh>
    <rPh sb="42" eb="44">
      <t>ジギョウ</t>
    </rPh>
    <rPh sb="44" eb="45">
      <t>シャ</t>
    </rPh>
    <rPh sb="46" eb="47">
      <t>タイ</t>
    </rPh>
    <rPh sb="49" eb="51">
      <t>ソウダン</t>
    </rPh>
    <rPh sb="52" eb="54">
      <t>ジョゲン</t>
    </rPh>
    <rPh sb="56" eb="57">
      <t>ホカ</t>
    </rPh>
    <rPh sb="58" eb="60">
      <t>ホイク</t>
    </rPh>
    <rPh sb="61" eb="63">
      <t>ナイヨウ</t>
    </rPh>
    <rPh sb="64" eb="65">
      <t>カン</t>
    </rPh>
    <rPh sb="67" eb="69">
      <t>シエン</t>
    </rPh>
    <rPh sb="73" eb="75">
      <t>ヒツヨウ</t>
    </rPh>
    <rPh sb="76" eb="77">
      <t>オウ</t>
    </rPh>
    <rPh sb="80" eb="82">
      <t>ダイタイ</t>
    </rPh>
    <rPh sb="82" eb="84">
      <t>ホイク</t>
    </rPh>
    <rPh sb="85" eb="87">
      <t>テイキョウ</t>
    </rPh>
    <rPh sb="95" eb="97">
      <t>ホイク</t>
    </rPh>
    <rPh sb="98" eb="100">
      <t>シュウリョウ</t>
    </rPh>
    <rPh sb="101" eb="102">
      <t>サイ</t>
    </rPh>
    <rPh sb="105" eb="107">
      <t>リヨウ</t>
    </rPh>
    <rPh sb="107" eb="110">
      <t>ニュウヨウジ</t>
    </rPh>
    <rPh sb="111" eb="114">
      <t>ホゴシャ</t>
    </rPh>
    <rPh sb="115" eb="117">
      <t>キボウ</t>
    </rPh>
    <rPh sb="118" eb="119">
      <t>モト</t>
    </rPh>
    <rPh sb="122" eb="123">
      <t>ヒ</t>
    </rPh>
    <rPh sb="124" eb="125">
      <t>ツヅ</t>
    </rPh>
    <rPh sb="126" eb="128">
      <t>トウガイ</t>
    </rPh>
    <rPh sb="128" eb="130">
      <t>レンケイ</t>
    </rPh>
    <rPh sb="130" eb="132">
      <t>シセツ</t>
    </rPh>
    <rPh sb="138" eb="139">
      <t>ウ</t>
    </rPh>
    <rPh sb="140" eb="141">
      <t>イ</t>
    </rPh>
    <rPh sb="142" eb="144">
      <t>キョウイク</t>
    </rPh>
    <rPh sb="144" eb="145">
      <t>マタ</t>
    </rPh>
    <rPh sb="146" eb="148">
      <t>ホイク</t>
    </rPh>
    <rPh sb="149" eb="151">
      <t>テイキョウ</t>
    </rPh>
    <phoneticPr fontId="6"/>
  </si>
  <si>
    <t>イ　３以上の市町村からの園児の受入れ</t>
    <rPh sb="3" eb="5">
      <t>イジョウ</t>
    </rPh>
    <rPh sb="6" eb="9">
      <t>シチョウソン</t>
    </rPh>
    <rPh sb="12" eb="14">
      <t>エンジ</t>
    </rPh>
    <rPh sb="15" eb="17">
      <t>ウケイ</t>
    </rPh>
    <phoneticPr fontId="6"/>
  </si>
  <si>
    <t xml:space="preserve"> 申請年度の１月１日時点において、本市以外に児童の受入れを行っている２市町村名及び</t>
    <rPh sb="1" eb="3">
      <t>シンセイ</t>
    </rPh>
    <rPh sb="3" eb="5">
      <t>ネンド</t>
    </rPh>
    <rPh sb="7" eb="8">
      <t>ガツ</t>
    </rPh>
    <rPh sb="9" eb="10">
      <t>ニチ</t>
    </rPh>
    <rPh sb="10" eb="12">
      <t>ジテン</t>
    </rPh>
    <rPh sb="17" eb="19">
      <t>ホンシ</t>
    </rPh>
    <rPh sb="19" eb="21">
      <t>イガイ</t>
    </rPh>
    <rPh sb="22" eb="24">
      <t>ジドウ</t>
    </rPh>
    <rPh sb="25" eb="27">
      <t>ウケイ</t>
    </rPh>
    <rPh sb="29" eb="30">
      <t>オコナ</t>
    </rPh>
    <rPh sb="35" eb="38">
      <t>シチョウソン</t>
    </rPh>
    <rPh sb="38" eb="39">
      <t>メイ</t>
    </rPh>
    <rPh sb="39" eb="40">
      <t>オヨ</t>
    </rPh>
    <phoneticPr fontId="6"/>
  </si>
  <si>
    <t>　当該市町村にそれぞれ在住する園児１名の氏名及び生年月日を記入。</t>
    <rPh sb="1" eb="3">
      <t>トウガイ</t>
    </rPh>
    <rPh sb="3" eb="6">
      <t>シチョウソン</t>
    </rPh>
    <rPh sb="11" eb="13">
      <t>ザイジュウ</t>
    </rPh>
    <rPh sb="15" eb="17">
      <t>エンジ</t>
    </rPh>
    <rPh sb="18" eb="19">
      <t>メイ</t>
    </rPh>
    <rPh sb="20" eb="22">
      <t>シメイ</t>
    </rPh>
    <rPh sb="22" eb="23">
      <t>オヨ</t>
    </rPh>
    <rPh sb="24" eb="26">
      <t>セイネン</t>
    </rPh>
    <rPh sb="26" eb="28">
      <t>ガッピ</t>
    </rPh>
    <rPh sb="29" eb="31">
      <t>キニュウ</t>
    </rPh>
    <phoneticPr fontId="6"/>
  </si>
  <si>
    <t>市町村名</t>
    <rPh sb="0" eb="3">
      <t>シチョウソン</t>
    </rPh>
    <rPh sb="3" eb="4">
      <t>メイ</t>
    </rPh>
    <phoneticPr fontId="6"/>
  </si>
  <si>
    <t>児童名</t>
    <rPh sb="0" eb="2">
      <t>ジドウ</t>
    </rPh>
    <rPh sb="2" eb="3">
      <t>メイ</t>
    </rPh>
    <phoneticPr fontId="6"/>
  </si>
  <si>
    <t>生年月日</t>
    <rPh sb="0" eb="4">
      <t>セイネンガッピ</t>
    </rPh>
    <phoneticPr fontId="6"/>
  </si>
  <si>
    <t>ウ　一時預かり事業（幼稚園型Ⅱ）の実施</t>
    <rPh sb="2" eb="5">
      <t>イチジアズ</t>
    </rPh>
    <rPh sb="7" eb="9">
      <t>ジギョウ</t>
    </rPh>
    <rPh sb="10" eb="13">
      <t>ヨウチエン</t>
    </rPh>
    <rPh sb="13" eb="14">
      <t>ガタ</t>
    </rPh>
    <rPh sb="17" eb="19">
      <t>ジッシ</t>
    </rPh>
    <phoneticPr fontId="6"/>
  </si>
  <si>
    <t xml:space="preserve"> 申請年度の１月１日時点において、一時預かり事業（幼稚園型Ⅱ）を実施している場合は、</t>
    <rPh sb="1" eb="3">
      <t>シンセイ</t>
    </rPh>
    <rPh sb="3" eb="5">
      <t>ネンド</t>
    </rPh>
    <rPh sb="7" eb="8">
      <t>ガツ</t>
    </rPh>
    <rPh sb="9" eb="12">
      <t>ニチジテン</t>
    </rPh>
    <rPh sb="17" eb="20">
      <t>イチジアズ</t>
    </rPh>
    <rPh sb="22" eb="24">
      <t>ジギョウ</t>
    </rPh>
    <rPh sb="25" eb="29">
      <t>ヨウチエンガタ</t>
    </rPh>
    <rPh sb="32" eb="34">
      <t>ジッシ</t>
    </rPh>
    <rPh sb="38" eb="40">
      <t>バアイ</t>
    </rPh>
    <phoneticPr fontId="6"/>
  </si>
  <si>
    <t>　以下にチェック☑。</t>
    <rPh sb="1" eb="3">
      <t>イカ</t>
    </rPh>
    <phoneticPr fontId="6"/>
  </si>
  <si>
    <t>申請年度の１月１日時点において、一時預かり事業（幼稚園型Ⅱ）を実施している。</t>
    <rPh sb="0" eb="2">
      <t>シンセイ</t>
    </rPh>
    <rPh sb="2" eb="4">
      <t>ネンド</t>
    </rPh>
    <rPh sb="6" eb="7">
      <t>ガツ</t>
    </rPh>
    <rPh sb="8" eb="9">
      <t>ニチ</t>
    </rPh>
    <rPh sb="9" eb="11">
      <t>ジテン</t>
    </rPh>
    <rPh sb="16" eb="18">
      <t>イチジ</t>
    </rPh>
    <rPh sb="18" eb="19">
      <t>アズ</t>
    </rPh>
    <rPh sb="21" eb="23">
      <t>ジギョウ</t>
    </rPh>
    <rPh sb="24" eb="27">
      <t>ヨウチエン</t>
    </rPh>
    <rPh sb="27" eb="28">
      <t>ガタ</t>
    </rPh>
    <rPh sb="31" eb="33">
      <t>ジッシ</t>
    </rPh>
    <phoneticPr fontId="6"/>
  </si>
  <si>
    <t>（※３）雇用形態の欄には、「常勤」「非常勤」「派遣」のいずれかを記入。</t>
    <rPh sb="4" eb="6">
      <t>コヨウ</t>
    </rPh>
    <rPh sb="6" eb="8">
      <t>ケイタイ</t>
    </rPh>
    <rPh sb="9" eb="10">
      <t>ラン</t>
    </rPh>
    <rPh sb="14" eb="16">
      <t>ジョウキン</t>
    </rPh>
    <rPh sb="18" eb="21">
      <t>ヒジョウキン</t>
    </rPh>
    <rPh sb="23" eb="25">
      <t>ハケン</t>
    </rPh>
    <rPh sb="32" eb="34">
      <t>キニュウ</t>
    </rPh>
    <phoneticPr fontId="6"/>
  </si>
  <si>
    <t>（※２）就労支援型施設加算の申請に当たっては、公定価格における事務職員配置加算または事
　　　　務負担対応加配加算の対象となっている事務職員とは別途更に事務職員の配置が必要であ
　　　　ることから、事務職員配置加算または事務負担対応加配加算の対象としている事務職員は
　　　　記入しないこと。</t>
    <rPh sb="4" eb="6">
      <t>シュウロウ</t>
    </rPh>
    <rPh sb="6" eb="8">
      <t>シエン</t>
    </rPh>
    <rPh sb="8" eb="9">
      <t>ガタ</t>
    </rPh>
    <rPh sb="9" eb="11">
      <t>シセツ</t>
    </rPh>
    <rPh sb="11" eb="13">
      <t>カサン</t>
    </rPh>
    <rPh sb="14" eb="16">
      <t>シンセイ</t>
    </rPh>
    <rPh sb="17" eb="18">
      <t>ア</t>
    </rPh>
    <rPh sb="23" eb="27">
      <t>コウテイカカク</t>
    </rPh>
    <rPh sb="31" eb="33">
      <t>ジム</t>
    </rPh>
    <rPh sb="33" eb="35">
      <t>ショクイン</t>
    </rPh>
    <rPh sb="35" eb="37">
      <t>ハイチ</t>
    </rPh>
    <rPh sb="37" eb="39">
      <t>カサン</t>
    </rPh>
    <rPh sb="49" eb="51">
      <t>フタン</t>
    </rPh>
    <rPh sb="51" eb="53">
      <t>タイオウ</t>
    </rPh>
    <rPh sb="53" eb="55">
      <t>カハイ</t>
    </rPh>
    <phoneticPr fontId="6"/>
  </si>
  <si>
    <t>（※５）雇用期間における人件費の総額（事業主負担の法定福利費を含む）を記入。なお、当該人
　　　　件費（合計額）と、就労支援型施設加算額1,383,200円（配置月数が６月に満たない場合
　　　　は691,600円）を比較し、低い方の額を申請額とすること。</t>
    <rPh sb="4" eb="6">
      <t>コヨウ</t>
    </rPh>
    <rPh sb="6" eb="8">
      <t>キカン</t>
    </rPh>
    <rPh sb="12" eb="15">
      <t>ジンケンヒ</t>
    </rPh>
    <rPh sb="16" eb="18">
      <t>ソウガク</t>
    </rPh>
    <rPh sb="19" eb="22">
      <t>ジギョウヌシ</t>
    </rPh>
    <rPh sb="22" eb="24">
      <t>フタン</t>
    </rPh>
    <rPh sb="25" eb="27">
      <t>ホウテイ</t>
    </rPh>
    <rPh sb="27" eb="30">
      <t>フクリヒ</t>
    </rPh>
    <rPh sb="31" eb="32">
      <t>フク</t>
    </rPh>
    <rPh sb="35" eb="37">
      <t>キニュウ</t>
    </rPh>
    <phoneticPr fontId="6"/>
  </si>
  <si>
    <t>平日及び長期休業中の双方において、１日８時間以上（平日については教育時間を含む）預かりを実施した。</t>
    <rPh sb="0" eb="2">
      <t>ヘイジツ</t>
    </rPh>
    <rPh sb="2" eb="3">
      <t>オヨ</t>
    </rPh>
    <rPh sb="4" eb="6">
      <t>チョウキ</t>
    </rPh>
    <rPh sb="6" eb="8">
      <t>キュウギョウ</t>
    </rPh>
    <rPh sb="8" eb="9">
      <t>チュウ</t>
    </rPh>
    <rPh sb="10" eb="12">
      <t>ソウホウ</t>
    </rPh>
    <rPh sb="18" eb="19">
      <t>ニチ</t>
    </rPh>
    <rPh sb="20" eb="22">
      <t>ジカン</t>
    </rPh>
    <rPh sb="22" eb="24">
      <t>イジョウ</t>
    </rPh>
    <rPh sb="25" eb="27">
      <t>ヘイジツ</t>
    </rPh>
    <rPh sb="32" eb="34">
      <t>キョウイク</t>
    </rPh>
    <rPh sb="34" eb="36">
      <t>ジカン</t>
    </rPh>
    <rPh sb="37" eb="38">
      <t>フク</t>
    </rPh>
    <rPh sb="40" eb="41">
      <t>アズ</t>
    </rPh>
    <rPh sb="44" eb="46">
      <t>ジッシ</t>
    </rPh>
    <phoneticPr fontId="6"/>
  </si>
  <si>
    <t>平日及び長期休業中の双方において、１日８時間以上（平日については教育時間を含む）預かりを実施しなかった。</t>
    <rPh sb="0" eb="2">
      <t>ヘイジツ</t>
    </rPh>
    <rPh sb="2" eb="3">
      <t>オヨ</t>
    </rPh>
    <rPh sb="4" eb="6">
      <t>チョウキ</t>
    </rPh>
    <rPh sb="6" eb="8">
      <t>キュウギョウ</t>
    </rPh>
    <rPh sb="8" eb="9">
      <t>チュウ</t>
    </rPh>
    <rPh sb="10" eb="12">
      <t>ソウホウ</t>
    </rPh>
    <rPh sb="18" eb="19">
      <t>ニチ</t>
    </rPh>
    <rPh sb="20" eb="22">
      <t>ジカン</t>
    </rPh>
    <rPh sb="22" eb="24">
      <t>イジョウ</t>
    </rPh>
    <rPh sb="25" eb="27">
      <t>ヘイジツ</t>
    </rPh>
    <rPh sb="32" eb="34">
      <t>キョウイク</t>
    </rPh>
    <rPh sb="34" eb="36">
      <t>ジカン</t>
    </rPh>
    <rPh sb="37" eb="38">
      <t>フク</t>
    </rPh>
    <rPh sb="40" eb="41">
      <t>アズ</t>
    </rPh>
    <rPh sb="44" eb="46">
      <t>ジッシ</t>
    </rPh>
    <phoneticPr fontId="6"/>
  </si>
  <si>
    <t>【特別な支援を要する児童】</t>
    <rPh sb="1" eb="3">
      <t>トクベツ</t>
    </rPh>
    <rPh sb="4" eb="6">
      <t>シエン</t>
    </rPh>
    <rPh sb="7" eb="8">
      <t>ヨウ</t>
    </rPh>
    <rPh sb="10" eb="12">
      <t>ジドウ</t>
    </rPh>
    <phoneticPr fontId="6"/>
  </si>
  <si>
    <t>小計
【平日及び休日分】</t>
    <phoneticPr fontId="6"/>
  </si>
  <si>
    <t>事業に要した経費の額（年間実支出額）</t>
    <rPh sb="0" eb="2">
      <t>ジギョウ</t>
    </rPh>
    <rPh sb="3" eb="4">
      <t>ヨウ</t>
    </rPh>
    <rPh sb="6" eb="8">
      <t>ケイヒ</t>
    </rPh>
    <rPh sb="9" eb="10">
      <t>ガク</t>
    </rPh>
    <rPh sb="11" eb="13">
      <t>ネンカン</t>
    </rPh>
    <rPh sb="13" eb="16">
      <t>ジツシシュツ</t>
    </rPh>
    <rPh sb="16" eb="17">
      <t>ガク</t>
    </rPh>
    <phoneticPr fontId="13"/>
  </si>
  <si>
    <t>利用料収入年額（一時預かりに係る分）</t>
    <rPh sb="0" eb="2">
      <t>リヨウ</t>
    </rPh>
    <rPh sb="2" eb="3">
      <t>リョウ</t>
    </rPh>
    <rPh sb="3" eb="5">
      <t>シュウニュウ</t>
    </rPh>
    <rPh sb="5" eb="7">
      <t>ネンガク</t>
    </rPh>
    <rPh sb="8" eb="10">
      <t>イチジ</t>
    </rPh>
    <rPh sb="10" eb="11">
      <t>アズ</t>
    </rPh>
    <rPh sb="14" eb="15">
      <t>カカ</t>
    </rPh>
    <rPh sb="16" eb="17">
      <t>ブン</t>
    </rPh>
    <phoneticPr fontId="13"/>
  </si>
  <si>
    <t>基準額
（年間総額）</t>
    <rPh sb="0" eb="2">
      <t>キジュン</t>
    </rPh>
    <rPh sb="2" eb="3">
      <t>ガク</t>
    </rPh>
    <rPh sb="5" eb="7">
      <t>ネンカン</t>
    </rPh>
    <rPh sb="7" eb="9">
      <t>ソウガク</t>
    </rPh>
    <phoneticPr fontId="13"/>
  </si>
  <si>
    <t>選定額</t>
    <rPh sb="0" eb="2">
      <t>センテイ</t>
    </rPh>
    <rPh sb="2" eb="3">
      <t>ガク</t>
    </rPh>
    <phoneticPr fontId="13"/>
  </si>
  <si>
    <t>Ｄ</t>
    <phoneticPr fontId="13"/>
  </si>
  <si>
    <t>ＣとＤを比較して少ないほうの額</t>
    <rPh sb="4" eb="6">
      <t>ヒカク</t>
    </rPh>
    <rPh sb="8" eb="9">
      <t>スク</t>
    </rPh>
    <rPh sb="14" eb="15">
      <t>ガク</t>
    </rPh>
    <phoneticPr fontId="13"/>
  </si>
  <si>
    <t>＜事業に要した経費の額（上記Ａ）の内訳＞</t>
    <rPh sb="1" eb="3">
      <t>ジギョウ</t>
    </rPh>
    <rPh sb="4" eb="5">
      <t>ヨウ</t>
    </rPh>
    <rPh sb="7" eb="9">
      <t>ケイヒ</t>
    </rPh>
    <rPh sb="10" eb="11">
      <t>ガク</t>
    </rPh>
    <rPh sb="12" eb="14">
      <t>ジョウキ</t>
    </rPh>
    <rPh sb="17" eb="19">
      <t>ウチワケ</t>
    </rPh>
    <phoneticPr fontId="6"/>
  </si>
  <si>
    <t>対象経費</t>
    <rPh sb="0" eb="2">
      <t>タイショウ</t>
    </rPh>
    <rPh sb="2" eb="4">
      <t>ケイヒ</t>
    </rPh>
    <phoneticPr fontId="6"/>
  </si>
  <si>
    <t>事業に要した経費の額（円）</t>
    <rPh sb="0" eb="2">
      <t>ジギョウ</t>
    </rPh>
    <rPh sb="3" eb="4">
      <t>ヨウ</t>
    </rPh>
    <rPh sb="6" eb="8">
      <t>ケイヒ</t>
    </rPh>
    <rPh sb="9" eb="10">
      <t>ガク</t>
    </rPh>
    <rPh sb="11" eb="12">
      <t>エン</t>
    </rPh>
    <phoneticPr fontId="6"/>
  </si>
  <si>
    <t>経費の内訳（算出方法等）</t>
    <rPh sb="0" eb="2">
      <t>ケイヒ</t>
    </rPh>
    <rPh sb="3" eb="5">
      <t>ウチワケ</t>
    </rPh>
    <rPh sb="6" eb="8">
      <t>サンシュツ</t>
    </rPh>
    <rPh sb="8" eb="10">
      <t>ホウホウ</t>
    </rPh>
    <rPh sb="10" eb="11">
      <t>ナド</t>
    </rPh>
    <phoneticPr fontId="6"/>
  </si>
  <si>
    <t>人件費支出（※）</t>
    <rPh sb="0" eb="3">
      <t>ジンケンヒ</t>
    </rPh>
    <rPh sb="3" eb="5">
      <t>シシュツ</t>
    </rPh>
    <phoneticPr fontId="6"/>
  </si>
  <si>
    <t>専任職員に係る人件費</t>
    <rPh sb="0" eb="2">
      <t>センニン</t>
    </rPh>
    <rPh sb="2" eb="4">
      <t>ショクイン</t>
    </rPh>
    <rPh sb="5" eb="6">
      <t>カカ</t>
    </rPh>
    <rPh sb="7" eb="10">
      <t>ジンケンヒ</t>
    </rPh>
    <phoneticPr fontId="4"/>
  </si>
  <si>
    <t>補助教員に要する人件費</t>
    <rPh sb="0" eb="2">
      <t>ホジョ</t>
    </rPh>
    <rPh sb="2" eb="4">
      <t>キョウイン</t>
    </rPh>
    <rPh sb="5" eb="6">
      <t>ヨウ</t>
    </rPh>
    <rPh sb="8" eb="11">
      <t>ジンケンヒ</t>
    </rPh>
    <phoneticPr fontId="4"/>
  </si>
  <si>
    <t>事業費支出</t>
    <rPh sb="0" eb="2">
      <t>ジギョウ</t>
    </rPh>
    <rPh sb="2" eb="3">
      <t>ヒ</t>
    </rPh>
    <rPh sb="3" eb="5">
      <t>シシュツ</t>
    </rPh>
    <phoneticPr fontId="6"/>
  </si>
  <si>
    <t>給食経費（材料費、業務委託費）</t>
    <rPh sb="0" eb="2">
      <t>キュウショク</t>
    </rPh>
    <rPh sb="2" eb="4">
      <t>ケイヒ</t>
    </rPh>
    <rPh sb="5" eb="8">
      <t>ザイリョウヒ</t>
    </rPh>
    <rPh sb="9" eb="11">
      <t>ギョウム</t>
    </rPh>
    <rPh sb="11" eb="13">
      <t>イタク</t>
    </rPh>
    <rPh sb="13" eb="14">
      <t>ヒ</t>
    </rPh>
    <phoneticPr fontId="4"/>
  </si>
  <si>
    <t>保護者負担軽減額</t>
    <rPh sb="0" eb="3">
      <t>ホゴシャ</t>
    </rPh>
    <rPh sb="3" eb="5">
      <t>フタン</t>
    </rPh>
    <rPh sb="5" eb="7">
      <t>ケイゲン</t>
    </rPh>
    <rPh sb="7" eb="8">
      <t>ガク</t>
    </rPh>
    <phoneticPr fontId="6"/>
  </si>
  <si>
    <t>その他</t>
    <rPh sb="2" eb="3">
      <t>タ</t>
    </rPh>
    <phoneticPr fontId="6"/>
  </si>
  <si>
    <t>光熱水費</t>
    <rPh sb="0" eb="4">
      <t>コウネツスイヒ</t>
    </rPh>
    <phoneticPr fontId="4"/>
  </si>
  <si>
    <t>事業に要した経費の額（合計）</t>
    <rPh sb="0" eb="2">
      <t>ジギョウ</t>
    </rPh>
    <rPh sb="3" eb="4">
      <t>ヨウ</t>
    </rPh>
    <rPh sb="6" eb="8">
      <t>ケイヒ</t>
    </rPh>
    <rPh sb="9" eb="10">
      <t>ガク</t>
    </rPh>
    <rPh sb="11" eb="13">
      <t>ゴウケイ</t>
    </rPh>
    <phoneticPr fontId="6"/>
  </si>
  <si>
    <t>－</t>
    <phoneticPr fontId="6"/>
  </si>
  <si>
    <t>※　人件費には、法定福利費の事業主負担分を含めても可</t>
    <rPh sb="2" eb="5">
      <t>ジンケンヒ</t>
    </rPh>
    <rPh sb="8" eb="10">
      <t>ホウテイ</t>
    </rPh>
    <rPh sb="10" eb="12">
      <t>フクリ</t>
    </rPh>
    <rPh sb="12" eb="13">
      <t>ヒ</t>
    </rPh>
    <rPh sb="14" eb="17">
      <t>ジギョウヌシ</t>
    </rPh>
    <rPh sb="17" eb="20">
      <t>フタンブン</t>
    </rPh>
    <rPh sb="21" eb="22">
      <t>フク</t>
    </rPh>
    <rPh sb="25" eb="26">
      <t>カ</t>
    </rPh>
    <phoneticPr fontId="6"/>
  </si>
  <si>
    <t>第６号様式（第１０条関係）</t>
    <rPh sb="0" eb="1">
      <t>ダイ</t>
    </rPh>
    <rPh sb="2" eb="3">
      <t>ゴウ</t>
    </rPh>
    <rPh sb="3" eb="5">
      <t>ヨウシキ</t>
    </rPh>
    <rPh sb="6" eb="7">
      <t>ダイ</t>
    </rPh>
    <rPh sb="9" eb="10">
      <t>ジョウ</t>
    </rPh>
    <rPh sb="10" eb="12">
      <t>カンケイ</t>
    </rPh>
    <phoneticPr fontId="13"/>
  </si>
  <si>
    <t>一時預かり事業
（幼稚園型Ⅰ）</t>
    <rPh sb="0" eb="2">
      <t>イチジ</t>
    </rPh>
    <rPh sb="2" eb="3">
      <t>アズ</t>
    </rPh>
    <rPh sb="5" eb="7">
      <t>ジギョウ</t>
    </rPh>
    <rPh sb="9" eb="12">
      <t>ヨウチエン</t>
    </rPh>
    <rPh sb="12" eb="13">
      <t>ガタ</t>
    </rPh>
    <phoneticPr fontId="13"/>
  </si>
  <si>
    <t>No.</t>
    <phoneticPr fontId="6"/>
  </si>
  <si>
    <t>氏名（カタカナで記入）</t>
    <phoneticPr fontId="6"/>
  </si>
  <si>
    <t>生年月日</t>
    <rPh sb="0" eb="2">
      <t>セイネン</t>
    </rPh>
    <rPh sb="2" eb="4">
      <t>ガッピ</t>
    </rPh>
    <phoneticPr fontId="6"/>
  </si>
  <si>
    <t>（例）キョウト　タロウ</t>
    <phoneticPr fontId="6"/>
  </si>
  <si>
    <t>4月</t>
    <rPh sb="1" eb="2">
      <t>ガツ</t>
    </rPh>
    <phoneticPr fontId="6"/>
  </si>
  <si>
    <t>5月</t>
    <rPh sb="1" eb="2">
      <t>ガツ</t>
    </rPh>
    <phoneticPr fontId="6"/>
  </si>
  <si>
    <t>利用日数</t>
    <rPh sb="0" eb="2">
      <t>リヨウ</t>
    </rPh>
    <rPh sb="2" eb="4">
      <t>ニッスウ</t>
    </rPh>
    <phoneticPr fontId="6"/>
  </si>
  <si>
    <t>要件</t>
    <rPh sb="0" eb="2">
      <t>ヨウケン</t>
    </rPh>
    <phoneticPr fontId="6"/>
  </si>
  <si>
    <t>①</t>
    <phoneticPr fontId="6"/>
  </si>
  <si>
    <t>-</t>
    <phoneticPr fontId="6"/>
  </si>
  <si>
    <t>「京都市私立幼稚園等特別支援教育振興補助金」の対象児童</t>
  </si>
  <si>
    <t>②</t>
    <phoneticPr fontId="6"/>
  </si>
  <si>
    <t>特別児童扶養手当証書を所持する児童</t>
  </si>
  <si>
    <t>③</t>
    <phoneticPr fontId="6"/>
  </si>
  <si>
    <t>身体障害者手帳を所持する児童</t>
  </si>
  <si>
    <t>④</t>
    <phoneticPr fontId="6"/>
  </si>
  <si>
    <t>療育手帳を所持する児童</t>
  </si>
  <si>
    <t>⑤</t>
    <phoneticPr fontId="6"/>
  </si>
  <si>
    <t>精神障害者手帳を所持する児童</t>
  </si>
  <si>
    <t>⑥</t>
    <phoneticPr fontId="6"/>
  </si>
  <si>
    <t>医師、巡回支援専門員等障害に関する専門的知見を有する者による意見等により障害を有すると認められる児童</t>
    <phoneticPr fontId="6"/>
  </si>
  <si>
    <t>⑦</t>
    <phoneticPr fontId="6"/>
  </si>
  <si>
    <t>その他の健康面・発達面において特別な支援を要すると京都市が認める児童</t>
  </si>
  <si>
    <t>①：「京都市私立幼稚園等特別支援教育振興補助金」の対象児童</t>
    <phoneticPr fontId="6"/>
  </si>
  <si>
    <t>②：特別児童扶養手当証書を所持する児童</t>
    <phoneticPr fontId="6"/>
  </si>
  <si>
    <t>③：身体障害者手帳を所持する児童</t>
    <phoneticPr fontId="6"/>
  </si>
  <si>
    <t>④：療育手帳を所持する児童</t>
    <phoneticPr fontId="6"/>
  </si>
  <si>
    <t>⑤：精神障害者手帳を所持する児童</t>
    <phoneticPr fontId="6"/>
  </si>
  <si>
    <t>⑥：医師、巡回支援専門員等障害に関する専門的知見を有する者による意見等により障害を有すると認められる児童</t>
    <phoneticPr fontId="6"/>
  </si>
  <si>
    <t>⑦：その他の健康面・発達面において特別な支援を要すると京都市が認める児童</t>
    <phoneticPr fontId="6"/>
  </si>
  <si>
    <t>なお、②～⑦に該当する場合は、併せて挙証資料を提出すること。</t>
    <rPh sb="7" eb="9">
      <t>ガイトウ</t>
    </rPh>
    <rPh sb="11" eb="13">
      <t>バアイ</t>
    </rPh>
    <rPh sb="15" eb="16">
      <t>アワ</t>
    </rPh>
    <rPh sb="18" eb="20">
      <t>キョショウ</t>
    </rPh>
    <rPh sb="20" eb="22">
      <t>シリョウ</t>
    </rPh>
    <rPh sb="23" eb="25">
      <t>テイシュツ</t>
    </rPh>
    <phoneticPr fontId="6"/>
  </si>
  <si>
    <t>※　要件欄には、園児ごとに、以下の①～⑦のいずれかの番号をプルダウンから選択し、記入すること。</t>
    <rPh sb="2" eb="4">
      <t>ヨウケン</t>
    </rPh>
    <rPh sb="4" eb="5">
      <t>ラン</t>
    </rPh>
    <rPh sb="8" eb="10">
      <t>エンジ</t>
    </rPh>
    <rPh sb="14" eb="16">
      <t>イカ</t>
    </rPh>
    <rPh sb="26" eb="28">
      <t>バンゴウ</t>
    </rPh>
    <rPh sb="36" eb="38">
      <t>センタク</t>
    </rPh>
    <rPh sb="40" eb="42">
      <t>キニュウ</t>
    </rPh>
    <phoneticPr fontId="6"/>
  </si>
  <si>
    <t>※　特別な支援を要する児童については、在籍園児又は在籍園児以外の実績報告書（第５号（１）～（３）様式）には入力しないこと。</t>
    <rPh sb="2" eb="4">
      <t>トクベツ</t>
    </rPh>
    <rPh sb="5" eb="7">
      <t>シエン</t>
    </rPh>
    <rPh sb="8" eb="9">
      <t>ヨウ</t>
    </rPh>
    <rPh sb="11" eb="13">
      <t>ジドウ</t>
    </rPh>
    <rPh sb="19" eb="23">
      <t>ザイセキエンジ</t>
    </rPh>
    <rPh sb="23" eb="24">
      <t>マタ</t>
    </rPh>
    <rPh sb="25" eb="27">
      <t>ザイセキ</t>
    </rPh>
    <rPh sb="27" eb="29">
      <t>エンジ</t>
    </rPh>
    <rPh sb="29" eb="31">
      <t>イガイ</t>
    </rPh>
    <rPh sb="32" eb="37">
      <t>ジッセキホウコクショ</t>
    </rPh>
    <rPh sb="38" eb="39">
      <t>ダイ</t>
    </rPh>
    <rPh sb="40" eb="41">
      <t>ゴウ</t>
    </rPh>
    <rPh sb="48" eb="50">
      <t>ヨウシキ</t>
    </rPh>
    <rPh sb="53" eb="55">
      <t>ニュウリョク</t>
    </rPh>
    <phoneticPr fontId="6"/>
  </si>
  <si>
    <t>長期休業期間（７月）</t>
    <rPh sb="0" eb="2">
      <t>チョウキ</t>
    </rPh>
    <rPh sb="2" eb="4">
      <t>キュウギョウ</t>
    </rPh>
    <rPh sb="4" eb="6">
      <t>キカン</t>
    </rPh>
    <rPh sb="8" eb="9">
      <t>ガツ</t>
    </rPh>
    <phoneticPr fontId="6"/>
  </si>
  <si>
    <t>【　長期休業期間（夏期）　】</t>
    <rPh sb="2" eb="4">
      <t>チョウキ</t>
    </rPh>
    <rPh sb="4" eb="6">
      <t>キュウギョウ</t>
    </rPh>
    <rPh sb="6" eb="8">
      <t>キカン</t>
    </rPh>
    <rPh sb="9" eb="11">
      <t>カキ</t>
    </rPh>
    <phoneticPr fontId="6"/>
  </si>
  <si>
    <t>長期休業期間（４月）</t>
    <rPh sb="0" eb="2">
      <t>チョウキ</t>
    </rPh>
    <rPh sb="2" eb="4">
      <t>キュウギョウ</t>
    </rPh>
    <rPh sb="4" eb="6">
      <t>キカン</t>
    </rPh>
    <rPh sb="8" eb="9">
      <t>ガツ</t>
    </rPh>
    <phoneticPr fontId="6"/>
  </si>
  <si>
    <t>長期休業期間（８月）</t>
    <rPh sb="0" eb="2">
      <t>チョウキ</t>
    </rPh>
    <rPh sb="2" eb="4">
      <t>キュウギョウ</t>
    </rPh>
    <rPh sb="4" eb="6">
      <t>キカン</t>
    </rPh>
    <rPh sb="8" eb="9">
      <t>ガツ</t>
    </rPh>
    <phoneticPr fontId="6"/>
  </si>
  <si>
    <t>長期休業期間（１２月）</t>
    <rPh sb="0" eb="2">
      <t>チョウキ</t>
    </rPh>
    <rPh sb="2" eb="4">
      <t>キュウギョウ</t>
    </rPh>
    <rPh sb="4" eb="6">
      <t>キカン</t>
    </rPh>
    <rPh sb="9" eb="10">
      <t>ガツ</t>
    </rPh>
    <phoneticPr fontId="6"/>
  </si>
  <si>
    <t>長期休業期間（１月）</t>
    <rPh sb="0" eb="2">
      <t>チョウキ</t>
    </rPh>
    <rPh sb="2" eb="4">
      <t>キュウギョウ</t>
    </rPh>
    <rPh sb="4" eb="6">
      <t>キカン</t>
    </rPh>
    <rPh sb="8" eb="9">
      <t>ガツ</t>
    </rPh>
    <phoneticPr fontId="6"/>
  </si>
  <si>
    <t>【　長期休業期間（冬期）　】</t>
    <rPh sb="2" eb="4">
      <t>チョウキ</t>
    </rPh>
    <rPh sb="4" eb="6">
      <t>キュウギョウ</t>
    </rPh>
    <rPh sb="6" eb="8">
      <t>キカン</t>
    </rPh>
    <rPh sb="9" eb="11">
      <t>トウキ</t>
    </rPh>
    <phoneticPr fontId="6"/>
  </si>
  <si>
    <t>長期休業期間（３月）</t>
    <rPh sb="0" eb="2">
      <t>チョウキ</t>
    </rPh>
    <rPh sb="2" eb="4">
      <t>キュウギョウ</t>
    </rPh>
    <rPh sb="4" eb="6">
      <t>キカン</t>
    </rPh>
    <rPh sb="8" eb="9">
      <t>ガツ</t>
    </rPh>
    <phoneticPr fontId="6"/>
  </si>
  <si>
    <t>一時預かり事業（幼稚園型Ⅰ）実績報告書【月別集計】</t>
    <rPh sb="0" eb="2">
      <t>イチジ</t>
    </rPh>
    <rPh sb="2" eb="3">
      <t>アズ</t>
    </rPh>
    <rPh sb="5" eb="7">
      <t>ジギョウ</t>
    </rPh>
    <rPh sb="8" eb="12">
      <t>ヨウチエンガタ</t>
    </rPh>
    <rPh sb="14" eb="16">
      <t>ジッセキ</t>
    </rPh>
    <rPh sb="16" eb="18">
      <t>ホウコク</t>
    </rPh>
    <rPh sb="18" eb="19">
      <t>ショ</t>
    </rPh>
    <rPh sb="20" eb="22">
      <t>ツキベツ</t>
    </rPh>
    <rPh sb="22" eb="24">
      <t>シュウケイ</t>
    </rPh>
    <phoneticPr fontId="6"/>
  </si>
  <si>
    <t>　一時預かり事業（幼稚園型Ⅰ）実績報告書</t>
    <rPh sb="1" eb="3">
      <t>イチジ</t>
    </rPh>
    <rPh sb="3" eb="4">
      <t>アズ</t>
    </rPh>
    <rPh sb="6" eb="8">
      <t>ジギョウ</t>
    </rPh>
    <rPh sb="9" eb="14">
      <t>ヨウチエンガタ１</t>
    </rPh>
    <rPh sb="15" eb="17">
      <t>ジッセキ</t>
    </rPh>
    <rPh sb="17" eb="20">
      <t>ホウコクショ</t>
    </rPh>
    <phoneticPr fontId="6"/>
  </si>
  <si>
    <t>　一時預かり事業（幼稚園型Ⅰ）実績報告書【特別な支援を要する児童】</t>
    <rPh sb="1" eb="3">
      <t>イチジ</t>
    </rPh>
    <rPh sb="3" eb="4">
      <t>アズ</t>
    </rPh>
    <rPh sb="6" eb="8">
      <t>ジギョウ</t>
    </rPh>
    <rPh sb="9" eb="12">
      <t>ヨウチエン</t>
    </rPh>
    <rPh sb="12" eb="13">
      <t>ガタ</t>
    </rPh>
    <rPh sb="21" eb="23">
      <t>トクベツ</t>
    </rPh>
    <rPh sb="24" eb="26">
      <t>シエン</t>
    </rPh>
    <rPh sb="27" eb="28">
      <t>ヨウ</t>
    </rPh>
    <rPh sb="30" eb="32">
      <t>ジドウ</t>
    </rPh>
    <phoneticPr fontId="6"/>
  </si>
  <si>
    <t>（２）長時間加算単価適用児童数</t>
    <rPh sb="3" eb="6">
      <t>チョウジカン</t>
    </rPh>
    <rPh sb="6" eb="8">
      <t>カサン</t>
    </rPh>
    <rPh sb="8" eb="10">
      <t>タンカ</t>
    </rPh>
    <rPh sb="10" eb="12">
      <t>テキヨウ</t>
    </rPh>
    <rPh sb="12" eb="14">
      <t>ジドウ</t>
    </rPh>
    <rPh sb="14" eb="15">
      <t>スウ</t>
    </rPh>
    <phoneticPr fontId="6"/>
  </si>
  <si>
    <t>（２）長時間加算単価適用児童数</t>
    <phoneticPr fontId="6"/>
  </si>
  <si>
    <t>【　特別な支援を要する児童　】</t>
    <rPh sb="2" eb="4">
      <t>トクベツ</t>
    </rPh>
    <rPh sb="5" eb="7">
      <t>シエン</t>
    </rPh>
    <rPh sb="8" eb="9">
      <t>ヨウ</t>
    </rPh>
    <rPh sb="11" eb="13">
      <t>ジドウ</t>
    </rPh>
    <phoneticPr fontId="6"/>
  </si>
  <si>
    <t>【就労支援型施設加算】</t>
    <rPh sb="1" eb="3">
      <t>シュウロウ</t>
    </rPh>
    <rPh sb="3" eb="6">
      <t>シエンガタ</t>
    </rPh>
    <rPh sb="6" eb="8">
      <t>シセツ</t>
    </rPh>
    <rPh sb="8" eb="10">
      <t>カサン</t>
    </rPh>
    <phoneticPr fontId="6"/>
  </si>
  <si>
    <t>申請額</t>
    <rPh sb="0" eb="2">
      <t>シンセイ</t>
    </rPh>
    <rPh sb="2" eb="3">
      <t>ガク</t>
    </rPh>
    <phoneticPr fontId="6"/>
  </si>
  <si>
    <t>単価</t>
    <rPh sb="0" eb="2">
      <t>タンカ</t>
    </rPh>
    <phoneticPr fontId="6"/>
  </si>
  <si>
    <t>※　長期休業期間中の土日祝の利用については、このシートに御記入ください。</t>
    <rPh sb="2" eb="4">
      <t>チョウキ</t>
    </rPh>
    <rPh sb="4" eb="6">
      <t>キュウギョウ</t>
    </rPh>
    <rPh sb="6" eb="9">
      <t>キカンチュウ</t>
    </rPh>
    <rPh sb="10" eb="12">
      <t>ドニチ</t>
    </rPh>
    <rPh sb="12" eb="13">
      <t>シュク</t>
    </rPh>
    <rPh sb="14" eb="16">
      <t>リヨウ</t>
    </rPh>
    <rPh sb="28" eb="31">
      <t>ゴキニュウ</t>
    </rPh>
    <phoneticPr fontId="6"/>
  </si>
  <si>
    <t>※　長期休業期間中の平日の利用については、「○月【長期休業期間】」シートに御記入ください。</t>
    <rPh sb="2" eb="4">
      <t>チョウキ</t>
    </rPh>
    <rPh sb="4" eb="6">
      <t>キュウギョウ</t>
    </rPh>
    <rPh sb="6" eb="9">
      <t>キカンチュウ</t>
    </rPh>
    <rPh sb="10" eb="12">
      <t>ヘイジツ</t>
    </rPh>
    <rPh sb="13" eb="15">
      <t>リヨウ</t>
    </rPh>
    <rPh sb="23" eb="24">
      <t>ガツ</t>
    </rPh>
    <rPh sb="25" eb="31">
      <t>チョウキキュウギョウキカン</t>
    </rPh>
    <rPh sb="37" eb="40">
      <t>ゴキニュウ</t>
    </rPh>
    <phoneticPr fontId="6"/>
  </si>
  <si>
    <t>祝</t>
    <rPh sb="0" eb="1">
      <t>シュク</t>
    </rPh>
    <phoneticPr fontId="6"/>
  </si>
  <si>
    <t>（2）長時間加算単価適用児童数</t>
    <rPh sb="3" eb="6">
      <t>チョウジカン</t>
    </rPh>
    <rPh sb="6" eb="8">
      <t>カサン</t>
    </rPh>
    <rPh sb="8" eb="10">
      <t>タンカ</t>
    </rPh>
    <rPh sb="10" eb="12">
      <t>テキヨウ</t>
    </rPh>
    <rPh sb="12" eb="14">
      <t>ジドウ</t>
    </rPh>
    <rPh sb="14" eb="15">
      <t>スウ</t>
    </rPh>
    <phoneticPr fontId="6"/>
  </si>
  <si>
    <t>3月</t>
    <phoneticPr fontId="6"/>
  </si>
  <si>
    <t>○</t>
    <phoneticPr fontId="6"/>
  </si>
  <si>
    <t>※　長期休業期間中の平日には「○」を記入してください。</t>
    <rPh sb="2" eb="8">
      <t>チョウキキュウギョウキカン</t>
    </rPh>
    <rPh sb="8" eb="9">
      <t>チュウ</t>
    </rPh>
    <rPh sb="10" eb="12">
      <t>ヘイジツ</t>
    </rPh>
    <rPh sb="18" eb="20">
      <t>キニュウ</t>
    </rPh>
    <phoneticPr fontId="6"/>
  </si>
  <si>
    <t>（設置者名）</t>
    <phoneticPr fontId="6"/>
  </si>
  <si>
    <t>○○幼稚園</t>
    <rPh sb="2" eb="5">
      <t>ヨウチエン</t>
    </rPh>
    <phoneticPr fontId="6"/>
  </si>
  <si>
    <t>●●法人●●学園　理事長　■■■</t>
    <rPh sb="2" eb="4">
      <t>ホウジン</t>
    </rPh>
    <rPh sb="6" eb="8">
      <t>ガクエン</t>
    </rPh>
    <rPh sb="9" eb="12">
      <t>リジチョウ</t>
    </rPh>
    <phoneticPr fontId="6"/>
  </si>
  <si>
    <t>◇◇◇－◇◇◇◇</t>
    <phoneticPr fontId="6"/>
  </si>
  <si>
    <t>祝</t>
    <rPh sb="0" eb="1">
      <t>シュク</t>
    </rPh>
    <phoneticPr fontId="6"/>
  </si>
  <si>
    <t>第５号（３）様式（第１０条関係）</t>
    <rPh sb="0" eb="1">
      <t>ダイ</t>
    </rPh>
    <rPh sb="2" eb="3">
      <t>ゴウ</t>
    </rPh>
    <rPh sb="6" eb="8">
      <t>ヨウシキ</t>
    </rPh>
    <phoneticPr fontId="6"/>
  </si>
  <si>
    <t>第５号（１）様式（第１０条関係）</t>
    <rPh sb="0" eb="1">
      <t>ダイ</t>
    </rPh>
    <rPh sb="2" eb="3">
      <t>ゴウ</t>
    </rPh>
    <rPh sb="6" eb="8">
      <t>ヨウシキ</t>
    </rPh>
    <phoneticPr fontId="6"/>
  </si>
  <si>
    <t>第５号（２）様式（第１０条関係）</t>
    <rPh sb="0" eb="1">
      <t>ダイ</t>
    </rPh>
    <rPh sb="2" eb="3">
      <t>ゴウ</t>
    </rPh>
    <rPh sb="6" eb="8">
      <t>ヨウシキ</t>
    </rPh>
    <phoneticPr fontId="6"/>
  </si>
  <si>
    <t>２　在籍園児以外</t>
    <rPh sb="2" eb="4">
      <t>ザイセキ</t>
    </rPh>
    <rPh sb="4" eb="5">
      <t>エン</t>
    </rPh>
    <rPh sb="5" eb="6">
      <t>ジ</t>
    </rPh>
    <rPh sb="6" eb="8">
      <t>イガイ</t>
    </rPh>
    <phoneticPr fontId="6"/>
  </si>
  <si>
    <t>上限金額（A）</t>
    <rPh sb="0" eb="2">
      <t>ジョウゲン</t>
    </rPh>
    <rPh sb="2" eb="4">
      <t>キンガク</t>
    </rPh>
    <phoneticPr fontId="6"/>
  </si>
  <si>
    <t>上限チェック（B）</t>
    <rPh sb="0" eb="2">
      <t>ジョウゲン</t>
    </rPh>
    <phoneticPr fontId="6"/>
  </si>
  <si>
    <t>基本分合計（C)</t>
    <rPh sb="0" eb="2">
      <t>キホン</t>
    </rPh>
    <rPh sb="2" eb="3">
      <t>ブン</t>
    </rPh>
    <rPh sb="3" eb="5">
      <t>ゴウケイ</t>
    </rPh>
    <phoneticPr fontId="6"/>
  </si>
  <si>
    <t>↑黄セルの合計</t>
    <rPh sb="1" eb="2">
      <t>キ</t>
    </rPh>
    <rPh sb="5" eb="7">
      <t>ゴウケイ</t>
    </rPh>
    <phoneticPr fontId="6"/>
  </si>
  <si>
    <t>↑（A）（B）のいずれか小さい方</t>
    <rPh sb="12" eb="13">
      <t>チイ</t>
    </rPh>
    <rPh sb="15" eb="16">
      <t>ホウ</t>
    </rPh>
    <phoneticPr fontId="6"/>
  </si>
  <si>
    <t>補助基準額（計）</t>
    <rPh sb="0" eb="2">
      <t>ホジョ</t>
    </rPh>
    <rPh sb="2" eb="4">
      <t>キジュン</t>
    </rPh>
    <rPh sb="4" eb="5">
      <t>ガク</t>
    </rPh>
    <rPh sb="6" eb="7">
      <t>ケイ</t>
    </rPh>
    <phoneticPr fontId="6"/>
  </si>
  <si>
    <t>↑（C）＋オレンジセルの合計</t>
    <rPh sb="12" eb="14">
      <t>ゴウケイ</t>
    </rPh>
    <phoneticPr fontId="6"/>
  </si>
  <si>
    <t>単価1</t>
    <rPh sb="0" eb="2">
      <t>タンカ</t>
    </rPh>
    <phoneticPr fontId="6"/>
  </si>
  <si>
    <t>単価2（加算分）</t>
    <rPh sb="0" eb="2">
      <t>タンカ</t>
    </rPh>
    <rPh sb="4" eb="6">
      <t>カサン</t>
    </rPh>
    <rPh sb="6" eb="7">
      <t>ブン</t>
    </rPh>
    <phoneticPr fontId="6"/>
  </si>
  <si>
    <t>基準額1</t>
    <rPh sb="0" eb="2">
      <t>キジュン</t>
    </rPh>
    <rPh sb="2" eb="3">
      <t>ガク</t>
    </rPh>
    <phoneticPr fontId="6"/>
  </si>
  <si>
    <t>基準額2</t>
    <rPh sb="0" eb="2">
      <t>キジュン</t>
    </rPh>
    <rPh sb="2" eb="3">
      <t>ガク</t>
    </rPh>
    <phoneticPr fontId="6"/>
  </si>
  <si>
    <t>祝</t>
    <rPh sb="0" eb="1">
      <t>シュク</t>
    </rPh>
    <phoneticPr fontId="6"/>
  </si>
  <si>
    <t>第５号（４）様式（第１０条関係）</t>
    <rPh sb="0" eb="1">
      <t>ダイ</t>
    </rPh>
    <rPh sb="2" eb="3">
      <t>ゴウ</t>
    </rPh>
    <rPh sb="6" eb="8">
      <t>ヨウシキ</t>
    </rPh>
    <phoneticPr fontId="6"/>
  </si>
  <si>
    <t>平日</t>
    <rPh sb="0" eb="2">
      <t>ヘイジツ</t>
    </rPh>
    <phoneticPr fontId="6"/>
  </si>
  <si>
    <t>長期休業期間の平日</t>
    <rPh sb="0" eb="2">
      <t>チョウキ</t>
    </rPh>
    <rPh sb="2" eb="4">
      <t>キュウギョウ</t>
    </rPh>
    <rPh sb="4" eb="6">
      <t>キカン</t>
    </rPh>
    <rPh sb="7" eb="9">
      <t>ヘイジツ</t>
    </rPh>
    <phoneticPr fontId="6"/>
  </si>
  <si>
    <t>休日</t>
    <rPh sb="0" eb="2">
      <t>キュウジツ</t>
    </rPh>
    <phoneticPr fontId="6"/>
  </si>
  <si>
    <t>平日（長期休業期間を除く。）</t>
    <rPh sb="0" eb="2">
      <t>ヘイジツ</t>
    </rPh>
    <rPh sb="3" eb="9">
      <t>チョウキキュウギョウキカン</t>
    </rPh>
    <rPh sb="10" eb="11">
      <t>ノゾ</t>
    </rPh>
    <phoneticPr fontId="6"/>
  </si>
  <si>
    <t>長期休業期間の平日</t>
    <rPh sb="0" eb="4">
      <t>チョウキキュウギョウ</t>
    </rPh>
    <rPh sb="4" eb="6">
      <t>キカン</t>
    </rPh>
    <rPh sb="7" eb="9">
      <t>ヘイジツ</t>
    </rPh>
    <phoneticPr fontId="6"/>
  </si>
  <si>
    <t>休日</t>
    <rPh sb="0" eb="2">
      <t>キュウジツ</t>
    </rPh>
    <phoneticPr fontId="6"/>
  </si>
  <si>
    <t>－</t>
    <phoneticPr fontId="6"/>
  </si>
  <si>
    <t>平日（長期休業期間を除く。）</t>
    <rPh sb="0" eb="2">
      <t>ヘイジツ</t>
    </rPh>
    <rPh sb="3" eb="9">
      <t>チョウキキュウギョウキカン</t>
    </rPh>
    <rPh sb="10" eb="11">
      <t>ノゾ</t>
    </rPh>
    <phoneticPr fontId="6"/>
  </si>
  <si>
    <t>平日（長期休業期間を除く。）に利用した特別支援児童数</t>
    <rPh sb="0" eb="2">
      <t>ヘイジツ</t>
    </rPh>
    <rPh sb="3" eb="5">
      <t>チョウキ</t>
    </rPh>
    <rPh sb="5" eb="7">
      <t>キュウギョウ</t>
    </rPh>
    <rPh sb="7" eb="9">
      <t>キカン</t>
    </rPh>
    <rPh sb="10" eb="11">
      <t>ノゾ</t>
    </rPh>
    <rPh sb="15" eb="17">
      <t>リヨウ</t>
    </rPh>
    <rPh sb="19" eb="25">
      <t>トクベツシエンジドウ</t>
    </rPh>
    <rPh sb="25" eb="26">
      <t>スウ</t>
    </rPh>
    <phoneticPr fontId="6"/>
  </si>
  <si>
    <t>長期休業期間の平日に利用した特別支援児童数</t>
    <rPh sb="0" eb="2">
      <t>チョウキ</t>
    </rPh>
    <rPh sb="2" eb="4">
      <t>キュウギョウ</t>
    </rPh>
    <rPh sb="4" eb="6">
      <t>キカン</t>
    </rPh>
    <rPh sb="7" eb="9">
      <t>ヘイジツ</t>
    </rPh>
    <rPh sb="10" eb="12">
      <t>リヨウ</t>
    </rPh>
    <rPh sb="14" eb="20">
      <t>トクベツシエンジドウ</t>
    </rPh>
    <rPh sb="20" eb="21">
      <t>スウ</t>
    </rPh>
    <phoneticPr fontId="6"/>
  </si>
  <si>
    <t>土曜日、日曜日及び祝日に利用した特別支援児童数</t>
    <rPh sb="0" eb="1">
      <t>ド</t>
    </rPh>
    <rPh sb="1" eb="3">
      <t>ヨウビ</t>
    </rPh>
    <rPh sb="4" eb="7">
      <t>ニチヨウビ</t>
    </rPh>
    <rPh sb="7" eb="8">
      <t>オヨ</t>
    </rPh>
    <rPh sb="9" eb="11">
      <t>シュクジツ</t>
    </rPh>
    <rPh sb="12" eb="14">
      <t>リヨウ</t>
    </rPh>
    <rPh sb="16" eb="22">
      <t>トクベツシエンジドウ</t>
    </rPh>
    <rPh sb="22" eb="23">
      <t>スウ</t>
    </rPh>
    <phoneticPr fontId="6"/>
  </si>
  <si>
    <t>※　基準額の上限は、10,223,000円を上限額とします。</t>
    <rPh sb="2" eb="4">
      <t>キジュン</t>
    </rPh>
    <rPh sb="4" eb="5">
      <t>ガク</t>
    </rPh>
    <rPh sb="6" eb="8">
      <t>ジョウゲン</t>
    </rPh>
    <phoneticPr fontId="6"/>
  </si>
  <si>
    <t>　　ただし、一時預かり事業（幼稚園型）実施要綱別表１(1)③、１(2)③、</t>
    <rPh sb="6" eb="9">
      <t>イチジアズ</t>
    </rPh>
    <rPh sb="11" eb="13">
      <t>ジギョウ</t>
    </rPh>
    <rPh sb="14" eb="18">
      <t>ヨウチエンガタ</t>
    </rPh>
    <rPh sb="19" eb="21">
      <t>ジッシ</t>
    </rPh>
    <rPh sb="21" eb="23">
      <t>ヨウコウ</t>
    </rPh>
    <phoneticPr fontId="6"/>
  </si>
  <si>
    <t>　１(3)、１(4)、１(5)、２(2)及び３並びに別表２の規定による額を適用</t>
    <phoneticPr fontId="6"/>
  </si>
  <si>
    <t>したことにより10,223,000円を超える場合は、この限りではありません。</t>
    <phoneticPr fontId="6"/>
  </si>
  <si>
    <t>上半期</t>
    <rPh sb="0" eb="3">
      <t>カミハンキ</t>
    </rPh>
    <phoneticPr fontId="6"/>
  </si>
  <si>
    <t>下半期</t>
    <rPh sb="0" eb="3">
      <t>シモハンキ</t>
    </rPh>
    <phoneticPr fontId="6"/>
  </si>
  <si>
    <t>計</t>
    <rPh sb="0" eb="1">
      <t>ケイ</t>
    </rPh>
    <phoneticPr fontId="6"/>
  </si>
  <si>
    <t>長期休業</t>
    <rPh sb="0" eb="4">
      <t>チョウキキュウギョウ</t>
    </rPh>
    <phoneticPr fontId="6"/>
  </si>
  <si>
    <t>祝</t>
    <rPh sb="0" eb="1">
      <t>シュク</t>
    </rPh>
    <phoneticPr fontId="6"/>
  </si>
  <si>
    <t>令和８年度一時預かり事業（幼稚園型Ｉ）運営経費交付申請書</t>
    <rPh sb="0" eb="2">
      <t>レイワ</t>
    </rPh>
    <rPh sb="3" eb="5">
      <t>ネンド</t>
    </rPh>
    <rPh sb="5" eb="8">
      <t>イチジアズ</t>
    </rPh>
    <rPh sb="10" eb="12">
      <t>ジギョウ</t>
    </rPh>
    <rPh sb="13" eb="17">
      <t>ヨウチエンガタ</t>
    </rPh>
    <rPh sb="19" eb="21">
      <t>ウンエイ</t>
    </rPh>
    <rPh sb="21" eb="23">
      <t>ケイヒ</t>
    </rPh>
    <rPh sb="23" eb="25">
      <t>コウフ</t>
    </rPh>
    <rPh sb="25" eb="28">
      <t>シンセイショ</t>
    </rPh>
    <phoneticPr fontId="6"/>
  </si>
  <si>
    <t>令和８年度　一時預かり事業（幼稚園型Ⅰ）収支報告書</t>
    <rPh sb="0" eb="2">
      <t>レイワ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</si>
</sst>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d"/>
    <numFmt numFmtId="177" formatCode="0_ "/>
    <numFmt numFmtId="178" formatCode="[$-411]ge\.m\.d;@"/>
    <numFmt numFmtId="179" formatCode="#,##0;&quot;▲ &quot;#,##0"/>
  </numFmts>
  <fonts count="63">
    <font>
      <sz val="11"/>
      <color theme="1"/>
      <name val="ＭＳ Ｐゴシック"/>
      <family val="2"/>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scheme val="minor"/>
    </font>
    <font>
      <sz val="9"/>
      <color theme="1"/>
      <name val="ＭＳ 明朝"/>
      <family val="1"/>
      <charset val="128"/>
    </font>
    <font>
      <sz val="14"/>
      <color theme="1"/>
      <name val="ＭＳ 明朝"/>
      <family val="1"/>
      <charset val="128"/>
    </font>
    <font>
      <sz val="6"/>
      <name val="ＭＳ Ｐゴシック"/>
      <family val="3"/>
      <charset val="128"/>
      <scheme val="minor"/>
    </font>
    <font>
      <sz val="14"/>
      <name val="HG丸ｺﾞｼｯｸM-PRO"/>
      <family val="3"/>
      <charset val="128"/>
    </font>
    <font>
      <sz val="11"/>
      <color theme="1"/>
      <name val="ＭＳ Ｐゴシック"/>
      <family val="2"/>
      <scheme val="minor"/>
    </font>
    <font>
      <sz val="14"/>
      <name val="MS UI Gothic"/>
      <family val="3"/>
      <charset val="128"/>
    </font>
    <font>
      <sz val="6"/>
      <name val="MS UI Gothic"/>
      <family val="3"/>
      <charset val="128"/>
    </font>
    <font>
      <b/>
      <sz val="14"/>
      <name val="MS UI Gothic"/>
      <family val="3"/>
      <charset val="128"/>
    </font>
    <font>
      <sz val="6"/>
      <name val="ＭＳ ゴシック"/>
      <family val="3"/>
      <charset val="128"/>
    </font>
    <font>
      <sz val="6"/>
      <name val="ＭＳ Ｐゴシック"/>
      <family val="2"/>
      <charset val="128"/>
      <scheme val="minor"/>
    </font>
    <font>
      <sz val="11"/>
      <name val="ＭＳ Ｐゴシック"/>
      <family val="3"/>
      <charset val="128"/>
      <scheme val="minor"/>
    </font>
    <font>
      <sz val="11"/>
      <color theme="1"/>
      <name val="ＭＳ 明朝"/>
      <family val="1"/>
      <charset val="128"/>
    </font>
    <font>
      <sz val="12"/>
      <color theme="1"/>
      <name val="ＭＳ 明朝"/>
      <family val="1"/>
      <charset val="128"/>
    </font>
    <font>
      <sz val="8"/>
      <name val="ＭＳ Ｐゴシック"/>
      <family val="3"/>
      <charset val="128"/>
      <scheme val="minor"/>
    </font>
    <font>
      <sz val="9"/>
      <color indexed="81"/>
      <name val="MS P ゴシック"/>
      <family val="3"/>
      <charset val="128"/>
    </font>
    <font>
      <sz val="10"/>
      <name val="ＭＳ Ｐゴシック"/>
      <family val="3"/>
      <charset val="128"/>
      <scheme val="minor"/>
    </font>
    <font>
      <sz val="11"/>
      <name val="ＭＳ 明朝"/>
      <family val="1"/>
      <charset val="128"/>
    </font>
    <font>
      <sz val="12"/>
      <name val="ＭＳ ゴシック"/>
      <family val="3"/>
      <charset val="128"/>
    </font>
    <font>
      <sz val="12"/>
      <name val="ＭＳ 明朝"/>
      <family val="1"/>
      <charset val="128"/>
    </font>
    <font>
      <sz val="14"/>
      <name val="ＭＳ 明朝"/>
      <family val="1"/>
      <charset val="128"/>
    </font>
    <font>
      <sz val="9"/>
      <name val="ＭＳ 明朝"/>
      <family val="1"/>
      <charset val="128"/>
    </font>
    <font>
      <sz val="10"/>
      <name val="ＭＳ 明朝"/>
      <family val="1"/>
      <charset val="128"/>
    </font>
    <font>
      <sz val="11"/>
      <name val="ＭＳ Ｐゴシック"/>
      <family val="2"/>
      <scheme val="minor"/>
    </font>
    <font>
      <u/>
      <sz val="14"/>
      <name val="ＭＳ 明朝"/>
      <family val="1"/>
      <charset val="128"/>
    </font>
    <font>
      <sz val="6"/>
      <name val="ＭＳ Ｐゴシック"/>
      <family val="2"/>
      <charset val="128"/>
    </font>
    <font>
      <sz val="12"/>
      <color theme="1"/>
      <name val="ＭＳ Ｐゴシック"/>
      <family val="2"/>
      <charset val="128"/>
    </font>
    <font>
      <sz val="10.5"/>
      <color theme="1"/>
      <name val="ＭＳ 明朝"/>
      <family val="1"/>
      <charset val="128"/>
    </font>
    <font>
      <sz val="16"/>
      <color theme="1"/>
      <name val="ＭＳ 明朝"/>
      <family val="1"/>
      <charset val="128"/>
    </font>
    <font>
      <sz val="14"/>
      <color theme="1"/>
      <name val="ＭＳ ゴシック"/>
      <family val="3"/>
      <charset val="128"/>
    </font>
    <font>
      <sz val="16"/>
      <color theme="1"/>
      <name val="ＭＳ Ｐゴシック"/>
      <family val="2"/>
      <charset val="128"/>
    </font>
    <font>
      <sz val="11"/>
      <color indexed="81"/>
      <name val="MS P ゴシック"/>
      <family val="3"/>
      <charset val="128"/>
    </font>
    <font>
      <b/>
      <sz val="11"/>
      <color indexed="81"/>
      <name val="MS P ゴシック"/>
      <family val="3"/>
      <charset val="128"/>
    </font>
    <font>
      <b/>
      <sz val="14"/>
      <color indexed="81"/>
      <name val="MS P ゴシック"/>
      <family val="3"/>
      <charset val="128"/>
    </font>
    <font>
      <sz val="11"/>
      <color theme="1"/>
      <name val="ＭＳ Ｐ明朝"/>
      <family val="1"/>
      <charset val="128"/>
    </font>
    <font>
      <b/>
      <sz val="12"/>
      <color indexed="81"/>
      <name val="MS P ゴシック"/>
      <family val="3"/>
      <charset val="128"/>
    </font>
    <font>
      <sz val="14"/>
      <color theme="1"/>
      <name val="ＭＳ Ｐ明朝"/>
      <family val="1"/>
      <charset val="128"/>
    </font>
    <font>
      <sz val="14"/>
      <color theme="1"/>
      <name val="ＭＳ Ｐゴシック"/>
      <family val="3"/>
      <charset val="128"/>
      <scheme val="minor"/>
    </font>
    <font>
      <sz val="12"/>
      <color theme="1"/>
      <name val="ＭＳ Ｐ明朝"/>
      <family val="1"/>
      <charset val="128"/>
    </font>
    <font>
      <sz val="8"/>
      <color theme="1"/>
      <name val="ＭＳ Ｐ明朝"/>
      <family val="1"/>
      <charset val="128"/>
    </font>
    <font>
      <sz val="9"/>
      <color theme="1"/>
      <name val="ＭＳ Ｐ明朝"/>
      <family val="1"/>
      <charset val="128"/>
    </font>
    <font>
      <sz val="16"/>
      <color theme="1"/>
      <name val="ＭＳ Ｐ明朝"/>
      <family val="1"/>
      <charset val="128"/>
    </font>
    <font>
      <sz val="11"/>
      <color theme="1"/>
      <name val="ＭＳ Ｐゴシック"/>
      <family val="3"/>
      <charset val="128"/>
      <scheme val="major"/>
    </font>
    <font>
      <b/>
      <u/>
      <sz val="14"/>
      <color indexed="81"/>
      <name val="MS P ゴシック"/>
      <family val="3"/>
      <charset val="128"/>
    </font>
    <font>
      <sz val="11"/>
      <color rgb="FF000000"/>
      <name val="ＭＳ 明朝"/>
      <family val="1"/>
      <charset val="128"/>
    </font>
    <font>
      <sz val="11"/>
      <color theme="1"/>
      <name val="ＭＳ Ｐゴシック"/>
      <family val="3"/>
      <charset val="128"/>
      <scheme val="minor"/>
    </font>
    <font>
      <b/>
      <sz val="11"/>
      <color rgb="FFFF0000"/>
      <name val="ＭＳ Ｐゴシック"/>
      <family val="3"/>
      <charset val="128"/>
      <scheme val="minor"/>
    </font>
    <font>
      <b/>
      <sz val="12"/>
      <name val="ＭＳ 明朝"/>
      <family val="1"/>
      <charset val="128"/>
    </font>
    <font>
      <b/>
      <sz val="12"/>
      <color theme="5"/>
      <name val="ＭＳ 明朝"/>
      <family val="1"/>
      <charset val="128"/>
    </font>
    <font>
      <b/>
      <sz val="11"/>
      <name val="ＭＳ 明朝"/>
      <family val="1"/>
      <charset val="128"/>
    </font>
    <font>
      <b/>
      <sz val="11"/>
      <color theme="5"/>
      <name val="ＭＳ 明朝"/>
      <family val="1"/>
      <charset val="128"/>
    </font>
    <font>
      <b/>
      <sz val="14"/>
      <name val="ＭＳ 明朝"/>
      <family val="1"/>
      <charset val="128"/>
    </font>
    <font>
      <sz val="11"/>
      <name val="ＭＳ Ｐゴシック"/>
      <family val="3"/>
      <charset val="128"/>
      <scheme val="major"/>
    </font>
    <font>
      <sz val="11"/>
      <color theme="1"/>
      <name val="ＭＳ Ｐゴシック"/>
      <family val="3"/>
      <charset val="128"/>
    </font>
    <font>
      <sz val="11"/>
      <name val="ＭＳ Ｐゴシック"/>
      <family val="3"/>
      <charset val="128"/>
    </font>
    <font>
      <b/>
      <u/>
      <sz val="11"/>
      <color rgb="FFFF0000"/>
      <name val="ＭＳ Ｐゴシック"/>
      <family val="3"/>
      <charset val="128"/>
    </font>
    <font>
      <b/>
      <sz val="11"/>
      <color rgb="FFFF0000"/>
      <name val="ＭＳ Ｐゴシック"/>
      <family val="3"/>
      <charset val="128"/>
    </font>
    <font>
      <b/>
      <sz val="11"/>
      <name val="ＭＳ Ｐゴシック"/>
      <family val="3"/>
      <charset val="128"/>
    </font>
    <font>
      <u/>
      <sz val="11"/>
      <name val="ＭＳ 明朝"/>
      <family val="1"/>
      <charset val="128"/>
    </font>
    <font>
      <sz val="14"/>
      <name val="ＭＳ ゴシック"/>
      <family val="3"/>
      <charset val="128"/>
    </font>
  </fonts>
  <fills count="14">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indexed="47"/>
        <bgColor indexed="64"/>
      </patternFill>
    </fill>
    <fill>
      <patternFill patternType="solid">
        <fgColor rgb="FFFFFF99"/>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FF00"/>
        <bgColor indexed="64"/>
      </patternFill>
    </fill>
    <fill>
      <patternFill patternType="solid">
        <fgColor theme="7" tint="0.79998168889431442"/>
        <bgColor indexed="64"/>
      </patternFill>
    </fill>
    <fill>
      <patternFill patternType="solid">
        <fgColor rgb="FFFFC000"/>
        <bgColor indexed="64"/>
      </patternFill>
    </fill>
    <fill>
      <patternFill patternType="solid">
        <fgColor rgb="FFFF5050"/>
        <bgColor indexed="64"/>
      </patternFill>
    </fill>
  </fills>
  <borders count="1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bottom style="thick">
        <color indexed="64"/>
      </bottom>
      <diagonal/>
    </border>
    <border>
      <left/>
      <right style="thick">
        <color indexed="64"/>
      </right>
      <top/>
      <bottom style="thin">
        <color indexed="64"/>
      </bottom>
      <diagonal/>
    </border>
    <border>
      <left style="thick">
        <color indexed="64"/>
      </left>
      <right style="thin">
        <color auto="1"/>
      </right>
      <top style="thick">
        <color indexed="64"/>
      </top>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n">
        <color indexed="64"/>
      </right>
      <top/>
      <bottom style="thick">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diagonal/>
    </border>
    <border>
      <left/>
      <right style="thick">
        <color indexed="64"/>
      </right>
      <top style="thin">
        <color indexed="64"/>
      </top>
      <bottom/>
      <diagonal/>
    </border>
    <border>
      <left style="thick">
        <color indexed="64"/>
      </left>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style="thick">
        <color indexed="64"/>
      </top>
      <bottom style="thin">
        <color indexed="64"/>
      </bottom>
      <diagonal/>
    </border>
    <border>
      <left/>
      <right style="thin">
        <color indexed="64"/>
      </right>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right style="thin">
        <color indexed="64"/>
      </right>
      <top style="thin">
        <color indexed="64"/>
      </top>
      <bottom style="thick">
        <color indexed="64"/>
      </bottom>
      <diagonal/>
    </border>
    <border>
      <left style="thin">
        <color indexed="64"/>
      </left>
      <right style="hair">
        <color indexed="64"/>
      </right>
      <top style="thin">
        <color indexed="64"/>
      </top>
      <bottom/>
      <diagonal/>
    </border>
    <border>
      <left style="thin">
        <color indexed="64"/>
      </left>
      <right style="hair">
        <color indexed="64"/>
      </right>
      <top style="thick">
        <color indexed="64"/>
      </top>
      <bottom style="thin">
        <color indexed="64"/>
      </bottom>
      <diagonal/>
    </border>
    <border>
      <left style="thin">
        <color indexed="64"/>
      </left>
      <right style="hair">
        <color indexed="64"/>
      </right>
      <top style="thin">
        <color indexed="64"/>
      </top>
      <bottom style="thick">
        <color indexed="64"/>
      </bottom>
      <diagonal/>
    </border>
    <border>
      <left style="thin">
        <color indexed="64"/>
      </left>
      <right/>
      <top style="thick">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thick">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ck">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s>
  <cellStyleXfs count="6">
    <xf numFmtId="0" fontId="0" fillId="0" borderId="0"/>
    <xf numFmtId="38" fontId="8" fillId="0" borderId="0" applyFont="0" applyFill="0" applyBorder="0" applyAlignment="0" applyProtection="0">
      <alignment vertical="center"/>
    </xf>
    <xf numFmtId="0" fontId="3" fillId="0" borderId="0">
      <alignment vertical="center"/>
    </xf>
    <xf numFmtId="0" fontId="2" fillId="0" borderId="0">
      <alignment vertical="center"/>
    </xf>
    <xf numFmtId="38" fontId="2" fillId="0" borderId="0" applyFont="0" applyFill="0" applyBorder="0" applyAlignment="0" applyProtection="0">
      <alignment vertical="center"/>
    </xf>
    <xf numFmtId="0" fontId="48" fillId="0" borderId="0">
      <alignment vertical="center"/>
    </xf>
  </cellStyleXfs>
  <cellXfs count="771">
    <xf numFmtId="0" fontId="0" fillId="0" borderId="0" xfId="0"/>
    <xf numFmtId="0" fontId="9" fillId="4" borderId="6" xfId="0" applyFont="1" applyFill="1" applyBorder="1" applyAlignment="1">
      <alignment horizontal="center" vertical="center"/>
    </xf>
    <xf numFmtId="0" fontId="9" fillId="4" borderId="15" xfId="0" applyFont="1" applyFill="1" applyBorder="1" applyAlignment="1">
      <alignment vertical="center"/>
    </xf>
    <xf numFmtId="0" fontId="9" fillId="0" borderId="0" xfId="0" applyFont="1" applyAlignment="1">
      <alignment vertical="center"/>
    </xf>
    <xf numFmtId="0" fontId="9" fillId="4" borderId="19" xfId="0" applyFont="1" applyFill="1" applyBorder="1" applyAlignment="1">
      <alignment horizontal="center" vertical="center"/>
    </xf>
    <xf numFmtId="0" fontId="9" fillId="4" borderId="18" xfId="0" applyFont="1" applyFill="1" applyBorder="1" applyAlignment="1">
      <alignment vertical="center"/>
    </xf>
    <xf numFmtId="0" fontId="9" fillId="4" borderId="7" xfId="0" applyFont="1" applyFill="1" applyBorder="1" applyAlignment="1">
      <alignment horizontal="center" vertical="center"/>
    </xf>
    <xf numFmtId="0" fontId="9" fillId="4" borderId="17" xfId="0" applyFont="1" applyFill="1" applyBorder="1" applyAlignment="1">
      <alignment vertical="center"/>
    </xf>
    <xf numFmtId="0" fontId="9" fillId="4" borderId="1" xfId="0" applyFont="1" applyFill="1" applyBorder="1" applyAlignment="1">
      <alignment horizontal="center" vertical="center"/>
    </xf>
    <xf numFmtId="0" fontId="9" fillId="4" borderId="1" xfId="0" applyFont="1" applyFill="1" applyBorder="1" applyAlignment="1">
      <alignment vertical="center"/>
    </xf>
    <xf numFmtId="0" fontId="7" fillId="0" borderId="0" xfId="0" applyFont="1" applyFill="1" applyAlignment="1">
      <alignment horizontal="left" vertical="center"/>
    </xf>
    <xf numFmtId="0" fontId="9" fillId="2" borderId="15" xfId="0" applyFont="1" applyFill="1" applyBorder="1" applyAlignment="1">
      <alignment vertical="center"/>
    </xf>
    <xf numFmtId="38" fontId="11" fillId="2" borderId="15" xfId="1" applyFont="1" applyFill="1" applyBorder="1">
      <alignment vertical="center"/>
    </xf>
    <xf numFmtId="0" fontId="9" fillId="2" borderId="16" xfId="0" applyFont="1" applyFill="1" applyBorder="1" applyAlignment="1">
      <alignment vertical="center"/>
    </xf>
    <xf numFmtId="38" fontId="11" fillId="2" borderId="18" xfId="1" applyFont="1" applyFill="1" applyBorder="1">
      <alignment vertical="center"/>
    </xf>
    <xf numFmtId="0" fontId="9" fillId="2" borderId="17" xfId="0" applyFont="1" applyFill="1" applyBorder="1" applyAlignment="1">
      <alignment vertical="center"/>
    </xf>
    <xf numFmtId="38" fontId="11" fillId="2" borderId="17" xfId="1" applyFont="1" applyFill="1" applyBorder="1">
      <alignment vertical="center"/>
    </xf>
    <xf numFmtId="0" fontId="14" fillId="0" borderId="0" xfId="0" applyFont="1"/>
    <xf numFmtId="0" fontId="14" fillId="0" borderId="0" xfId="0" applyFont="1" applyProtection="1">
      <protection locked="0"/>
    </xf>
    <xf numFmtId="0" fontId="14" fillId="0" borderId="0" xfId="0" applyFont="1" applyAlignment="1"/>
    <xf numFmtId="0" fontId="14" fillId="0" borderId="9" xfId="0" applyFont="1" applyBorder="1" applyAlignment="1"/>
    <xf numFmtId="0" fontId="14" fillId="0" borderId="29" xfId="0" applyFont="1" applyBorder="1" applyAlignment="1"/>
    <xf numFmtId="0" fontId="9" fillId="4" borderId="19" xfId="0" applyFont="1" applyFill="1" applyBorder="1" applyAlignment="1">
      <alignment vertical="center"/>
    </xf>
    <xf numFmtId="0" fontId="14" fillId="0" borderId="0" xfId="0" applyFont="1" applyBorder="1" applyAlignment="1">
      <alignment horizontal="left" vertical="top"/>
    </xf>
    <xf numFmtId="176" fontId="14" fillId="5" borderId="1" xfId="0" applyNumberFormat="1" applyFont="1" applyFill="1" applyBorder="1" applyAlignment="1">
      <alignment horizontal="center" vertical="center"/>
    </xf>
    <xf numFmtId="0" fontId="14" fillId="0" borderId="50" xfId="0" applyFont="1" applyBorder="1" applyAlignment="1" applyProtection="1">
      <alignment vertical="center"/>
      <protection locked="0"/>
    </xf>
    <xf numFmtId="0" fontId="14" fillId="0" borderId="51" xfId="0" applyFont="1" applyBorder="1" applyAlignment="1" applyProtection="1">
      <alignment vertical="center"/>
      <protection locked="0"/>
    </xf>
    <xf numFmtId="0" fontId="14" fillId="0" borderId="52" xfId="0" applyFont="1" applyBorder="1" applyAlignment="1" applyProtection="1">
      <alignment vertical="center"/>
      <protection locked="0"/>
    </xf>
    <xf numFmtId="0" fontId="14" fillId="3" borderId="9" xfId="0" applyFont="1" applyFill="1" applyBorder="1" applyAlignment="1">
      <alignment vertical="center"/>
    </xf>
    <xf numFmtId="0" fontId="14" fillId="0" borderId="19" xfId="0" applyFont="1" applyBorder="1" applyAlignment="1">
      <alignment horizontal="left" vertical="center"/>
    </xf>
    <xf numFmtId="0" fontId="14" fillId="0" borderId="53" xfId="0" applyFont="1" applyBorder="1" applyAlignment="1" applyProtection="1">
      <alignment vertical="center"/>
      <protection locked="0"/>
    </xf>
    <xf numFmtId="0" fontId="14" fillId="0" borderId="1" xfId="0" applyFont="1" applyBorder="1" applyAlignment="1" applyProtection="1">
      <alignment vertical="center"/>
      <protection locked="0"/>
    </xf>
    <xf numFmtId="0" fontId="14" fillId="0" borderId="54" xfId="0" applyFont="1" applyBorder="1" applyAlignment="1" applyProtection="1">
      <alignment vertical="center"/>
      <protection locked="0"/>
    </xf>
    <xf numFmtId="0" fontId="14" fillId="0" borderId="0" xfId="0" applyFont="1" applyAlignment="1">
      <alignment horizontal="left"/>
    </xf>
    <xf numFmtId="0" fontId="14" fillId="0" borderId="7" xfId="0" applyFont="1" applyFill="1" applyBorder="1" applyAlignment="1">
      <alignment horizontal="left" vertical="center"/>
    </xf>
    <xf numFmtId="0" fontId="14" fillId="0" borderId="55" xfId="0" applyFont="1" applyBorder="1" applyAlignment="1" applyProtection="1">
      <alignment vertical="center"/>
      <protection locked="0"/>
    </xf>
    <xf numFmtId="0" fontId="14" fillId="0" borderId="56" xfId="0" applyFont="1" applyBorder="1" applyAlignment="1" applyProtection="1">
      <alignment vertical="center"/>
      <protection locked="0"/>
    </xf>
    <xf numFmtId="0" fontId="14" fillId="0" borderId="57" xfId="0" applyFont="1" applyBorder="1" applyAlignment="1" applyProtection="1">
      <alignment vertical="center"/>
      <protection locked="0"/>
    </xf>
    <xf numFmtId="0" fontId="14"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Border="1"/>
    <xf numFmtId="0" fontId="14" fillId="0" borderId="0" xfId="0" applyFont="1" applyFill="1" applyBorder="1" applyAlignment="1"/>
    <xf numFmtId="0" fontId="9" fillId="4" borderId="6" xfId="0" applyFont="1" applyFill="1" applyBorder="1" applyAlignment="1">
      <alignment horizontal="center" vertical="center" shrinkToFit="1"/>
    </xf>
    <xf numFmtId="0" fontId="14" fillId="3" borderId="7" xfId="0" applyFont="1" applyFill="1" applyBorder="1" applyAlignment="1">
      <alignment vertical="center"/>
    </xf>
    <xf numFmtId="0" fontId="14" fillId="3" borderId="1" xfId="0" applyFont="1" applyFill="1" applyBorder="1" applyAlignment="1">
      <alignment vertical="center"/>
    </xf>
    <xf numFmtId="176" fontId="14" fillId="5" borderId="1" xfId="0" applyNumberFormat="1" applyFont="1" applyFill="1" applyBorder="1"/>
    <xf numFmtId="0" fontId="14" fillId="5" borderId="6" xfId="0" applyFont="1" applyFill="1" applyBorder="1"/>
    <xf numFmtId="0" fontId="14" fillId="3" borderId="1" xfId="0" applyFont="1" applyFill="1" applyBorder="1" applyAlignment="1">
      <alignment horizontal="center"/>
    </xf>
    <xf numFmtId="0" fontId="14" fillId="5" borderId="6" xfId="0" applyFont="1" applyFill="1" applyBorder="1" applyAlignment="1">
      <alignment horizontal="center" vertical="center"/>
    </xf>
    <xf numFmtId="177" fontId="20" fillId="0" borderId="0" xfId="0" applyNumberFormat="1" applyFont="1" applyAlignment="1">
      <alignment vertical="center"/>
    </xf>
    <xf numFmtId="177" fontId="20" fillId="0" borderId="0" xfId="0" applyNumberFormat="1" applyFont="1" applyAlignment="1" applyProtection="1">
      <alignment vertical="center"/>
      <protection locked="0"/>
    </xf>
    <xf numFmtId="177" fontId="20" fillId="2" borderId="0" xfId="0" applyNumberFormat="1" applyFont="1" applyFill="1" applyAlignment="1">
      <alignment vertical="center"/>
    </xf>
    <xf numFmtId="177" fontId="20" fillId="0" borderId="0" xfId="0" applyNumberFormat="1" applyFont="1" applyAlignment="1">
      <alignment horizontal="center" vertical="center"/>
    </xf>
    <xf numFmtId="177" fontId="21" fillId="0" borderId="0" xfId="0" applyNumberFormat="1" applyFont="1" applyAlignment="1" applyProtection="1">
      <alignment vertical="center"/>
      <protection locked="0"/>
    </xf>
    <xf numFmtId="177" fontId="21" fillId="0" borderId="0" xfId="0" applyNumberFormat="1" applyFont="1" applyAlignment="1" applyProtection="1">
      <alignment horizontal="center" vertical="center"/>
      <protection locked="0"/>
    </xf>
    <xf numFmtId="177" fontId="20" fillId="0" borderId="0" xfId="0" applyNumberFormat="1" applyFont="1" applyAlignment="1">
      <alignment horizontal="left" vertical="center"/>
    </xf>
    <xf numFmtId="177" fontId="20" fillId="0" borderId="0" xfId="0" applyNumberFormat="1" applyFont="1" applyBorder="1" applyAlignment="1"/>
    <xf numFmtId="177" fontId="20" fillId="0" borderId="0" xfId="0" applyNumberFormat="1" applyFont="1" applyFill="1" applyAlignment="1">
      <alignment vertical="center"/>
    </xf>
    <xf numFmtId="38" fontId="26" fillId="0" borderId="1" xfId="1" applyFont="1" applyBorder="1" applyAlignment="1">
      <alignment horizontal="center" vertical="center" wrapText="1"/>
    </xf>
    <xf numFmtId="38" fontId="26" fillId="0" borderId="1" xfId="1" applyFont="1" applyBorder="1" applyAlignment="1">
      <alignment horizontal="center" vertical="center"/>
    </xf>
    <xf numFmtId="38" fontId="26" fillId="0" borderId="1" xfId="1" applyFont="1" applyBorder="1" applyAlignment="1"/>
    <xf numFmtId="0" fontId="24" fillId="0" borderId="0" xfId="0" applyFont="1" applyAlignment="1">
      <alignment vertical="center"/>
    </xf>
    <xf numFmtId="0" fontId="7" fillId="2" borderId="0" xfId="0" applyFont="1" applyFill="1" applyAlignment="1">
      <alignment horizontal="center" vertical="center"/>
    </xf>
    <xf numFmtId="0" fontId="23" fillId="0" borderId="0" xfId="0" applyFont="1" applyAlignment="1">
      <alignment vertical="center"/>
    </xf>
    <xf numFmtId="0" fontId="24" fillId="0" borderId="0" xfId="0" applyFont="1" applyFill="1" applyAlignment="1">
      <alignment vertical="center"/>
    </xf>
    <xf numFmtId="0" fontId="24" fillId="0" borderId="0" xfId="0" applyFont="1"/>
    <xf numFmtId="0" fontId="14" fillId="0" borderId="61" xfId="0" applyFont="1" applyBorder="1" applyAlignment="1" applyProtection="1">
      <alignment vertical="center"/>
      <protection locked="0"/>
    </xf>
    <xf numFmtId="0" fontId="14" fillId="0" borderId="7" xfId="0" applyFont="1" applyBorder="1" applyAlignment="1" applyProtection="1">
      <alignment vertical="center"/>
      <protection locked="0"/>
    </xf>
    <xf numFmtId="0" fontId="14" fillId="0" borderId="62" xfId="0" applyFont="1" applyBorder="1" applyAlignment="1" applyProtection="1">
      <alignment vertical="center"/>
      <protection locked="0"/>
    </xf>
    <xf numFmtId="0" fontId="14" fillId="0" borderId="63" xfId="0" applyFont="1" applyBorder="1" applyAlignment="1" applyProtection="1">
      <alignment vertical="center"/>
      <protection locked="0"/>
    </xf>
    <xf numFmtId="0" fontId="14" fillId="5" borderId="6" xfId="0" applyFont="1" applyFill="1" applyBorder="1" applyAlignment="1">
      <alignment horizontal="center" vertical="center"/>
    </xf>
    <xf numFmtId="0" fontId="14" fillId="3" borderId="1" xfId="0" applyFont="1" applyFill="1" applyBorder="1" applyAlignment="1">
      <alignment horizontal="center"/>
    </xf>
    <xf numFmtId="177" fontId="21" fillId="0" borderId="0" xfId="0" applyNumberFormat="1" applyFont="1" applyAlignment="1" applyProtection="1">
      <alignment horizontal="center" vertical="center"/>
      <protection locked="0"/>
    </xf>
    <xf numFmtId="177" fontId="20" fillId="0" borderId="0" xfId="0" applyNumberFormat="1" applyFont="1" applyAlignment="1">
      <alignment horizontal="left" vertical="center"/>
    </xf>
    <xf numFmtId="177" fontId="20" fillId="0" borderId="0" xfId="0" applyNumberFormat="1" applyFont="1" applyAlignment="1">
      <alignment vertical="center"/>
    </xf>
    <xf numFmtId="0" fontId="14" fillId="0" borderId="0" xfId="0" applyFont="1" applyAlignment="1">
      <alignment horizontal="center"/>
    </xf>
    <xf numFmtId="0" fontId="14" fillId="0" borderId="9" xfId="0" applyFont="1" applyBorder="1"/>
    <xf numFmtId="0" fontId="14" fillId="0" borderId="0" xfId="0" applyFont="1" applyFill="1"/>
    <xf numFmtId="0" fontId="14" fillId="0" borderId="19" xfId="0" applyFont="1" applyBorder="1" applyAlignment="1">
      <alignment horizontal="left" shrinkToFit="1"/>
    </xf>
    <xf numFmtId="0" fontId="14" fillId="0" borderId="7" xfId="0" applyFont="1" applyBorder="1" applyAlignment="1">
      <alignment horizontal="left" shrinkToFit="1"/>
    </xf>
    <xf numFmtId="177" fontId="20" fillId="0" borderId="0" xfId="0" applyNumberFormat="1" applyFont="1" applyAlignment="1">
      <alignment vertical="center"/>
    </xf>
    <xf numFmtId="177" fontId="20" fillId="0" borderId="13" xfId="0" applyNumberFormat="1" applyFont="1" applyBorder="1" applyAlignment="1">
      <alignment horizontal="center" vertical="center"/>
    </xf>
    <xf numFmtId="177" fontId="20" fillId="0" borderId="10" xfId="0" applyNumberFormat="1" applyFont="1" applyBorder="1" applyAlignment="1">
      <alignment horizontal="center" vertical="center"/>
    </xf>
    <xf numFmtId="177" fontId="20" fillId="0" borderId="5" xfId="0" applyNumberFormat="1" applyFont="1" applyBorder="1" applyAlignment="1">
      <alignment horizontal="center" vertical="center"/>
    </xf>
    <xf numFmtId="0" fontId="14" fillId="3" borderId="9" xfId="0" applyFont="1" applyFill="1" applyBorder="1" applyAlignment="1">
      <alignment horizontal="center"/>
    </xf>
    <xf numFmtId="0" fontId="14" fillId="0" borderId="0" xfId="0" applyFont="1" applyFill="1" applyBorder="1"/>
    <xf numFmtId="0" fontId="14" fillId="0" borderId="0" xfId="0" applyFont="1" applyFill="1" applyBorder="1" applyAlignment="1" applyProtection="1">
      <alignment horizontal="center"/>
      <protection locked="0"/>
    </xf>
    <xf numFmtId="0" fontId="14" fillId="0" borderId="0" xfId="0" applyFont="1" applyFill="1" applyBorder="1" applyAlignment="1">
      <alignment shrinkToFit="1"/>
    </xf>
    <xf numFmtId="0" fontId="14" fillId="0" borderId="0" xfId="0" applyFont="1" applyFill="1" applyBorder="1" applyAlignment="1" applyProtection="1">
      <protection locked="0"/>
    </xf>
    <xf numFmtId="0" fontId="17" fillId="0" borderId="0" xfId="0" applyFont="1" applyFill="1" applyBorder="1" applyAlignment="1"/>
    <xf numFmtId="0" fontId="14" fillId="0" borderId="0" xfId="0" applyFont="1" applyFill="1" applyBorder="1" applyAlignment="1">
      <alignment vertical="center" shrinkToFit="1"/>
    </xf>
    <xf numFmtId="0" fontId="14" fillId="0" borderId="0" xfId="0" applyFont="1" applyFill="1" applyBorder="1" applyAlignment="1">
      <alignment vertical="center" textRotation="255"/>
    </xf>
    <xf numFmtId="0" fontId="14" fillId="0" borderId="0" xfId="0" applyFont="1" applyFill="1" applyBorder="1" applyAlignment="1">
      <alignment horizontal="left"/>
    </xf>
    <xf numFmtId="0" fontId="14" fillId="0" borderId="0" xfId="0" applyFont="1" applyFill="1" applyBorder="1" applyAlignment="1">
      <alignment vertical="center" textRotation="255" wrapText="1"/>
    </xf>
    <xf numFmtId="0" fontId="14" fillId="0" borderId="11" xfId="0" applyFont="1" applyFill="1" applyBorder="1" applyAlignment="1">
      <alignment vertical="center"/>
    </xf>
    <xf numFmtId="0" fontId="14" fillId="0" borderId="11" xfId="0" applyFont="1" applyFill="1" applyBorder="1" applyAlignment="1">
      <alignment vertical="center" textRotation="255" wrapText="1"/>
    </xf>
    <xf numFmtId="0" fontId="14" fillId="8" borderId="53" xfId="0" applyFont="1" applyFill="1" applyBorder="1" applyAlignment="1" applyProtection="1">
      <alignment vertical="center"/>
      <protection locked="0"/>
    </xf>
    <xf numFmtId="0" fontId="14" fillId="8" borderId="1" xfId="0" applyFont="1" applyFill="1" applyBorder="1" applyAlignment="1" applyProtection="1">
      <alignment vertical="center"/>
      <protection locked="0"/>
    </xf>
    <xf numFmtId="0" fontId="14" fillId="8" borderId="54" xfId="0" applyFont="1" applyFill="1" applyBorder="1" applyAlignment="1" applyProtection="1">
      <alignment vertical="center"/>
      <protection locked="0"/>
    </xf>
    <xf numFmtId="0" fontId="14" fillId="8" borderId="55" xfId="0" applyFont="1" applyFill="1" applyBorder="1" applyAlignment="1" applyProtection="1">
      <alignment vertical="center"/>
      <protection locked="0"/>
    </xf>
    <xf numFmtId="0" fontId="14" fillId="8" borderId="56" xfId="0" applyFont="1" applyFill="1" applyBorder="1" applyAlignment="1" applyProtection="1">
      <alignment vertical="center"/>
      <protection locked="0"/>
    </xf>
    <xf numFmtId="0" fontId="14" fillId="8" borderId="57" xfId="0" applyFont="1" applyFill="1" applyBorder="1" applyAlignment="1" applyProtection="1">
      <alignment vertical="center"/>
      <protection locked="0"/>
    </xf>
    <xf numFmtId="0" fontId="9" fillId="4" borderId="9" xfId="0" applyFont="1" applyFill="1" applyBorder="1" applyAlignment="1">
      <alignment vertical="center"/>
    </xf>
    <xf numFmtId="0" fontId="9" fillId="4" borderId="8" xfId="0" applyFont="1" applyFill="1" applyBorder="1" applyAlignment="1">
      <alignment vertical="center"/>
    </xf>
    <xf numFmtId="0" fontId="9" fillId="4" borderId="11" xfId="0" applyFont="1" applyFill="1" applyBorder="1" applyAlignment="1">
      <alignment horizontal="left" vertical="center" textRotation="255"/>
    </xf>
    <xf numFmtId="0" fontId="9" fillId="4" borderId="4" xfId="0" applyFont="1" applyFill="1" applyBorder="1" applyAlignment="1">
      <alignment horizontal="left" vertical="center" textRotation="255"/>
    </xf>
    <xf numFmtId="0" fontId="9" fillId="4" borderId="65" xfId="0" applyFont="1" applyFill="1" applyBorder="1" applyAlignment="1">
      <alignment horizontal="left" vertical="center" shrinkToFit="1"/>
    </xf>
    <xf numFmtId="0" fontId="9" fillId="4" borderId="64" xfId="0" applyFont="1" applyFill="1" applyBorder="1" applyAlignment="1">
      <alignment horizontal="left" vertical="center" shrinkToFit="1"/>
    </xf>
    <xf numFmtId="0" fontId="9" fillId="4" borderId="19" xfId="0" applyFont="1" applyFill="1" applyBorder="1" applyAlignment="1">
      <alignment horizontal="center" vertical="center" shrinkToFit="1"/>
    </xf>
    <xf numFmtId="0" fontId="9" fillId="9" borderId="1" xfId="0" applyFont="1" applyFill="1" applyBorder="1" applyAlignment="1">
      <alignment horizontal="center" vertical="center"/>
    </xf>
    <xf numFmtId="0" fontId="9" fillId="9" borderId="1" xfId="0" applyFont="1" applyFill="1" applyBorder="1" applyAlignment="1">
      <alignment vertical="center"/>
    </xf>
    <xf numFmtId="0" fontId="9" fillId="9" borderId="8" xfId="0" applyFont="1" applyFill="1" applyBorder="1" applyAlignment="1">
      <alignment vertical="center"/>
    </xf>
    <xf numFmtId="0" fontId="9" fillId="9" borderId="9" xfId="0" applyFont="1" applyFill="1" applyBorder="1" applyAlignment="1">
      <alignment vertical="center"/>
    </xf>
    <xf numFmtId="0" fontId="9" fillId="9" borderId="6" xfId="0" applyFont="1" applyFill="1" applyBorder="1" applyAlignment="1">
      <alignment horizontal="center" vertical="center" shrinkToFit="1"/>
    </xf>
    <xf numFmtId="0" fontId="9" fillId="9" borderId="6" xfId="0" applyFont="1" applyFill="1" applyBorder="1" applyAlignment="1">
      <alignment horizontal="center" vertical="center"/>
    </xf>
    <xf numFmtId="0" fontId="9" fillId="9" borderId="15" xfId="0" applyFont="1" applyFill="1" applyBorder="1" applyAlignment="1">
      <alignment vertical="center"/>
    </xf>
    <xf numFmtId="0" fontId="9" fillId="9" borderId="19" xfId="0" applyFont="1" applyFill="1" applyBorder="1" applyAlignment="1">
      <alignment horizontal="center" vertical="center"/>
    </xf>
    <xf numFmtId="0" fontId="9" fillId="9" borderId="18" xfId="0" applyFont="1" applyFill="1" applyBorder="1" applyAlignment="1">
      <alignment vertical="center"/>
    </xf>
    <xf numFmtId="0" fontId="9" fillId="9" borderId="19" xfId="0" applyFont="1" applyFill="1" applyBorder="1" applyAlignment="1">
      <alignment vertical="center"/>
    </xf>
    <xf numFmtId="0" fontId="9" fillId="9" borderId="17" xfId="0" applyFont="1" applyFill="1" applyBorder="1" applyAlignment="1">
      <alignment vertical="center"/>
    </xf>
    <xf numFmtId="0" fontId="9" fillId="9" borderId="19" xfId="0" applyFont="1" applyFill="1" applyBorder="1" applyAlignment="1">
      <alignment horizontal="center" vertical="center" shrinkToFit="1"/>
    </xf>
    <xf numFmtId="0" fontId="9" fillId="9" borderId="7" xfId="0" applyFont="1" applyFill="1" applyBorder="1" applyAlignment="1">
      <alignment horizontal="center" vertical="center"/>
    </xf>
    <xf numFmtId="0" fontId="9" fillId="0" borderId="11" xfId="0" applyFont="1" applyFill="1" applyBorder="1" applyAlignment="1">
      <alignment horizontal="center" vertical="center"/>
    </xf>
    <xf numFmtId="38" fontId="11" fillId="0" borderId="11" xfId="1" applyFont="1" applyFill="1" applyBorder="1">
      <alignment vertical="center"/>
    </xf>
    <xf numFmtId="0" fontId="9" fillId="0" borderId="11" xfId="0" applyFont="1" applyFill="1" applyBorder="1" applyAlignment="1">
      <alignment vertical="center"/>
    </xf>
    <xf numFmtId="0" fontId="9" fillId="4" borderId="7" xfId="0" applyFont="1" applyFill="1" applyBorder="1" applyAlignment="1">
      <alignment vertical="center"/>
    </xf>
    <xf numFmtId="0" fontId="9" fillId="2" borderId="18" xfId="0" applyFont="1" applyFill="1" applyBorder="1" applyAlignment="1">
      <alignment vertical="center"/>
    </xf>
    <xf numFmtId="0" fontId="9" fillId="9" borderId="7" xfId="0" applyFont="1" applyFill="1" applyBorder="1" applyAlignment="1">
      <alignment vertical="center"/>
    </xf>
    <xf numFmtId="0" fontId="11" fillId="4" borderId="1" xfId="0" applyFont="1" applyFill="1" applyBorder="1" applyAlignment="1">
      <alignment horizontal="center" vertical="center"/>
    </xf>
    <xf numFmtId="0" fontId="9" fillId="0" borderId="0" xfId="0" applyFont="1" applyFill="1" applyBorder="1" applyAlignment="1">
      <alignment horizontal="center" vertical="center"/>
    </xf>
    <xf numFmtId="38" fontId="11" fillId="0" borderId="0" xfId="1" applyFont="1" applyFill="1" applyBorder="1">
      <alignment vertical="center"/>
    </xf>
    <xf numFmtId="0" fontId="9" fillId="0" borderId="0" xfId="0" applyFont="1" applyFill="1" applyBorder="1" applyAlignment="1">
      <alignment vertical="center"/>
    </xf>
    <xf numFmtId="177" fontId="20" fillId="0" borderId="0" xfId="0" applyNumberFormat="1" applyFont="1" applyFill="1" applyAlignment="1">
      <alignment horizontal="center" vertical="center"/>
    </xf>
    <xf numFmtId="177" fontId="22" fillId="0" borderId="0" xfId="0" applyNumberFormat="1" applyFont="1" applyAlignment="1">
      <alignment vertical="center"/>
    </xf>
    <xf numFmtId="177" fontId="20" fillId="0" borderId="0" xfId="0" applyNumberFormat="1" applyFont="1" applyFill="1" applyAlignment="1">
      <alignment vertical="center" shrinkToFit="1"/>
    </xf>
    <xf numFmtId="177" fontId="20" fillId="0" borderId="0" xfId="0" applyNumberFormat="1" applyFont="1" applyBorder="1" applyAlignment="1">
      <alignment horizontal="center" vertical="center"/>
    </xf>
    <xf numFmtId="177" fontId="20" fillId="0" borderId="0" xfId="0" applyNumberFormat="1" applyFont="1" applyBorder="1" applyAlignment="1">
      <alignment vertical="center"/>
    </xf>
    <xf numFmtId="177" fontId="20" fillId="0" borderId="12" xfId="0" applyNumberFormat="1" applyFont="1" applyBorder="1" applyAlignment="1">
      <alignment vertical="center"/>
    </xf>
    <xf numFmtId="177" fontId="20" fillId="0" borderId="0" xfId="0" applyNumberFormat="1" applyFont="1" applyBorder="1" applyAlignment="1">
      <alignment horizontal="left" vertical="center" shrinkToFit="1"/>
    </xf>
    <xf numFmtId="177" fontId="20" fillId="0" borderId="13" xfId="0" applyNumberFormat="1" applyFont="1" applyBorder="1" applyAlignment="1">
      <alignment vertical="center"/>
    </xf>
    <xf numFmtId="177" fontId="20" fillId="0" borderId="13" xfId="0" applyNumberFormat="1" applyFont="1" applyBorder="1" applyAlignment="1">
      <alignment horizontal="center" vertical="center" shrinkToFit="1"/>
    </xf>
    <xf numFmtId="177" fontId="20" fillId="0" borderId="12" xfId="0" applyNumberFormat="1" applyFont="1" applyBorder="1" applyAlignment="1">
      <alignment horizontal="left" vertical="center" shrinkToFit="1"/>
    </xf>
    <xf numFmtId="177" fontId="20" fillId="0" borderId="5" xfId="0" applyNumberFormat="1" applyFont="1" applyBorder="1" applyAlignment="1">
      <alignment vertical="center"/>
    </xf>
    <xf numFmtId="177" fontId="20" fillId="0" borderId="11" xfId="0" applyNumberFormat="1" applyFont="1" applyBorder="1" applyAlignment="1">
      <alignment horizontal="left" vertical="center" shrinkToFit="1"/>
    </xf>
    <xf numFmtId="177" fontId="20" fillId="0" borderId="4" xfId="0" applyNumberFormat="1" applyFont="1" applyBorder="1" applyAlignment="1">
      <alignment vertical="center"/>
    </xf>
    <xf numFmtId="177" fontId="20" fillId="0" borderId="10" xfId="0" applyNumberFormat="1" applyFont="1" applyBorder="1" applyAlignment="1">
      <alignment horizontal="center" vertical="center" shrinkToFit="1"/>
    </xf>
    <xf numFmtId="177" fontId="20" fillId="0" borderId="10" xfId="0" applyNumberFormat="1" applyFont="1" applyBorder="1" applyAlignment="1">
      <alignment vertical="center" shrinkToFit="1"/>
    </xf>
    <xf numFmtId="177" fontId="20" fillId="0" borderId="3" xfId="0" applyNumberFormat="1" applyFont="1" applyBorder="1" applyAlignment="1">
      <alignment vertical="center" shrinkToFit="1"/>
    </xf>
    <xf numFmtId="177" fontId="20" fillId="0" borderId="10" xfId="0" applyNumberFormat="1" applyFont="1" applyBorder="1" applyAlignment="1">
      <alignment vertical="center"/>
    </xf>
    <xf numFmtId="177" fontId="20" fillId="0" borderId="11" xfId="0" applyNumberFormat="1" applyFont="1" applyBorder="1" applyAlignment="1">
      <alignment horizontal="center" vertical="center" wrapText="1"/>
    </xf>
    <xf numFmtId="0" fontId="14" fillId="5" borderId="6" xfId="0" applyFont="1" applyFill="1" applyBorder="1" applyAlignment="1">
      <alignment horizontal="center" vertical="center"/>
    </xf>
    <xf numFmtId="0" fontId="14" fillId="3" borderId="1" xfId="0" applyFont="1" applyFill="1" applyBorder="1" applyAlignment="1">
      <alignment horizontal="center"/>
    </xf>
    <xf numFmtId="0" fontId="14" fillId="0" borderId="0" xfId="0" applyFont="1" applyAlignment="1">
      <alignment horizontal="center"/>
    </xf>
    <xf numFmtId="177" fontId="20" fillId="0" borderId="10" xfId="0" applyNumberFormat="1" applyFont="1" applyBorder="1" applyAlignment="1">
      <alignment horizontal="center" vertical="center" textRotation="255"/>
    </xf>
    <xf numFmtId="177" fontId="20" fillId="0" borderId="0" xfId="0" applyNumberFormat="1" applyFont="1" applyBorder="1" applyAlignment="1">
      <alignment horizontal="center" vertical="center" wrapText="1"/>
    </xf>
    <xf numFmtId="177" fontId="20" fillId="0" borderId="12" xfId="0" applyNumberFormat="1" applyFont="1" applyBorder="1" applyAlignment="1">
      <alignment horizontal="center" vertical="center" wrapText="1"/>
    </xf>
    <xf numFmtId="177" fontId="20" fillId="2" borderId="0" xfId="0" applyNumberFormat="1" applyFont="1" applyFill="1" applyAlignment="1">
      <alignment vertical="center" shrinkToFit="1"/>
    </xf>
    <xf numFmtId="0" fontId="2" fillId="0" borderId="0" xfId="3">
      <alignment vertical="center"/>
    </xf>
    <xf numFmtId="0" fontId="15" fillId="0" borderId="0" xfId="3" applyFont="1">
      <alignment vertical="center"/>
    </xf>
    <xf numFmtId="0" fontId="15" fillId="0" borderId="0" xfId="3" applyFont="1" applyProtection="1">
      <alignment vertical="center"/>
      <protection locked="0"/>
    </xf>
    <xf numFmtId="0" fontId="29" fillId="0" borderId="0" xfId="3" applyFont="1">
      <alignment vertical="center"/>
    </xf>
    <xf numFmtId="0" fontId="16" fillId="0" borderId="0" xfId="3" applyFont="1">
      <alignment vertical="center"/>
    </xf>
    <xf numFmtId="0" fontId="30" fillId="0" borderId="0" xfId="3" applyFont="1">
      <alignment vertical="center"/>
    </xf>
    <xf numFmtId="0" fontId="15" fillId="0" borderId="0" xfId="3" applyFont="1" applyAlignment="1" applyProtection="1">
      <alignment vertical="top"/>
      <protection locked="0"/>
    </xf>
    <xf numFmtId="0" fontId="32" fillId="0" borderId="0" xfId="3" applyFont="1">
      <alignment vertical="center"/>
    </xf>
    <xf numFmtId="38" fontId="31" fillId="0" borderId="0" xfId="4" applyFont="1" applyBorder="1" applyAlignment="1">
      <alignment vertical="center"/>
    </xf>
    <xf numFmtId="0" fontId="15" fillId="0" borderId="1" xfId="3" applyFont="1" applyBorder="1" applyAlignment="1">
      <alignment horizontal="center" vertical="center"/>
    </xf>
    <xf numFmtId="0" fontId="15" fillId="0" borderId="14" xfId="3" applyFont="1" applyBorder="1">
      <alignment vertical="center"/>
    </xf>
    <xf numFmtId="0" fontId="15" fillId="0" borderId="9" xfId="3" applyFont="1" applyBorder="1">
      <alignment vertical="center"/>
    </xf>
    <xf numFmtId="0" fontId="15" fillId="0" borderId="0" xfId="3" applyFont="1" applyAlignment="1">
      <alignment horizontal="left" vertical="center"/>
    </xf>
    <xf numFmtId="0" fontId="5" fillId="0" borderId="12" xfId="3" applyFont="1" applyBorder="1" applyAlignment="1">
      <alignment vertical="center"/>
    </xf>
    <xf numFmtId="0" fontId="16" fillId="0" borderId="0" xfId="3" applyFont="1" applyBorder="1" applyAlignment="1">
      <alignment vertical="center"/>
    </xf>
    <xf numFmtId="0" fontId="5" fillId="0" borderId="0" xfId="3" applyFont="1" applyBorder="1" applyAlignment="1" applyProtection="1">
      <alignment vertical="center"/>
      <protection locked="0"/>
    </xf>
    <xf numFmtId="0" fontId="16" fillId="0" borderId="11" xfId="3" applyFont="1" applyBorder="1" applyAlignment="1">
      <alignment vertical="center"/>
    </xf>
    <xf numFmtId="0" fontId="5" fillId="0" borderId="11" xfId="3" applyFont="1" applyBorder="1" applyAlignment="1" applyProtection="1">
      <alignment vertical="center"/>
      <protection locked="0"/>
    </xf>
    <xf numFmtId="177" fontId="20" fillId="0" borderId="13" xfId="0" applyNumberFormat="1" applyFont="1" applyBorder="1" applyAlignment="1">
      <alignment horizontal="center" vertical="center" textRotation="255"/>
    </xf>
    <xf numFmtId="38" fontId="20" fillId="0" borderId="13" xfId="1" applyFont="1" applyBorder="1" applyAlignment="1">
      <alignment horizontal="center" vertical="center"/>
    </xf>
    <xf numFmtId="38" fontId="20" fillId="0" borderId="10" xfId="1" applyFont="1" applyBorder="1" applyAlignment="1">
      <alignment horizontal="center" vertical="center"/>
    </xf>
    <xf numFmtId="0" fontId="37" fillId="0" borderId="0" xfId="2" applyFont="1" applyProtection="1">
      <alignment vertical="center"/>
      <protection locked="0"/>
    </xf>
    <xf numFmtId="0" fontId="39" fillId="0" borderId="0" xfId="2" applyFont="1" applyAlignment="1" applyProtection="1">
      <alignment horizontal="right" vertical="center"/>
      <protection locked="0"/>
    </xf>
    <xf numFmtId="0" fontId="40" fillId="0" borderId="0" xfId="2" applyFont="1" applyProtection="1">
      <alignment vertical="center"/>
      <protection locked="0"/>
    </xf>
    <xf numFmtId="0" fontId="41" fillId="0" borderId="6" xfId="2" applyFont="1" applyBorder="1" applyAlignment="1">
      <alignment horizontal="center" vertical="center" wrapText="1"/>
    </xf>
    <xf numFmtId="0" fontId="41" fillId="0" borderId="6" xfId="2" applyFont="1" applyBorder="1" applyAlignment="1">
      <alignment vertical="center" wrapText="1"/>
    </xf>
    <xf numFmtId="0" fontId="41" fillId="0" borderId="7" xfId="2" applyFont="1" applyBorder="1" applyAlignment="1">
      <alignment horizontal="center" vertical="center" wrapText="1"/>
    </xf>
    <xf numFmtId="0" fontId="42" fillId="0" borderId="7" xfId="2" applyFont="1" applyBorder="1" applyAlignment="1">
      <alignment vertical="center" wrapText="1"/>
    </xf>
    <xf numFmtId="0" fontId="43" fillId="0" borderId="6" xfId="2" applyFont="1" applyBorder="1" applyAlignment="1" applyProtection="1">
      <alignment horizontal="right" vertical="center"/>
      <protection locked="0"/>
    </xf>
    <xf numFmtId="38" fontId="44" fillId="3" borderId="4" xfId="1" applyFont="1" applyFill="1" applyBorder="1" applyAlignment="1">
      <alignment horizontal="right" vertical="center" indent="1"/>
    </xf>
    <xf numFmtId="38" fontId="44" fillId="0" borderId="84" xfId="1" applyFont="1" applyFill="1" applyBorder="1" applyAlignment="1" applyProtection="1">
      <alignment horizontal="right" vertical="center" indent="1"/>
      <protection locked="0"/>
    </xf>
    <xf numFmtId="38" fontId="44" fillId="2" borderId="5" xfId="1" applyFont="1" applyFill="1" applyBorder="1" applyAlignment="1">
      <alignment horizontal="right" vertical="center" indent="1"/>
    </xf>
    <xf numFmtId="38" fontId="44" fillId="3" borderId="7" xfId="1" applyFont="1" applyFill="1" applyBorder="1" applyAlignment="1" applyProtection="1">
      <alignment horizontal="right" vertical="center" indent="1"/>
      <protection locked="0"/>
    </xf>
    <xf numFmtId="38" fontId="44" fillId="2" borderId="7" xfId="1" applyFont="1" applyFill="1" applyBorder="1" applyAlignment="1">
      <alignment horizontal="right" vertical="center" indent="1"/>
    </xf>
    <xf numFmtId="0" fontId="45" fillId="0" borderId="0" xfId="2" applyFont="1" applyProtection="1">
      <alignment vertical="center"/>
      <protection locked="0"/>
    </xf>
    <xf numFmtId="0" fontId="37" fillId="0" borderId="6" xfId="2" applyFont="1" applyBorder="1" applyAlignment="1">
      <alignment vertical="center" shrinkToFit="1"/>
    </xf>
    <xf numFmtId="38" fontId="37" fillId="0" borderId="14" xfId="1" applyFont="1" applyBorder="1" applyAlignment="1" applyProtection="1">
      <alignment horizontal="right" vertical="center"/>
      <protection locked="0"/>
    </xf>
    <xf numFmtId="38" fontId="37" fillId="0" borderId="23" xfId="1" applyFont="1" applyBorder="1" applyAlignment="1" applyProtection="1">
      <alignment horizontal="right" vertical="center"/>
      <protection locked="0"/>
    </xf>
    <xf numFmtId="38" fontId="37" fillId="0" borderId="56" xfId="1" applyFont="1" applyBorder="1" applyAlignment="1" applyProtection="1">
      <alignment horizontal="right" vertical="center"/>
      <protection locked="0"/>
    </xf>
    <xf numFmtId="38" fontId="37" fillId="3" borderId="7" xfId="1" applyFont="1" applyFill="1" applyBorder="1" applyProtection="1">
      <alignment vertical="center"/>
    </xf>
    <xf numFmtId="0" fontId="2" fillId="0" borderId="0" xfId="3" applyAlignment="1">
      <alignment vertical="top"/>
    </xf>
    <xf numFmtId="0" fontId="47" fillId="0" borderId="0" xfId="3" applyFont="1" applyAlignment="1">
      <alignment horizontal="justify" vertical="top"/>
    </xf>
    <xf numFmtId="0" fontId="14" fillId="3" borderId="1" xfId="0" applyFont="1" applyFill="1" applyBorder="1" applyAlignment="1">
      <alignment horizontal="center"/>
    </xf>
    <xf numFmtId="0" fontId="14" fillId="5" borderId="6" xfId="0" applyFont="1" applyFill="1" applyBorder="1" applyAlignment="1">
      <alignment horizontal="center" vertical="center"/>
    </xf>
    <xf numFmtId="0" fontId="14" fillId="0" borderId="0" xfId="0" applyFont="1" applyAlignment="1">
      <alignment horizontal="center"/>
    </xf>
    <xf numFmtId="0" fontId="14" fillId="0" borderId="0" xfId="0" applyFont="1" applyBorder="1" applyAlignment="1"/>
    <xf numFmtId="178" fontId="14" fillId="0" borderId="0" xfId="0" applyNumberFormat="1" applyFont="1" applyBorder="1" applyAlignment="1"/>
    <xf numFmtId="0" fontId="9" fillId="5" borderId="1" xfId="0" applyFont="1" applyFill="1" applyBorder="1" applyAlignment="1">
      <alignment horizontal="center" vertical="center"/>
    </xf>
    <xf numFmtId="0" fontId="11" fillId="5" borderId="1" xfId="0" applyFont="1" applyFill="1" applyBorder="1" applyAlignment="1">
      <alignment horizontal="center" vertical="center"/>
    </xf>
    <xf numFmtId="0" fontId="9" fillId="2" borderId="1" xfId="0" applyFont="1" applyFill="1" applyBorder="1" applyAlignment="1">
      <alignment vertical="center"/>
    </xf>
    <xf numFmtId="38" fontId="11" fillId="2" borderId="1" xfId="1" applyFont="1" applyFill="1" applyBorder="1">
      <alignment vertical="center"/>
    </xf>
    <xf numFmtId="0" fontId="9" fillId="11" borderId="1" xfId="0" applyFont="1" applyFill="1" applyBorder="1" applyAlignment="1">
      <alignment horizontal="center" vertical="center"/>
    </xf>
    <xf numFmtId="0" fontId="9" fillId="11" borderId="1" xfId="0" applyFont="1" applyFill="1" applyBorder="1" applyAlignment="1">
      <alignment horizontal="center" vertical="center" shrinkToFit="1"/>
    </xf>
    <xf numFmtId="38" fontId="9" fillId="0" borderId="1" xfId="1" applyFont="1" applyFill="1" applyBorder="1">
      <alignment vertical="center"/>
    </xf>
    <xf numFmtId="38" fontId="9" fillId="0" borderId="1" xfId="1" applyFont="1" applyFill="1" applyBorder="1" applyAlignment="1">
      <alignment horizontal="center" vertical="center" shrinkToFit="1"/>
    </xf>
    <xf numFmtId="38" fontId="9" fillId="0" borderId="1" xfId="1" applyFont="1" applyBorder="1" applyAlignment="1">
      <alignment vertical="center"/>
    </xf>
    <xf numFmtId="0" fontId="9" fillId="0" borderId="1" xfId="0" applyFont="1" applyBorder="1" applyAlignment="1">
      <alignment horizontal="center" vertical="center"/>
    </xf>
    <xf numFmtId="0" fontId="49" fillId="0" borderId="0" xfId="0" applyFont="1" applyFill="1" applyBorder="1"/>
    <xf numFmtId="0" fontId="49" fillId="0" borderId="0" xfId="0" applyFont="1" applyFill="1" applyBorder="1" applyAlignment="1">
      <alignment horizontal="left"/>
    </xf>
    <xf numFmtId="0" fontId="49" fillId="0" borderId="0" xfId="0" applyFont="1"/>
    <xf numFmtId="0" fontId="14" fillId="5" borderId="6" xfId="0" applyFont="1" applyFill="1" applyBorder="1" applyAlignment="1">
      <alignment horizontal="center" vertical="center"/>
    </xf>
    <xf numFmtId="0" fontId="55" fillId="0" borderId="55" xfId="0" applyFont="1" applyFill="1" applyBorder="1" applyAlignment="1" applyProtection="1">
      <alignment vertical="center"/>
      <protection locked="0"/>
    </xf>
    <xf numFmtId="0" fontId="55" fillId="0" borderId="56" xfId="0" applyFont="1" applyFill="1" applyBorder="1" applyAlignment="1" applyProtection="1">
      <alignment vertical="center"/>
      <protection locked="0"/>
    </xf>
    <xf numFmtId="0" fontId="55" fillId="0" borderId="57" xfId="0" applyFont="1" applyFill="1" applyBorder="1" applyAlignment="1" applyProtection="1">
      <alignment vertical="center"/>
      <protection locked="0"/>
    </xf>
    <xf numFmtId="0" fontId="14" fillId="0" borderId="0" xfId="0" applyFont="1" applyFill="1" applyBorder="1" applyAlignment="1" applyProtection="1">
      <alignment vertical="center"/>
      <protection locked="0"/>
    </xf>
    <xf numFmtId="179" fontId="45" fillId="0" borderId="53" xfId="0" applyNumberFormat="1" applyFont="1" applyFill="1" applyBorder="1" applyAlignment="1" applyProtection="1">
      <alignment vertical="center"/>
      <protection locked="0"/>
    </xf>
    <xf numFmtId="179" fontId="45" fillId="0" borderId="1" xfId="0" applyNumberFormat="1" applyFont="1" applyFill="1" applyBorder="1" applyAlignment="1" applyProtection="1">
      <alignment vertical="center"/>
      <protection locked="0"/>
    </xf>
    <xf numFmtId="179" fontId="45" fillId="0" borderId="54" xfId="0" applyNumberFormat="1" applyFont="1" applyFill="1" applyBorder="1" applyAlignment="1" applyProtection="1">
      <alignment vertical="center"/>
      <protection locked="0"/>
    </xf>
    <xf numFmtId="179" fontId="56" fillId="0" borderId="50" xfId="0" applyNumberFormat="1" applyFont="1" applyFill="1" applyBorder="1" applyAlignment="1" applyProtection="1">
      <alignment vertical="center"/>
      <protection locked="0"/>
    </xf>
    <xf numFmtId="179" fontId="56" fillId="0" borderId="51" xfId="0" applyNumberFormat="1" applyFont="1" applyFill="1" applyBorder="1" applyAlignment="1" applyProtection="1">
      <alignment vertical="center"/>
      <protection locked="0"/>
    </xf>
    <xf numFmtId="179" fontId="56" fillId="0" borderId="101" xfId="0" applyNumberFormat="1" applyFont="1" applyFill="1" applyBorder="1" applyAlignment="1" applyProtection="1">
      <alignment vertical="center"/>
      <protection locked="0"/>
    </xf>
    <xf numFmtId="0" fontId="14" fillId="5" borderId="19" xfId="0" applyFont="1" applyFill="1" applyBorder="1" applyAlignment="1">
      <alignment horizontal="center" vertical="center"/>
    </xf>
    <xf numFmtId="0" fontId="1" fillId="0" borderId="0" xfId="3" applyFont="1">
      <alignment vertical="center"/>
    </xf>
    <xf numFmtId="0" fontId="14" fillId="0" borderId="102" xfId="0" applyFont="1" applyBorder="1" applyAlignment="1" applyProtection="1">
      <alignment horizontal="center" vertical="center"/>
      <protection locked="0"/>
    </xf>
    <xf numFmtId="0" fontId="14" fillId="0" borderId="103" xfId="0" applyFont="1" applyBorder="1" applyAlignment="1" applyProtection="1">
      <alignment horizontal="center" vertical="center"/>
      <protection locked="0"/>
    </xf>
    <xf numFmtId="0" fontId="14" fillId="0" borderId="104" xfId="0" applyFont="1" applyBorder="1" applyAlignment="1" applyProtection="1">
      <alignment horizontal="center" vertical="center"/>
      <protection locked="0"/>
    </xf>
    <xf numFmtId="0" fontId="14" fillId="5" borderId="6" xfId="0" applyFont="1" applyFill="1" applyBorder="1" applyAlignment="1">
      <alignment horizontal="center" vertical="center"/>
    </xf>
    <xf numFmtId="0" fontId="14" fillId="3" borderId="1" xfId="0" applyFont="1" applyFill="1" applyBorder="1" applyAlignment="1">
      <alignment horizontal="center"/>
    </xf>
    <xf numFmtId="0" fontId="14" fillId="5" borderId="6" xfId="0" applyFont="1" applyFill="1" applyBorder="1" applyAlignment="1">
      <alignment horizontal="center" vertical="center"/>
    </xf>
    <xf numFmtId="0" fontId="14" fillId="0" borderId="0" xfId="0" applyFont="1" applyAlignment="1">
      <alignment horizontal="center"/>
    </xf>
    <xf numFmtId="0" fontId="37" fillId="0" borderId="0" xfId="2" applyFont="1" applyAlignment="1" applyProtection="1">
      <alignment horizontal="right" vertical="center"/>
      <protection locked="0"/>
    </xf>
    <xf numFmtId="0" fontId="14" fillId="0" borderId="9" xfId="0" applyFont="1" applyFill="1" applyBorder="1" applyAlignment="1">
      <alignment horizontal="center"/>
    </xf>
    <xf numFmtId="0" fontId="14" fillId="5" borderId="6" xfId="0" applyFont="1" applyFill="1" applyBorder="1" applyAlignment="1">
      <alignment horizontal="center" vertical="center"/>
    </xf>
    <xf numFmtId="0" fontId="57" fillId="0" borderId="55" xfId="0" applyFont="1" applyFill="1" applyBorder="1" applyAlignment="1" applyProtection="1">
      <alignment vertical="center"/>
      <protection locked="0"/>
    </xf>
    <xf numFmtId="0" fontId="57" fillId="0" borderId="56" xfId="0" applyFont="1" applyFill="1" applyBorder="1" applyAlignment="1" applyProtection="1">
      <alignment vertical="center"/>
      <protection locked="0"/>
    </xf>
    <xf numFmtId="0" fontId="57" fillId="0" borderId="93" xfId="0" applyFont="1" applyFill="1" applyBorder="1" applyAlignment="1" applyProtection="1">
      <alignment vertical="center"/>
      <protection locked="0"/>
    </xf>
    <xf numFmtId="0" fontId="57" fillId="0" borderId="57" xfId="0" applyFont="1" applyFill="1" applyBorder="1" applyAlignment="1" applyProtection="1">
      <alignment vertical="center"/>
      <protection locked="0"/>
    </xf>
    <xf numFmtId="0" fontId="9" fillId="0" borderId="1" xfId="0" applyFont="1" applyBorder="1" applyAlignment="1">
      <alignment horizontal="right" vertical="center" shrinkToFit="1"/>
    </xf>
    <xf numFmtId="0" fontId="24" fillId="0" borderId="0" xfId="0" applyFont="1" applyAlignment="1">
      <alignment shrinkToFit="1"/>
    </xf>
    <xf numFmtId="38" fontId="9" fillId="0" borderId="1" xfId="1" applyFont="1" applyFill="1" applyBorder="1" applyAlignment="1">
      <alignment vertical="center" shrinkToFit="1"/>
    </xf>
    <xf numFmtId="38" fontId="9" fillId="0" borderId="1" xfId="0" applyNumberFormat="1" applyFont="1" applyBorder="1" applyAlignment="1">
      <alignment horizontal="right" vertical="center" shrinkToFit="1"/>
    </xf>
    <xf numFmtId="0" fontId="11" fillId="9" borderId="1" xfId="0" applyFont="1" applyFill="1" applyBorder="1" applyAlignment="1">
      <alignment horizontal="center" vertical="center" shrinkToFit="1"/>
    </xf>
    <xf numFmtId="0" fontId="11" fillId="2" borderId="15" xfId="0" applyFont="1" applyFill="1" applyBorder="1" applyAlignment="1">
      <alignment vertical="center" shrinkToFit="1"/>
    </xf>
    <xf numFmtId="0" fontId="11" fillId="2" borderId="16" xfId="0" applyFont="1" applyFill="1" applyBorder="1" applyAlignment="1">
      <alignment vertical="center" shrinkToFit="1"/>
    </xf>
    <xf numFmtId="0" fontId="11" fillId="2" borderId="18" xfId="0" applyFont="1" applyFill="1" applyBorder="1" applyAlignment="1">
      <alignment vertical="center" shrinkToFit="1"/>
    </xf>
    <xf numFmtId="0" fontId="11" fillId="2" borderId="17" xfId="0" applyFont="1" applyFill="1" applyBorder="1" applyAlignment="1">
      <alignment vertical="center" shrinkToFit="1"/>
    </xf>
    <xf numFmtId="179" fontId="56" fillId="0" borderId="52" xfId="0" applyNumberFormat="1" applyFont="1" applyFill="1" applyBorder="1" applyAlignment="1" applyProtection="1">
      <alignment vertical="center"/>
      <protection locked="0"/>
    </xf>
    <xf numFmtId="179" fontId="56" fillId="0" borderId="9" xfId="0" applyNumberFormat="1" applyFont="1" applyFill="1" applyBorder="1" applyAlignment="1" applyProtection="1">
      <alignment vertical="center"/>
      <protection locked="0"/>
    </xf>
    <xf numFmtId="179" fontId="56" fillId="0" borderId="1" xfId="0" applyNumberFormat="1" applyFont="1" applyFill="1" applyBorder="1" applyAlignment="1" applyProtection="1">
      <alignment vertical="center"/>
      <protection locked="0"/>
    </xf>
    <xf numFmtId="179" fontId="56" fillId="0" borderId="8" xfId="0" applyNumberFormat="1" applyFont="1" applyFill="1" applyBorder="1" applyAlignment="1" applyProtection="1">
      <alignment vertical="center"/>
      <protection locked="0"/>
    </xf>
    <xf numFmtId="179" fontId="56" fillId="0" borderId="54" xfId="0" applyNumberFormat="1" applyFont="1" applyFill="1" applyBorder="1" applyAlignment="1" applyProtection="1">
      <alignment vertical="center"/>
      <protection locked="0"/>
    </xf>
    <xf numFmtId="0" fontId="9" fillId="0" borderId="1" xfId="0" applyFont="1" applyBorder="1" applyAlignment="1">
      <alignment horizontal="center" vertical="center" shrinkToFit="1"/>
    </xf>
    <xf numFmtId="0" fontId="9" fillId="0" borderId="0" xfId="0" applyFont="1" applyAlignment="1">
      <alignment vertical="center" shrinkToFit="1"/>
    </xf>
    <xf numFmtId="0" fontId="9" fillId="0" borderId="1" xfId="0" applyFont="1" applyBorder="1" applyAlignment="1">
      <alignment vertical="center" shrinkToFit="1"/>
    </xf>
    <xf numFmtId="0" fontId="9" fillId="10" borderId="1" xfId="0" applyFont="1" applyFill="1" applyBorder="1" applyAlignment="1">
      <alignment vertical="center" shrinkToFit="1"/>
    </xf>
    <xf numFmtId="38" fontId="9" fillId="10" borderId="1" xfId="0" applyNumberFormat="1" applyFont="1" applyFill="1" applyBorder="1" applyAlignment="1">
      <alignment vertical="center"/>
    </xf>
    <xf numFmtId="38" fontId="9" fillId="0" borderId="1" xfId="1" applyFont="1" applyFill="1" applyBorder="1" applyAlignment="1">
      <alignment vertical="center"/>
    </xf>
    <xf numFmtId="0" fontId="9" fillId="0" borderId="14" xfId="0" applyFont="1" applyBorder="1" applyAlignment="1">
      <alignment vertical="center" shrinkToFit="1"/>
    </xf>
    <xf numFmtId="0" fontId="9" fillId="12" borderId="1" xfId="0" applyFont="1" applyFill="1" applyBorder="1" applyAlignment="1">
      <alignment vertical="center" shrinkToFit="1"/>
    </xf>
    <xf numFmtId="38" fontId="9" fillId="13" borderId="1" xfId="0" applyNumberFormat="1" applyFont="1" applyFill="1" applyBorder="1" applyAlignment="1">
      <alignment vertical="center"/>
    </xf>
    <xf numFmtId="38" fontId="9" fillId="0" borderId="0" xfId="0" applyNumberFormat="1" applyFont="1" applyAlignment="1">
      <alignment vertical="center"/>
    </xf>
    <xf numFmtId="38" fontId="9" fillId="10" borderId="1" xfId="1" applyFont="1" applyFill="1" applyBorder="1" applyAlignment="1">
      <alignment vertical="center" shrinkToFit="1"/>
    </xf>
    <xf numFmtId="38" fontId="9" fillId="12" borderId="1" xfId="1" applyFont="1" applyFill="1" applyBorder="1" applyAlignment="1">
      <alignment horizontal="right" vertical="center"/>
    </xf>
    <xf numFmtId="38" fontId="9" fillId="12" borderId="1" xfId="1" applyFont="1" applyFill="1" applyBorder="1" applyAlignment="1">
      <alignment vertical="center" shrinkToFit="1"/>
    </xf>
    <xf numFmtId="0" fontId="24" fillId="0" borderId="1" xfId="0" applyFont="1" applyBorder="1" applyAlignment="1">
      <alignment horizontal="right"/>
    </xf>
    <xf numFmtId="177" fontId="20" fillId="0" borderId="0" xfId="0" applyNumberFormat="1" applyFont="1" applyAlignment="1">
      <alignment vertical="center"/>
    </xf>
    <xf numFmtId="0" fontId="57" fillId="0" borderId="0" xfId="0" applyFont="1"/>
    <xf numFmtId="177" fontId="20" fillId="0" borderId="0" xfId="0" applyNumberFormat="1" applyFont="1" applyAlignment="1">
      <alignment vertical="center" shrinkToFit="1"/>
    </xf>
    <xf numFmtId="177" fontId="20" fillId="0" borderId="0" xfId="0" applyNumberFormat="1" applyFont="1" applyAlignment="1">
      <alignment horizontal="right" vertical="center"/>
    </xf>
    <xf numFmtId="0" fontId="57" fillId="0" borderId="0" xfId="0" applyFont="1" applyAlignment="1">
      <alignment horizontal="left" shrinkToFit="1"/>
    </xf>
    <xf numFmtId="0" fontId="14" fillId="0" borderId="0" xfId="0" applyFont="1" applyAlignment="1">
      <alignment horizontal="left" vertical="top"/>
    </xf>
    <xf numFmtId="0" fontId="57" fillId="5" borderId="114" xfId="0" applyFont="1" applyFill="1" applyBorder="1" applyAlignment="1">
      <alignment horizontal="center" vertical="center" shrinkToFit="1"/>
    </xf>
    <xf numFmtId="0" fontId="57" fillId="5" borderId="115" xfId="0" applyFont="1" applyFill="1" applyBorder="1" applyAlignment="1">
      <alignment horizontal="center" vertical="center" shrinkToFit="1"/>
    </xf>
    <xf numFmtId="0" fontId="57" fillId="5" borderId="116" xfId="0" applyFont="1" applyFill="1" applyBorder="1" applyAlignment="1">
      <alignment horizontal="center" vertical="center" shrinkToFit="1"/>
    </xf>
    <xf numFmtId="0" fontId="57" fillId="5" borderId="118" xfId="0" applyFont="1" applyFill="1" applyBorder="1" applyAlignment="1">
      <alignment horizontal="center" vertical="center" shrinkToFit="1"/>
    </xf>
    <xf numFmtId="0" fontId="57" fillId="3" borderId="1" xfId="0" applyFont="1" applyFill="1" applyBorder="1" applyAlignment="1">
      <alignment horizontal="center" vertical="center" shrinkToFit="1"/>
    </xf>
    <xf numFmtId="0" fontId="57" fillId="0" borderId="96" xfId="0" applyFont="1" applyBorder="1" applyAlignment="1">
      <alignment vertical="center"/>
    </xf>
    <xf numFmtId="0" fontId="57" fillId="0" borderId="98" xfId="0" applyFont="1" applyBorder="1" applyAlignment="1">
      <alignment horizontal="center" vertical="center"/>
    </xf>
    <xf numFmtId="0" fontId="57" fillId="0" borderId="119" xfId="0" applyFont="1" applyBorder="1" applyAlignment="1">
      <alignment horizontal="center" vertical="center"/>
    </xf>
    <xf numFmtId="0" fontId="57" fillId="0" borderId="3" xfId="0" applyFont="1" applyBorder="1" applyAlignment="1">
      <alignment horizontal="center" vertical="center"/>
    </xf>
    <xf numFmtId="0" fontId="57" fillId="3" borderId="9" xfId="0" applyFont="1" applyFill="1" applyBorder="1" applyAlignment="1">
      <alignment vertical="center"/>
    </xf>
    <xf numFmtId="0" fontId="57" fillId="0" borderId="4" xfId="0" applyFont="1" applyBorder="1" applyAlignment="1">
      <alignment vertical="center"/>
    </xf>
    <xf numFmtId="0" fontId="56" fillId="0" borderId="99" xfId="5" applyFont="1" applyBorder="1" applyAlignment="1" applyProtection="1">
      <alignment horizontal="center" vertical="center"/>
      <protection locked="0"/>
    </xf>
    <xf numFmtId="0" fontId="56" fillId="0" borderId="120" xfId="5" applyFont="1" applyBorder="1" applyAlignment="1" applyProtection="1">
      <alignment horizontal="center" vertical="center"/>
      <protection locked="0"/>
    </xf>
    <xf numFmtId="0" fontId="56" fillId="0" borderId="91" xfId="5" applyFont="1" applyBorder="1" applyAlignment="1" applyProtection="1">
      <alignment horizontal="center" vertical="center"/>
      <protection locked="0"/>
    </xf>
    <xf numFmtId="0" fontId="56" fillId="0" borderId="48" xfId="5" applyFont="1" applyBorder="1" applyAlignment="1" applyProtection="1">
      <alignment horizontal="center" vertical="center"/>
      <protection locked="0"/>
    </xf>
    <xf numFmtId="0" fontId="57" fillId="8" borderId="4" xfId="0" applyFont="1" applyFill="1" applyBorder="1" applyAlignment="1">
      <alignment vertical="center"/>
    </xf>
    <xf numFmtId="0" fontId="56" fillId="8" borderId="95" xfId="5" applyFont="1" applyFill="1" applyBorder="1" applyAlignment="1" applyProtection="1">
      <alignment horizontal="center" vertical="center"/>
      <protection locked="0"/>
    </xf>
    <xf numFmtId="0" fontId="56" fillId="8" borderId="121" xfId="5" applyFont="1" applyFill="1" applyBorder="1" applyAlignment="1" applyProtection="1">
      <alignment horizontal="center" vertical="center"/>
      <protection locked="0"/>
    </xf>
    <xf numFmtId="0" fontId="56" fillId="8" borderId="9" xfId="5" applyFont="1" applyFill="1" applyBorder="1" applyAlignment="1" applyProtection="1">
      <alignment horizontal="center" vertical="center"/>
      <protection locked="0"/>
    </xf>
    <xf numFmtId="0" fontId="56" fillId="8" borderId="49" xfId="5" applyFont="1" applyFill="1" applyBorder="1" applyAlignment="1" applyProtection="1">
      <alignment horizontal="center" vertical="center"/>
      <protection locked="0"/>
    </xf>
    <xf numFmtId="0" fontId="57" fillId="8" borderId="9" xfId="0" applyFont="1" applyFill="1" applyBorder="1" applyAlignment="1">
      <alignment vertical="center"/>
    </xf>
    <xf numFmtId="0" fontId="56" fillId="0" borderId="95" xfId="5" applyFont="1" applyBorder="1" applyAlignment="1" applyProtection="1">
      <alignment horizontal="center" vertical="center"/>
      <protection locked="0"/>
    </xf>
    <xf numFmtId="0" fontId="56" fillId="0" borderId="121" xfId="5" applyFont="1" applyBorder="1" applyAlignment="1" applyProtection="1">
      <alignment horizontal="center" vertical="center"/>
      <protection locked="0"/>
    </xf>
    <xf numFmtId="0" fontId="56" fillId="0" borderId="9" xfId="5" applyFont="1" applyBorder="1" applyAlignment="1" applyProtection="1">
      <alignment horizontal="center" vertical="center"/>
      <protection locked="0"/>
    </xf>
    <xf numFmtId="0" fontId="56" fillId="0" borderId="49" xfId="5" applyFont="1" applyBorder="1" applyAlignment="1" applyProtection="1">
      <alignment horizontal="center" vertical="center"/>
      <protection locked="0"/>
    </xf>
    <xf numFmtId="0" fontId="56" fillId="8" borderId="100" xfId="5" applyFont="1" applyFill="1" applyBorder="1" applyAlignment="1" applyProtection="1">
      <alignment horizontal="center" vertical="center"/>
      <protection locked="0"/>
    </xf>
    <xf numFmtId="0" fontId="56" fillId="8" borderId="122" xfId="5" applyFont="1" applyFill="1" applyBorder="1" applyAlignment="1" applyProtection="1">
      <alignment horizontal="center" vertical="center"/>
      <protection locked="0"/>
    </xf>
    <xf numFmtId="0" fontId="56" fillId="8" borderId="97" xfId="5" applyFont="1" applyFill="1" applyBorder="1" applyAlignment="1" applyProtection="1">
      <alignment horizontal="center" vertical="center"/>
      <protection locked="0"/>
    </xf>
    <xf numFmtId="0" fontId="56" fillId="8" borderId="94" xfId="5" applyFont="1" applyFill="1" applyBorder="1" applyAlignment="1" applyProtection="1">
      <alignment horizontal="center" vertical="center"/>
      <protection locked="0"/>
    </xf>
    <xf numFmtId="0" fontId="57" fillId="3" borderId="5" xfId="0" applyFont="1" applyFill="1" applyBorder="1" applyAlignment="1">
      <alignment horizontal="center" vertical="center"/>
    </xf>
    <xf numFmtId="0" fontId="57" fillId="3" borderId="1" xfId="0" applyFont="1" applyFill="1" applyBorder="1" applyAlignment="1">
      <alignment vertical="center"/>
    </xf>
    <xf numFmtId="0" fontId="57" fillId="3" borderId="8" xfId="0" applyFont="1" applyFill="1" applyBorder="1" applyAlignment="1">
      <alignment vertical="center"/>
    </xf>
    <xf numFmtId="0" fontId="14" fillId="3" borderId="11" xfId="0" applyFont="1" applyFill="1" applyBorder="1" applyAlignment="1">
      <alignment vertical="center"/>
    </xf>
    <xf numFmtId="0" fontId="57" fillId="0" borderId="0" xfId="0" applyFont="1" applyAlignment="1">
      <alignment horizontal="center" vertical="center"/>
    </xf>
    <xf numFmtId="0" fontId="58" fillId="0" borderId="0" xfId="0" applyFont="1" applyAlignment="1">
      <alignment horizontal="left" vertical="center"/>
    </xf>
    <xf numFmtId="0" fontId="59" fillId="0" borderId="0" xfId="0" applyFont="1" applyAlignment="1">
      <alignment horizontal="center" vertical="center"/>
    </xf>
    <xf numFmtId="0" fontId="57" fillId="0" borderId="0" xfId="0" applyFont="1" applyAlignment="1">
      <alignment vertical="center"/>
    </xf>
    <xf numFmtId="0" fontId="14" fillId="0" borderId="0" xfId="0" applyFont="1" applyAlignment="1">
      <alignment vertical="center"/>
    </xf>
    <xf numFmtId="0" fontId="60" fillId="0" borderId="0" xfId="0" applyFont="1" applyAlignment="1">
      <alignment vertical="center"/>
    </xf>
    <xf numFmtId="0" fontId="59" fillId="0" borderId="0" xfId="0" applyFont="1" applyAlignment="1">
      <alignment vertical="center"/>
    </xf>
    <xf numFmtId="0" fontId="58" fillId="0" borderId="0" xfId="0" applyFont="1" applyAlignment="1">
      <alignment vertical="center"/>
    </xf>
    <xf numFmtId="0" fontId="60" fillId="0" borderId="0" xfId="0" applyFont="1"/>
    <xf numFmtId="0" fontId="9" fillId="5" borderId="6" xfId="0" applyFont="1" applyFill="1" applyBorder="1" applyAlignment="1">
      <alignment horizontal="center" vertical="center" shrinkToFit="1"/>
    </xf>
    <xf numFmtId="0" fontId="9" fillId="5" borderId="19" xfId="0" applyFont="1" applyFill="1" applyBorder="1" applyAlignment="1">
      <alignment horizontal="center" vertical="center" shrinkToFit="1"/>
    </xf>
    <xf numFmtId="0" fontId="9" fillId="5" borderId="7" xfId="0" applyFont="1" applyFill="1" applyBorder="1" applyAlignment="1">
      <alignment horizontal="center" vertical="center" shrinkToFit="1"/>
    </xf>
    <xf numFmtId="0" fontId="9" fillId="2" borderId="1" xfId="0" applyFont="1" applyFill="1" applyBorder="1" applyAlignment="1">
      <alignment horizontal="center" vertical="center"/>
    </xf>
    <xf numFmtId="0" fontId="57" fillId="3" borderId="99" xfId="0" applyFont="1" applyFill="1" applyBorder="1" applyAlignment="1">
      <alignment vertical="center"/>
    </xf>
    <xf numFmtId="0" fontId="57" fillId="3" borderId="120" xfId="0" applyFont="1" applyFill="1" applyBorder="1" applyAlignment="1">
      <alignment vertical="center"/>
    </xf>
    <xf numFmtId="38" fontId="26" fillId="0" borderId="1" xfId="4" applyFont="1" applyBorder="1" applyAlignment="1">
      <alignment horizontal="center" vertical="center" wrapText="1"/>
    </xf>
    <xf numFmtId="38" fontId="26" fillId="0" borderId="1" xfId="4" applyFont="1" applyBorder="1" applyAlignment="1">
      <alignment horizontal="center" vertical="center"/>
    </xf>
    <xf numFmtId="38" fontId="26" fillId="0" borderId="1" xfId="4" applyFont="1" applyBorder="1" applyAlignment="1"/>
    <xf numFmtId="177" fontId="61" fillId="0" borderId="0" xfId="0" applyNumberFormat="1" applyFont="1" applyFill="1" applyAlignment="1">
      <alignment vertical="center"/>
    </xf>
    <xf numFmtId="38" fontId="26" fillId="0" borderId="1" xfId="4" applyFont="1" applyFill="1" applyBorder="1" applyAlignment="1"/>
    <xf numFmtId="0" fontId="62" fillId="0" borderId="0" xfId="0" applyFont="1" applyAlignment="1">
      <alignment vertical="center"/>
    </xf>
    <xf numFmtId="0" fontId="11" fillId="2" borderId="1" xfId="0" applyFont="1" applyFill="1" applyBorder="1" applyAlignment="1">
      <alignment vertical="center"/>
    </xf>
    <xf numFmtId="38" fontId="9" fillId="2" borderId="1" xfId="1" applyFont="1" applyFill="1" applyBorder="1">
      <alignment vertical="center"/>
    </xf>
    <xf numFmtId="38" fontId="9" fillId="2" borderId="1" xfId="1" applyFont="1" applyFill="1" applyBorder="1" applyAlignment="1">
      <alignment horizontal="right" vertical="center"/>
    </xf>
    <xf numFmtId="38" fontId="9" fillId="2" borderId="123" xfId="1" applyFont="1" applyFill="1" applyBorder="1">
      <alignment vertical="center"/>
    </xf>
    <xf numFmtId="38" fontId="9" fillId="2" borderId="123" xfId="1" applyFont="1" applyFill="1" applyBorder="1" applyAlignment="1">
      <alignment horizontal="right" vertical="center"/>
    </xf>
    <xf numFmtId="38" fontId="9" fillId="2" borderId="124" xfId="1" applyFont="1" applyFill="1" applyBorder="1">
      <alignment vertical="center"/>
    </xf>
    <xf numFmtId="0" fontId="14" fillId="0" borderId="63" xfId="0" applyFont="1" applyBorder="1" applyAlignment="1" applyProtection="1">
      <alignment vertical="center"/>
    </xf>
    <xf numFmtId="0" fontId="14" fillId="3" borderId="9" xfId="0" applyFont="1" applyFill="1" applyBorder="1" applyAlignment="1" applyProtection="1">
      <alignment vertical="center"/>
    </xf>
    <xf numFmtId="0" fontId="14" fillId="0" borderId="56" xfId="0" applyFont="1" applyBorder="1" applyAlignment="1" applyProtection="1">
      <alignment vertical="center"/>
    </xf>
    <xf numFmtId="0" fontId="14" fillId="0" borderId="0" xfId="0" applyFont="1" applyProtection="1"/>
    <xf numFmtId="0" fontId="14" fillId="0" borderId="2" xfId="0" applyFont="1" applyBorder="1" applyAlignment="1">
      <alignment horizontal="center" vertical="center" textRotation="255"/>
    </xf>
    <xf numFmtId="0" fontId="14" fillId="0" borderId="11" xfId="0" applyFont="1" applyBorder="1" applyAlignment="1">
      <alignment horizontal="center" vertical="center" textRotation="255"/>
    </xf>
    <xf numFmtId="0" fontId="14" fillId="0" borderId="4" xfId="0" applyFont="1" applyBorder="1" applyAlignment="1">
      <alignment horizontal="center" vertical="center" textRotation="255"/>
    </xf>
    <xf numFmtId="0" fontId="14" fillId="0" borderId="8" xfId="0" applyFont="1" applyBorder="1" applyAlignment="1">
      <alignment horizontal="left" shrinkToFit="1"/>
    </xf>
    <xf numFmtId="0" fontId="14" fillId="0" borderId="14" xfId="0" applyFont="1" applyBorder="1" applyAlignment="1">
      <alignment horizontal="left" shrinkToFit="1"/>
    </xf>
    <xf numFmtId="0" fontId="14" fillId="3" borderId="1" xfId="0" applyFont="1" applyFill="1" applyBorder="1" applyAlignment="1" applyProtection="1">
      <alignment horizontal="center"/>
      <protection locked="0"/>
    </xf>
    <xf numFmtId="0" fontId="14" fillId="3" borderId="8" xfId="0" applyFont="1" applyFill="1" applyBorder="1" applyAlignment="1" applyProtection="1">
      <alignment horizontal="center"/>
      <protection locked="0"/>
    </xf>
    <xf numFmtId="0" fontId="14" fillId="0" borderId="2" xfId="0" applyFont="1" applyBorder="1" applyAlignment="1">
      <alignment horizontal="left" shrinkToFit="1"/>
    </xf>
    <xf numFmtId="0" fontId="14" fillId="5" borderId="1" xfId="0" applyFont="1" applyFill="1" applyBorder="1" applyAlignment="1">
      <alignment horizontal="center" vertical="center"/>
    </xf>
    <xf numFmtId="0" fontId="14" fillId="5" borderId="1" xfId="0" applyFont="1" applyFill="1" applyBorder="1" applyAlignment="1">
      <alignment horizontal="center" vertical="center" shrinkToFit="1"/>
    </xf>
    <xf numFmtId="0" fontId="14" fillId="5" borderId="6" xfId="0" applyFont="1" applyFill="1" applyBorder="1" applyAlignment="1">
      <alignment horizontal="center" vertical="center" shrinkToFit="1"/>
    </xf>
    <xf numFmtId="0" fontId="14" fillId="0" borderId="0" xfId="0" applyFont="1" applyAlignment="1">
      <alignment horizontal="center"/>
    </xf>
    <xf numFmtId="0" fontId="14" fillId="0" borderId="6" xfId="0" applyFont="1" applyBorder="1" applyAlignment="1">
      <alignment horizontal="left" vertical="center"/>
    </xf>
    <xf numFmtId="0" fontId="14" fillId="0" borderId="1" xfId="0" applyFont="1" applyBorder="1" applyAlignment="1">
      <alignment horizontal="left" vertical="center"/>
    </xf>
    <xf numFmtId="0" fontId="14" fillId="0" borderId="8" xfId="0" applyFont="1" applyBorder="1" applyAlignment="1">
      <alignment horizontal="left" vertical="center"/>
    </xf>
    <xf numFmtId="0" fontId="19" fillId="0" borderId="8" xfId="0" applyFont="1" applyBorder="1" applyAlignment="1">
      <alignment horizontal="left" vertical="center" shrinkToFit="1"/>
    </xf>
    <xf numFmtId="0" fontId="19" fillId="0" borderId="14" xfId="0" applyFont="1" applyBorder="1" applyAlignment="1">
      <alignment horizontal="left" vertical="center" shrinkToFit="1"/>
    </xf>
    <xf numFmtId="0" fontId="19" fillId="0" borderId="8" xfId="0" applyFont="1" applyBorder="1" applyAlignment="1">
      <alignment horizontal="left" vertical="center" wrapText="1" shrinkToFit="1"/>
    </xf>
    <xf numFmtId="0" fontId="19" fillId="0" borderId="49" xfId="0" applyFont="1" applyBorder="1" applyAlignment="1">
      <alignment horizontal="left" vertical="center" shrinkToFit="1"/>
    </xf>
    <xf numFmtId="0" fontId="14" fillId="3" borderId="1" xfId="0" applyFont="1" applyFill="1" applyBorder="1" applyAlignment="1">
      <alignment horizontal="center" vertical="center"/>
    </xf>
    <xf numFmtId="0" fontId="14" fillId="2" borderId="27" xfId="0" applyFont="1" applyFill="1" applyBorder="1" applyAlignment="1" applyProtection="1">
      <alignment horizontal="left" vertical="center" shrinkToFit="1"/>
      <protection locked="0"/>
    </xf>
    <xf numFmtId="0" fontId="14" fillId="2" borderId="28" xfId="0" applyFont="1" applyFill="1" applyBorder="1" applyAlignment="1" applyProtection="1">
      <alignment horizontal="left" vertical="center" shrinkToFit="1"/>
      <protection locked="0"/>
    </xf>
    <xf numFmtId="0" fontId="14" fillId="2" borderId="29" xfId="0" applyFont="1" applyFill="1" applyBorder="1" applyAlignment="1" applyProtection="1">
      <alignment horizontal="left" vertical="center" shrinkToFit="1"/>
      <protection locked="0"/>
    </xf>
    <xf numFmtId="0" fontId="14" fillId="0" borderId="0" xfId="0" applyFont="1" applyBorder="1" applyAlignment="1">
      <alignment horizontal="center"/>
    </xf>
    <xf numFmtId="0" fontId="14" fillId="5" borderId="8" xfId="0" applyFont="1" applyFill="1" applyBorder="1" applyAlignment="1">
      <alignment horizontal="center" vertical="center"/>
    </xf>
    <xf numFmtId="0" fontId="14" fillId="5" borderId="14" xfId="0" applyFont="1" applyFill="1" applyBorder="1" applyAlignment="1">
      <alignment horizontal="center" vertical="center"/>
    </xf>
    <xf numFmtId="0" fontId="14" fillId="5" borderId="9" xfId="0" applyFont="1" applyFill="1" applyBorder="1" applyAlignment="1">
      <alignment horizontal="center" vertical="center"/>
    </xf>
    <xf numFmtId="0" fontId="14" fillId="0" borderId="6" xfId="0" applyFont="1" applyBorder="1" applyAlignment="1">
      <alignment horizontal="center"/>
    </xf>
    <xf numFmtId="0" fontId="14" fillId="2" borderId="30" xfId="0" applyFont="1" applyFill="1" applyBorder="1" applyAlignment="1" applyProtection="1">
      <alignment horizontal="left" vertical="top" wrapText="1"/>
      <protection locked="0"/>
    </xf>
    <xf numFmtId="0" fontId="14" fillId="2" borderId="31" xfId="0" applyFont="1" applyFill="1" applyBorder="1" applyAlignment="1" applyProtection="1">
      <alignment horizontal="left" vertical="top" wrapText="1"/>
      <protection locked="0"/>
    </xf>
    <xf numFmtId="0" fontId="14" fillId="2" borderId="32" xfId="0" applyFont="1" applyFill="1" applyBorder="1" applyAlignment="1" applyProtection="1">
      <alignment horizontal="left" vertical="top" wrapText="1"/>
      <protection locked="0"/>
    </xf>
    <xf numFmtId="0" fontId="14" fillId="2" borderId="33" xfId="0" applyFont="1" applyFill="1" applyBorder="1" applyAlignment="1" applyProtection="1">
      <alignment horizontal="left" vertical="top" wrapText="1"/>
      <protection locked="0"/>
    </xf>
    <xf numFmtId="0" fontId="14" fillId="2" borderId="0" xfId="0" applyFont="1" applyFill="1" applyBorder="1" applyAlignment="1" applyProtection="1">
      <alignment horizontal="left" vertical="top" wrapText="1"/>
      <protection locked="0"/>
    </xf>
    <xf numFmtId="0" fontId="14" fillId="2" borderId="34" xfId="0" applyFont="1" applyFill="1" applyBorder="1" applyAlignment="1" applyProtection="1">
      <alignment horizontal="left" vertical="top" wrapText="1"/>
      <protection locked="0"/>
    </xf>
    <xf numFmtId="0" fontId="14" fillId="2" borderId="35" xfId="0" applyFont="1" applyFill="1" applyBorder="1" applyAlignment="1" applyProtection="1">
      <alignment horizontal="left" vertical="top" wrapText="1"/>
      <protection locked="0"/>
    </xf>
    <xf numFmtId="0" fontId="14" fillId="2" borderId="36" xfId="0" applyFont="1" applyFill="1" applyBorder="1" applyAlignment="1" applyProtection="1">
      <alignment horizontal="left" vertical="top" wrapText="1"/>
      <protection locked="0"/>
    </xf>
    <xf numFmtId="0" fontId="14" fillId="2" borderId="37" xfId="0" applyFont="1" applyFill="1" applyBorder="1" applyAlignment="1" applyProtection="1">
      <alignment horizontal="left" vertical="top" wrapText="1"/>
      <protection locked="0"/>
    </xf>
    <xf numFmtId="0" fontId="14" fillId="2" borderId="42" xfId="0" applyFont="1" applyFill="1" applyBorder="1" applyAlignment="1" applyProtection="1">
      <alignment horizontal="center" vertical="center" shrinkToFit="1"/>
      <protection locked="0"/>
    </xf>
    <xf numFmtId="0" fontId="14" fillId="2" borderId="43" xfId="0" applyFont="1" applyFill="1" applyBorder="1" applyAlignment="1" applyProtection="1">
      <alignment horizontal="center" vertical="center" shrinkToFit="1"/>
      <protection locked="0"/>
    </xf>
    <xf numFmtId="0" fontId="14" fillId="2" borderId="44" xfId="0" applyFont="1" applyFill="1" applyBorder="1" applyAlignment="1" applyProtection="1">
      <alignment horizontal="center" vertical="center" shrinkToFit="1"/>
      <protection locked="0"/>
    </xf>
    <xf numFmtId="0" fontId="14" fillId="2" borderId="27" xfId="0" applyFont="1" applyFill="1" applyBorder="1" applyAlignment="1" applyProtection="1">
      <alignment horizontal="center" shrinkToFit="1"/>
      <protection locked="0"/>
    </xf>
    <xf numFmtId="0" fontId="14" fillId="2" borderId="28" xfId="0" applyFont="1" applyFill="1" applyBorder="1" applyAlignment="1" applyProtection="1">
      <alignment horizontal="center" shrinkToFit="1"/>
      <protection locked="0"/>
    </xf>
    <xf numFmtId="0" fontId="14" fillId="3" borderId="14" xfId="0" applyFont="1" applyFill="1" applyBorder="1" applyAlignment="1">
      <alignment horizontal="center"/>
    </xf>
    <xf numFmtId="57" fontId="14" fillId="2" borderId="38" xfId="0" applyNumberFormat="1" applyFont="1" applyFill="1" applyBorder="1" applyAlignment="1" applyProtection="1">
      <alignment horizontal="center" vertical="center" shrinkToFit="1"/>
      <protection locked="0"/>
    </xf>
    <xf numFmtId="0" fontId="14" fillId="2" borderId="39" xfId="0" applyFont="1" applyFill="1" applyBorder="1" applyAlignment="1" applyProtection="1">
      <alignment horizontal="center" vertical="center" shrinkToFit="1"/>
      <protection locked="0"/>
    </xf>
    <xf numFmtId="57" fontId="14" fillId="2" borderId="39" xfId="0" applyNumberFormat="1" applyFont="1" applyFill="1" applyBorder="1" applyAlignment="1" applyProtection="1">
      <alignment horizontal="center" vertical="center" shrinkToFit="1"/>
      <protection locked="0"/>
    </xf>
    <xf numFmtId="0" fontId="14" fillId="2" borderId="40" xfId="0" applyFont="1" applyFill="1" applyBorder="1" applyAlignment="1" applyProtection="1">
      <alignment horizontal="center" vertical="center" shrinkToFit="1"/>
      <protection locked="0"/>
    </xf>
    <xf numFmtId="0" fontId="14" fillId="0" borderId="41" xfId="0" applyFont="1" applyFill="1" applyBorder="1" applyAlignment="1" applyProtection="1">
      <alignment horizontal="center" vertical="center" wrapText="1"/>
      <protection locked="0"/>
    </xf>
    <xf numFmtId="0" fontId="14" fillId="0" borderId="25" xfId="0" applyFont="1" applyFill="1" applyBorder="1" applyAlignment="1" applyProtection="1">
      <alignment horizontal="center" vertical="center" wrapText="1"/>
      <protection locked="0"/>
    </xf>
    <xf numFmtId="0" fontId="14" fillId="0" borderId="26" xfId="0" applyFont="1" applyFill="1" applyBorder="1" applyAlignment="1" applyProtection="1">
      <alignment horizontal="center" vertical="center" wrapText="1"/>
      <protection locked="0"/>
    </xf>
    <xf numFmtId="0" fontId="14" fillId="2" borderId="41" xfId="0" applyFont="1" applyFill="1" applyBorder="1" applyAlignment="1" applyProtection="1">
      <alignment horizontal="left" vertical="center" shrinkToFit="1"/>
      <protection locked="0"/>
    </xf>
    <xf numFmtId="0" fontId="14" fillId="2" borderId="25" xfId="0" applyFont="1" applyFill="1" applyBorder="1" applyAlignment="1" applyProtection="1">
      <alignment horizontal="left" vertical="center" shrinkToFit="1"/>
      <protection locked="0"/>
    </xf>
    <xf numFmtId="0" fontId="14" fillId="2" borderId="26" xfId="0" applyFont="1" applyFill="1" applyBorder="1" applyAlignment="1" applyProtection="1">
      <alignment horizontal="left" vertical="center" shrinkToFit="1"/>
      <protection locked="0"/>
    </xf>
    <xf numFmtId="0" fontId="14" fillId="0" borderId="23" xfId="0" applyFont="1" applyFill="1" applyBorder="1" applyAlignment="1" applyProtection="1">
      <alignment horizontal="center" vertical="center"/>
      <protection locked="0"/>
    </xf>
    <xf numFmtId="0" fontId="14" fillId="0" borderId="14" xfId="0" applyFont="1" applyFill="1" applyBorder="1" applyAlignment="1" applyProtection="1">
      <alignment horizontal="center" vertical="center"/>
      <protection locked="0"/>
    </xf>
    <xf numFmtId="0" fontId="14" fillId="0" borderId="24" xfId="0" applyFont="1" applyFill="1" applyBorder="1" applyAlignment="1" applyProtection="1">
      <alignment horizontal="center" vertical="center"/>
      <protection locked="0"/>
    </xf>
    <xf numFmtId="0" fontId="14" fillId="0" borderId="45" xfId="0" applyFont="1" applyBorder="1" applyAlignment="1" applyProtection="1">
      <alignment horizontal="left" vertical="center"/>
      <protection locked="0"/>
    </xf>
    <xf numFmtId="0" fontId="14" fillId="0" borderId="28" xfId="0" applyFont="1" applyBorder="1" applyAlignment="1" applyProtection="1">
      <alignment horizontal="left" vertical="center"/>
      <protection locked="0"/>
    </xf>
    <xf numFmtId="0" fontId="14" fillId="0" borderId="46" xfId="0" applyFont="1" applyBorder="1" applyAlignment="1" applyProtection="1">
      <alignment horizontal="left" vertical="center"/>
      <protection locked="0"/>
    </xf>
    <xf numFmtId="0" fontId="14" fillId="0" borderId="107" xfId="0" applyFont="1" applyBorder="1" applyAlignment="1">
      <alignment horizontal="center"/>
    </xf>
    <xf numFmtId="0" fontId="14" fillId="0" borderId="108" xfId="0" applyFont="1" applyBorder="1" applyAlignment="1">
      <alignment horizontal="center"/>
    </xf>
    <xf numFmtId="0" fontId="14" fillId="0" borderId="22" xfId="0" applyFont="1" applyBorder="1" applyAlignment="1">
      <alignment horizontal="center"/>
    </xf>
    <xf numFmtId="0" fontId="14" fillId="0" borderId="9" xfId="0" applyFont="1" applyBorder="1" applyAlignment="1">
      <alignment horizontal="center"/>
    </xf>
    <xf numFmtId="0" fontId="14" fillId="0" borderId="1" xfId="0" applyFont="1" applyBorder="1" applyAlignment="1">
      <alignment horizontal="center"/>
    </xf>
    <xf numFmtId="0" fontId="14" fillId="0" borderId="0" xfId="0" applyFont="1" applyAlignment="1">
      <alignment horizontal="left" shrinkToFit="1"/>
    </xf>
    <xf numFmtId="0" fontId="14" fillId="7" borderId="0" xfId="0" applyFont="1" applyFill="1" applyAlignment="1" applyProtection="1">
      <alignment horizontal="center"/>
      <protection locked="0"/>
    </xf>
    <xf numFmtId="0" fontId="14" fillId="0" borderId="8" xfId="0" applyFont="1" applyBorder="1" applyAlignment="1" applyProtection="1">
      <alignment horizontal="left" vertical="center"/>
      <protection locked="0"/>
    </xf>
    <xf numFmtId="0" fontId="14" fillId="0" borderId="14" xfId="0" applyFont="1" applyBorder="1" applyAlignment="1" applyProtection="1">
      <alignment horizontal="left" vertical="center"/>
      <protection locked="0"/>
    </xf>
    <xf numFmtId="0" fontId="14" fillId="0" borderId="9" xfId="0" applyFont="1" applyBorder="1" applyAlignment="1" applyProtection="1">
      <alignment horizontal="left" vertical="center"/>
      <protection locked="0"/>
    </xf>
    <xf numFmtId="0" fontId="14" fillId="7" borderId="42" xfId="0" applyFont="1" applyFill="1" applyBorder="1" applyAlignment="1" applyProtection="1">
      <alignment horizontal="center" vertical="center"/>
      <protection locked="0"/>
    </xf>
    <xf numFmtId="0" fontId="14" fillId="7" borderId="43" xfId="0" applyFont="1" applyFill="1" applyBorder="1" applyAlignment="1" applyProtection="1">
      <alignment horizontal="center" vertical="center"/>
      <protection locked="0"/>
    </xf>
    <xf numFmtId="0" fontId="14" fillId="7" borderId="44" xfId="0" applyFont="1" applyFill="1" applyBorder="1" applyAlignment="1" applyProtection="1">
      <alignment horizontal="center" vertical="center"/>
      <protection locked="0"/>
    </xf>
    <xf numFmtId="0" fontId="14" fillId="0" borderId="1" xfId="0" applyFont="1" applyFill="1" applyBorder="1" applyAlignment="1">
      <alignment horizontal="center" vertical="center" textRotation="255" wrapText="1"/>
    </xf>
    <xf numFmtId="0" fontId="14" fillId="0" borderId="1" xfId="0" applyFont="1" applyFill="1" applyBorder="1" applyAlignment="1">
      <alignment horizontal="left" vertical="center"/>
    </xf>
    <xf numFmtId="0" fontId="14" fillId="3" borderId="8" xfId="0" applyFont="1" applyFill="1" applyBorder="1" applyAlignment="1">
      <alignment horizontal="center" vertical="center"/>
    </xf>
    <xf numFmtId="0" fontId="14" fillId="8" borderId="1" xfId="0" applyFont="1" applyFill="1" applyBorder="1" applyAlignment="1">
      <alignment horizontal="left" vertical="center"/>
    </xf>
    <xf numFmtId="0" fontId="14" fillId="3" borderId="14" xfId="0" applyFont="1" applyFill="1" applyBorder="1" applyAlignment="1">
      <alignment horizontal="center" vertical="center"/>
    </xf>
    <xf numFmtId="0" fontId="14" fillId="3" borderId="9" xfId="0" applyFont="1" applyFill="1" applyBorder="1" applyAlignment="1">
      <alignment horizontal="center" vertical="center"/>
    </xf>
    <xf numFmtId="0" fontId="19" fillId="8" borderId="8" xfId="0" applyFont="1" applyFill="1" applyBorder="1" applyAlignment="1">
      <alignment horizontal="left" vertical="center" shrinkToFit="1"/>
    </xf>
    <xf numFmtId="0" fontId="19" fillId="8" borderId="14" xfId="0" applyFont="1" applyFill="1" applyBorder="1" applyAlignment="1">
      <alignment horizontal="left" vertical="center" shrinkToFit="1"/>
    </xf>
    <xf numFmtId="0" fontId="14" fillId="2" borderId="27" xfId="0" applyFont="1" applyFill="1" applyBorder="1" applyAlignment="1" applyProtection="1">
      <alignment horizontal="left" vertical="center" shrinkToFit="1"/>
    </xf>
    <xf numFmtId="0" fontId="14" fillId="2" borderId="28" xfId="0" applyFont="1" applyFill="1" applyBorder="1" applyAlignment="1" applyProtection="1">
      <alignment horizontal="left" vertical="center" shrinkToFit="1"/>
    </xf>
    <xf numFmtId="0" fontId="14" fillId="2" borderId="29" xfId="0" applyFont="1" applyFill="1" applyBorder="1" applyAlignment="1" applyProtection="1">
      <alignment horizontal="left" vertical="center" shrinkToFit="1"/>
    </xf>
    <xf numFmtId="0" fontId="14" fillId="2" borderId="30" xfId="0" applyFont="1" applyFill="1" applyBorder="1" applyAlignment="1" applyProtection="1">
      <alignment horizontal="left" vertical="top" wrapText="1"/>
    </xf>
    <xf numFmtId="0" fontId="14" fillId="2" borderId="31" xfId="0" applyFont="1" applyFill="1" applyBorder="1" applyAlignment="1" applyProtection="1">
      <alignment horizontal="left" vertical="top" wrapText="1"/>
    </xf>
    <xf numFmtId="0" fontId="14" fillId="2" borderId="32" xfId="0" applyFont="1" applyFill="1" applyBorder="1" applyAlignment="1" applyProtection="1">
      <alignment horizontal="left" vertical="top" wrapText="1"/>
    </xf>
    <xf numFmtId="0" fontId="14" fillId="2" borderId="33" xfId="0" applyFont="1" applyFill="1" applyBorder="1" applyAlignment="1" applyProtection="1">
      <alignment horizontal="left" vertical="top" wrapText="1"/>
    </xf>
    <xf numFmtId="0" fontId="14" fillId="2" borderId="0" xfId="0" applyFont="1" applyFill="1" applyBorder="1" applyAlignment="1" applyProtection="1">
      <alignment horizontal="left" vertical="top" wrapText="1"/>
    </xf>
    <xf numFmtId="0" fontId="14" fillId="2" borderId="34" xfId="0" applyFont="1" applyFill="1" applyBorder="1" applyAlignment="1" applyProtection="1">
      <alignment horizontal="left" vertical="top" wrapText="1"/>
    </xf>
    <xf numFmtId="0" fontId="14" fillId="2" borderId="35" xfId="0" applyFont="1" applyFill="1" applyBorder="1" applyAlignment="1" applyProtection="1">
      <alignment horizontal="left" vertical="top" wrapText="1"/>
    </xf>
    <xf numFmtId="0" fontId="14" fillId="2" borderId="36" xfId="0" applyFont="1" applyFill="1" applyBorder="1" applyAlignment="1" applyProtection="1">
      <alignment horizontal="left" vertical="top" wrapText="1"/>
    </xf>
    <xf numFmtId="0" fontId="14" fillId="2" borderId="37" xfId="0" applyFont="1" applyFill="1" applyBorder="1" applyAlignment="1" applyProtection="1">
      <alignment horizontal="left" vertical="top" wrapText="1"/>
    </xf>
    <xf numFmtId="0" fontId="14" fillId="2" borderId="38" xfId="0" applyFont="1" applyFill="1" applyBorder="1" applyAlignment="1" applyProtection="1">
      <alignment horizontal="center" vertical="center" shrinkToFit="1"/>
    </xf>
    <xf numFmtId="0" fontId="14" fillId="2" borderId="39" xfId="0" applyFont="1" applyFill="1" applyBorder="1" applyAlignment="1" applyProtection="1">
      <alignment horizontal="center" vertical="center" shrinkToFit="1"/>
    </xf>
    <xf numFmtId="0" fontId="14" fillId="2" borderId="40" xfId="0" applyFont="1" applyFill="1" applyBorder="1" applyAlignment="1" applyProtection="1">
      <alignment horizontal="center" vertical="center" shrinkToFit="1"/>
    </xf>
    <xf numFmtId="178" fontId="14" fillId="0" borderId="1" xfId="0" applyNumberFormat="1" applyFont="1" applyBorder="1" applyAlignment="1">
      <alignment horizontal="center"/>
    </xf>
    <xf numFmtId="0" fontId="14" fillId="0" borderId="41" xfId="0" applyFont="1" applyFill="1" applyBorder="1" applyAlignment="1" applyProtection="1">
      <alignment horizontal="center" vertical="center" wrapText="1"/>
    </xf>
    <xf numFmtId="0" fontId="14" fillId="0" borderId="25" xfId="0" applyFont="1" applyFill="1" applyBorder="1" applyAlignment="1" applyProtection="1">
      <alignment horizontal="center" vertical="center" wrapText="1"/>
    </xf>
    <xf numFmtId="0" fontId="14" fillId="0" borderId="26" xfId="0" applyFont="1" applyFill="1" applyBorder="1" applyAlignment="1" applyProtection="1">
      <alignment horizontal="center" vertical="center" wrapText="1"/>
    </xf>
    <xf numFmtId="0" fontId="14" fillId="2" borderId="41" xfId="0" applyFont="1" applyFill="1" applyBorder="1" applyAlignment="1" applyProtection="1">
      <alignment horizontal="left" vertical="center" shrinkToFit="1"/>
    </xf>
    <xf numFmtId="0" fontId="14" fillId="2" borderId="25" xfId="0" applyFont="1" applyFill="1" applyBorder="1" applyAlignment="1" applyProtection="1">
      <alignment horizontal="left" vertical="center" shrinkToFit="1"/>
    </xf>
    <xf numFmtId="0" fontId="14" fillId="2" borderId="26" xfId="0" applyFont="1" applyFill="1" applyBorder="1" applyAlignment="1" applyProtection="1">
      <alignment horizontal="left" vertical="center" shrinkToFit="1"/>
    </xf>
    <xf numFmtId="0" fontId="14" fillId="0" borderId="23" xfId="0" applyFont="1" applyFill="1" applyBorder="1" applyAlignment="1" applyProtection="1">
      <alignment horizontal="center" vertical="center"/>
    </xf>
    <xf numFmtId="0" fontId="14" fillId="0" borderId="14" xfId="0" applyFont="1" applyFill="1" applyBorder="1" applyAlignment="1" applyProtection="1">
      <alignment horizontal="center" vertical="center"/>
    </xf>
    <xf numFmtId="0" fontId="14" fillId="0" borderId="24" xfId="0" applyFont="1" applyFill="1" applyBorder="1" applyAlignment="1" applyProtection="1">
      <alignment horizontal="center" vertical="center"/>
    </xf>
    <xf numFmtId="0" fontId="14" fillId="0" borderId="45" xfId="0" applyFont="1" applyBorder="1" applyAlignment="1" applyProtection="1">
      <alignment horizontal="left" vertical="center"/>
    </xf>
    <xf numFmtId="0" fontId="14" fillId="0" borderId="28" xfId="0" applyFont="1" applyBorder="1" applyAlignment="1" applyProtection="1">
      <alignment horizontal="left" vertical="center"/>
    </xf>
    <xf numFmtId="0" fontId="14" fillId="0" borderId="46" xfId="0" applyFont="1" applyBorder="1" applyAlignment="1" applyProtection="1">
      <alignment horizontal="left" vertical="center"/>
    </xf>
    <xf numFmtId="0" fontId="14" fillId="0" borderId="20" xfId="0" applyFont="1" applyBorder="1" applyAlignment="1">
      <alignment horizontal="center"/>
    </xf>
    <xf numFmtId="0" fontId="14" fillId="0" borderId="21" xfId="0" applyFont="1" applyBorder="1" applyAlignment="1">
      <alignment horizontal="center"/>
    </xf>
    <xf numFmtId="0" fontId="14" fillId="2" borderId="0" xfId="0" applyFont="1" applyFill="1" applyBorder="1" applyAlignment="1" applyProtection="1">
      <alignment horizontal="center" shrinkToFit="1"/>
    </xf>
    <xf numFmtId="0" fontId="14" fillId="2" borderId="38" xfId="0" applyFont="1" applyFill="1" applyBorder="1" applyAlignment="1" applyProtection="1">
      <alignment horizontal="center" vertical="center" shrinkToFit="1"/>
      <protection locked="0"/>
    </xf>
    <xf numFmtId="0" fontId="14" fillId="3" borderId="14" xfId="0" applyFont="1" applyFill="1" applyBorder="1" applyAlignment="1" applyProtection="1">
      <alignment horizontal="center"/>
      <protection locked="0"/>
    </xf>
    <xf numFmtId="0" fontId="14" fillId="0" borderId="105" xfId="0" applyFont="1" applyBorder="1" applyAlignment="1" applyProtection="1">
      <alignment horizontal="left" vertical="center"/>
      <protection locked="0"/>
    </xf>
    <xf numFmtId="0" fontId="14" fillId="0" borderId="36" xfId="0" applyFont="1" applyBorder="1" applyAlignment="1" applyProtection="1">
      <alignment horizontal="left" vertical="center"/>
      <protection locked="0"/>
    </xf>
    <xf numFmtId="0" fontId="14" fillId="0" borderId="106" xfId="0" applyFont="1" applyBorder="1" applyAlignment="1" applyProtection="1">
      <alignment horizontal="left" vertical="center"/>
      <protection locked="0"/>
    </xf>
    <xf numFmtId="178" fontId="14" fillId="0" borderId="1" xfId="0" applyNumberFormat="1" applyFont="1" applyBorder="1" applyAlignment="1" applyProtection="1">
      <alignment horizontal="center"/>
    </xf>
    <xf numFmtId="0" fontId="14" fillId="2" borderId="42" xfId="0" applyFont="1" applyFill="1" applyBorder="1" applyAlignment="1" applyProtection="1">
      <alignment horizontal="center" vertical="center" shrinkToFit="1"/>
    </xf>
    <xf numFmtId="0" fontId="14" fillId="2" borderId="43" xfId="0" applyFont="1" applyFill="1" applyBorder="1" applyAlignment="1" applyProtection="1">
      <alignment horizontal="center" vertical="center" shrinkToFit="1"/>
    </xf>
    <xf numFmtId="0" fontId="14" fillId="2" borderId="44" xfId="0" applyFont="1" applyFill="1" applyBorder="1" applyAlignment="1" applyProtection="1">
      <alignment horizontal="center" vertical="center" shrinkToFit="1"/>
    </xf>
    <xf numFmtId="0" fontId="14" fillId="0" borderId="105" xfId="0" applyFont="1" applyBorder="1" applyAlignment="1" applyProtection="1">
      <alignment horizontal="left" vertical="center"/>
    </xf>
    <xf numFmtId="0" fontId="14" fillId="0" borderId="36" xfId="0" applyFont="1" applyBorder="1" applyAlignment="1" applyProtection="1">
      <alignment horizontal="left" vertical="center"/>
    </xf>
    <xf numFmtId="0" fontId="14" fillId="0" borderId="106" xfId="0" applyFont="1" applyBorder="1" applyAlignment="1" applyProtection="1">
      <alignment horizontal="left" vertical="center"/>
    </xf>
    <xf numFmtId="0" fontId="14" fillId="0" borderId="6" xfId="0" applyFont="1" applyBorder="1" applyAlignment="1" applyProtection="1">
      <alignment horizontal="left" vertical="center"/>
    </xf>
    <xf numFmtId="0" fontId="14" fillId="0" borderId="1" xfId="0" applyFont="1" applyBorder="1" applyAlignment="1" applyProtection="1">
      <alignment horizontal="left" vertical="center"/>
    </xf>
    <xf numFmtId="0" fontId="14" fillId="0" borderId="8" xfId="0" applyFont="1" applyBorder="1" applyAlignment="1" applyProtection="1">
      <alignment horizontal="left" vertical="center"/>
    </xf>
    <xf numFmtId="0" fontId="57" fillId="3" borderId="8" xfId="0" applyFont="1" applyFill="1" applyBorder="1" applyAlignment="1">
      <alignment horizontal="center" vertical="center"/>
    </xf>
    <xf numFmtId="0" fontId="57" fillId="3" borderId="13" xfId="0" applyFont="1" applyFill="1" applyBorder="1" applyAlignment="1">
      <alignment horizontal="center" vertical="center"/>
    </xf>
    <xf numFmtId="0" fontId="57" fillId="3" borderId="5" xfId="0" applyFont="1" applyFill="1" applyBorder="1" applyAlignment="1">
      <alignment horizontal="center" vertical="center"/>
    </xf>
    <xf numFmtId="0" fontId="57" fillId="8" borderId="53" xfId="0" applyFont="1" applyFill="1" applyBorder="1" applyAlignment="1" applyProtection="1">
      <alignment horizontal="center" vertical="center"/>
      <protection locked="0"/>
    </xf>
    <xf numFmtId="0" fontId="57" fillId="8" borderId="1" xfId="0" applyFont="1" applyFill="1" applyBorder="1" applyAlignment="1" applyProtection="1">
      <alignment horizontal="center" vertical="center"/>
      <protection locked="0"/>
    </xf>
    <xf numFmtId="178" fontId="57" fillId="8" borderId="1" xfId="0" applyNumberFormat="1" applyFont="1" applyFill="1" applyBorder="1" applyAlignment="1" applyProtection="1">
      <alignment horizontal="center" vertical="center"/>
      <protection locked="0"/>
    </xf>
    <xf numFmtId="0" fontId="57" fillId="0" borderId="53" xfId="0" applyFont="1" applyBorder="1" applyAlignment="1" applyProtection="1">
      <alignment horizontal="center" vertical="center"/>
      <protection locked="0"/>
    </xf>
    <xf numFmtId="0" fontId="57" fillId="0" borderId="1" xfId="0" applyFont="1" applyBorder="1" applyAlignment="1" applyProtection="1">
      <alignment horizontal="center" vertical="center"/>
      <protection locked="0"/>
    </xf>
    <xf numFmtId="178" fontId="57" fillId="0" borderId="1" xfId="0" applyNumberFormat="1" applyFont="1" applyBorder="1" applyAlignment="1" applyProtection="1">
      <alignment horizontal="center" vertical="center"/>
      <protection locked="0"/>
    </xf>
    <xf numFmtId="0" fontId="57" fillId="8" borderId="55" xfId="0" applyFont="1" applyFill="1" applyBorder="1" applyAlignment="1" applyProtection="1">
      <alignment horizontal="center" vertical="center"/>
      <protection locked="0"/>
    </xf>
    <xf numFmtId="0" fontId="57" fillId="8" borderId="56" xfId="0" applyFont="1" applyFill="1" applyBorder="1" applyAlignment="1" applyProtection="1">
      <alignment horizontal="center" vertical="center"/>
      <protection locked="0"/>
    </xf>
    <xf numFmtId="178" fontId="57" fillId="8" borderId="56" xfId="0" applyNumberFormat="1" applyFont="1" applyFill="1" applyBorder="1" applyAlignment="1" applyProtection="1">
      <alignment horizontal="center" vertical="center"/>
      <protection locked="0"/>
    </xf>
    <xf numFmtId="0" fontId="57" fillId="3" borderId="14" xfId="0" applyFont="1" applyFill="1" applyBorder="1" applyAlignment="1">
      <alignment horizontal="center" vertical="center"/>
    </xf>
    <xf numFmtId="0" fontId="57" fillId="3" borderId="9" xfId="0" applyFont="1" applyFill="1" applyBorder="1" applyAlignment="1">
      <alignment horizontal="center" vertical="center"/>
    </xf>
    <xf numFmtId="0" fontId="57" fillId="0" borderId="10" xfId="0" applyFont="1" applyBorder="1" applyAlignment="1">
      <alignment horizontal="center" vertical="center"/>
    </xf>
    <xf numFmtId="0" fontId="57" fillId="0" borderId="3" xfId="0" applyFont="1" applyBorder="1" applyAlignment="1">
      <alignment horizontal="center" vertical="center"/>
    </xf>
    <xf numFmtId="57" fontId="57" fillId="0" borderId="11" xfId="0" applyNumberFormat="1" applyFont="1" applyBorder="1" applyAlignment="1">
      <alignment horizontal="center" vertical="center"/>
    </xf>
    <xf numFmtId="0" fontId="57" fillId="0" borderId="0" xfId="0" applyFont="1" applyAlignment="1">
      <alignment horizontal="center" vertical="center"/>
    </xf>
    <xf numFmtId="0" fontId="57" fillId="0" borderId="50" xfId="0" applyFont="1" applyBorder="1" applyAlignment="1" applyProtection="1">
      <alignment horizontal="center" vertical="center"/>
      <protection locked="0"/>
    </xf>
    <xf numFmtId="0" fontId="57" fillId="0" borderId="51" xfId="0" applyFont="1" applyBorder="1" applyAlignment="1" applyProtection="1">
      <alignment horizontal="center" vertical="center"/>
      <protection locked="0"/>
    </xf>
    <xf numFmtId="178" fontId="57" fillId="0" borderId="51" xfId="0" applyNumberFormat="1" applyFont="1" applyBorder="1" applyAlignment="1" applyProtection="1">
      <alignment horizontal="center" vertical="center"/>
      <protection locked="0"/>
    </xf>
    <xf numFmtId="0" fontId="57" fillId="5" borderId="110" xfId="0" applyFont="1" applyFill="1" applyBorder="1" applyAlignment="1">
      <alignment horizontal="center" vertical="center"/>
    </xf>
    <xf numFmtId="0" fontId="57" fillId="5" borderId="117" xfId="0" applyFont="1" applyFill="1" applyBorder="1" applyAlignment="1">
      <alignment horizontal="center" vertical="center"/>
    </xf>
    <xf numFmtId="176" fontId="57" fillId="5" borderId="66" xfId="0" applyNumberFormat="1" applyFont="1" applyFill="1" applyBorder="1" applyAlignment="1">
      <alignment horizontal="center" vertical="center"/>
    </xf>
    <xf numFmtId="176" fontId="57" fillId="5" borderId="74" xfId="0" applyNumberFormat="1" applyFont="1" applyFill="1" applyBorder="1" applyAlignment="1">
      <alignment horizontal="center" vertical="center"/>
    </xf>
    <xf numFmtId="176" fontId="57" fillId="5" borderId="111" xfId="0" applyNumberFormat="1" applyFont="1" applyFill="1" applyBorder="1" applyAlignment="1">
      <alignment horizontal="center" vertical="center"/>
    </xf>
    <xf numFmtId="176" fontId="57" fillId="5" borderId="112" xfId="0" applyNumberFormat="1" applyFont="1" applyFill="1" applyBorder="1" applyAlignment="1">
      <alignment horizontal="center" vertical="center"/>
    </xf>
    <xf numFmtId="0" fontId="57" fillId="5" borderId="113" xfId="0" applyFont="1" applyFill="1" applyBorder="1" applyAlignment="1">
      <alignment horizontal="center" vertical="center"/>
    </xf>
    <xf numFmtId="0" fontId="57" fillId="5" borderId="64" xfId="0" applyFont="1" applyFill="1" applyBorder="1" applyAlignment="1">
      <alignment horizontal="center" vertical="center"/>
    </xf>
    <xf numFmtId="176" fontId="57" fillId="5" borderId="8" xfId="0" applyNumberFormat="1" applyFont="1" applyFill="1" applyBorder="1" applyAlignment="1">
      <alignment horizontal="center" vertical="center"/>
    </xf>
    <xf numFmtId="176" fontId="57" fillId="5" borderId="14" xfId="0" applyNumberFormat="1" applyFont="1" applyFill="1" applyBorder="1" applyAlignment="1">
      <alignment horizontal="center" vertical="center"/>
    </xf>
    <xf numFmtId="176" fontId="57" fillId="5" borderId="9" xfId="0" applyNumberFormat="1" applyFont="1" applyFill="1" applyBorder="1" applyAlignment="1">
      <alignment horizontal="center" vertical="center"/>
    </xf>
    <xf numFmtId="0" fontId="57" fillId="5" borderId="2" xfId="0" applyFont="1" applyFill="1" applyBorder="1" applyAlignment="1">
      <alignment horizontal="center" vertical="center"/>
    </xf>
    <xf numFmtId="0" fontId="57" fillId="5" borderId="4" xfId="0" applyFont="1" applyFill="1" applyBorder="1" applyAlignment="1">
      <alignment horizontal="center" vertical="center"/>
    </xf>
    <xf numFmtId="0" fontId="57" fillId="5" borderId="10" xfId="0" applyFont="1" applyFill="1" applyBorder="1" applyAlignment="1">
      <alignment horizontal="center" vertical="center"/>
    </xf>
    <xf numFmtId="0" fontId="57" fillId="5" borderId="3" xfId="0" applyFont="1" applyFill="1" applyBorder="1" applyAlignment="1">
      <alignment horizontal="center" vertical="center"/>
    </xf>
    <xf numFmtId="0" fontId="57" fillId="5" borderId="13" xfId="0" applyFont="1" applyFill="1" applyBorder="1" applyAlignment="1">
      <alignment horizontal="center" vertical="center"/>
    </xf>
    <xf numFmtId="0" fontId="57" fillId="5" borderId="5" xfId="0" applyFont="1" applyFill="1" applyBorder="1" applyAlignment="1">
      <alignment horizontal="center" vertical="center"/>
    </xf>
    <xf numFmtId="176" fontId="57" fillId="5" borderId="109" xfId="0" applyNumberFormat="1" applyFont="1" applyFill="1" applyBorder="1" applyAlignment="1">
      <alignment horizontal="center" vertical="center"/>
    </xf>
    <xf numFmtId="177" fontId="20" fillId="2" borderId="0" xfId="0" applyNumberFormat="1" applyFont="1" applyFill="1" applyAlignment="1">
      <alignment horizontal="center" vertical="center" shrinkToFit="1"/>
    </xf>
    <xf numFmtId="0" fontId="57" fillId="0" borderId="0" xfId="0" applyFont="1" applyAlignment="1">
      <alignment horizontal="left" shrinkToFit="1"/>
    </xf>
    <xf numFmtId="0" fontId="57" fillId="0" borderId="0" xfId="0" applyFont="1" applyAlignment="1">
      <alignment horizontal="center"/>
    </xf>
    <xf numFmtId="0" fontId="57" fillId="5" borderId="1" xfId="0" applyFont="1" applyFill="1" applyBorder="1" applyAlignment="1">
      <alignment horizontal="center" vertical="center"/>
    </xf>
    <xf numFmtId="0" fontId="57" fillId="3" borderId="1" xfId="0" applyFont="1" applyFill="1" applyBorder="1" applyAlignment="1">
      <alignment horizontal="center" vertical="center"/>
    </xf>
    <xf numFmtId="0" fontId="27" fillId="0" borderId="0" xfId="0" applyFont="1" applyAlignment="1">
      <alignment horizontal="right" vertical="center"/>
    </xf>
    <xf numFmtId="0" fontId="9" fillId="9" borderId="68" xfId="0" applyFont="1" applyFill="1" applyBorder="1" applyAlignment="1">
      <alignment horizontal="left" vertical="center" shrinkToFit="1"/>
    </xf>
    <xf numFmtId="0" fontId="9" fillId="9" borderId="69" xfId="0" applyFont="1" applyFill="1" applyBorder="1" applyAlignment="1">
      <alignment horizontal="left" vertical="center" shrinkToFit="1"/>
    </xf>
    <xf numFmtId="0" fontId="9" fillId="9" borderId="70" xfId="0" applyFont="1" applyFill="1" applyBorder="1" applyAlignment="1">
      <alignment horizontal="left" vertical="center" shrinkToFit="1"/>
    </xf>
    <xf numFmtId="0" fontId="9" fillId="9" borderId="71" xfId="0" applyFont="1" applyFill="1" applyBorder="1" applyAlignment="1">
      <alignment horizontal="left" vertical="center" shrinkToFit="1"/>
    </xf>
    <xf numFmtId="0" fontId="9" fillId="4" borderId="6" xfId="0" applyFont="1" applyFill="1" applyBorder="1" applyAlignment="1">
      <alignment horizontal="center" vertical="center" textRotation="255"/>
    </xf>
    <xf numFmtId="0" fontId="9" fillId="4" borderId="19" xfId="0" applyFont="1" applyFill="1" applyBorder="1" applyAlignment="1">
      <alignment horizontal="center" vertical="center" textRotation="255"/>
    </xf>
    <xf numFmtId="0" fontId="9" fillId="4" borderId="7" xfId="0" applyFont="1" applyFill="1" applyBorder="1" applyAlignment="1">
      <alignment horizontal="center" vertical="center" textRotation="255"/>
    </xf>
    <xf numFmtId="0" fontId="9" fillId="4" borderId="66" xfId="0" applyFont="1" applyFill="1" applyBorder="1" applyAlignment="1">
      <alignment horizontal="left" vertical="center" shrinkToFit="1"/>
    </xf>
    <xf numFmtId="0" fontId="9" fillId="4" borderId="67" xfId="0" applyFont="1" applyFill="1" applyBorder="1" applyAlignment="1">
      <alignment horizontal="left" vertical="center" shrinkToFit="1"/>
    </xf>
    <xf numFmtId="0" fontId="9" fillId="4" borderId="68" xfId="0" applyFont="1" applyFill="1" applyBorder="1" applyAlignment="1">
      <alignment horizontal="left" vertical="center" shrinkToFit="1"/>
    </xf>
    <xf numFmtId="0" fontId="9" fillId="4" borderId="69" xfId="0" applyFont="1" applyFill="1" applyBorder="1" applyAlignment="1">
      <alignment horizontal="left" vertical="center" shrinkToFit="1"/>
    </xf>
    <xf numFmtId="0" fontId="9" fillId="4" borderId="70" xfId="0" applyFont="1" applyFill="1" applyBorder="1" applyAlignment="1">
      <alignment horizontal="left" vertical="center" shrinkToFit="1"/>
    </xf>
    <xf numFmtId="0" fontId="9" fillId="4" borderId="71" xfId="0" applyFont="1" applyFill="1" applyBorder="1" applyAlignment="1">
      <alignment horizontal="left" vertical="center" shrinkToFit="1"/>
    </xf>
    <xf numFmtId="0" fontId="9" fillId="9" borderId="6" xfId="0" applyFont="1" applyFill="1" applyBorder="1" applyAlignment="1">
      <alignment horizontal="center" vertical="center" textRotation="255"/>
    </xf>
    <xf numFmtId="0" fontId="9" fillId="9" borderId="19" xfId="0" applyFont="1" applyFill="1" applyBorder="1" applyAlignment="1">
      <alignment horizontal="center" vertical="center" textRotation="255"/>
    </xf>
    <xf numFmtId="0" fontId="9" fillId="9" borderId="7" xfId="0" applyFont="1" applyFill="1" applyBorder="1" applyAlignment="1">
      <alignment horizontal="center" vertical="center" textRotation="255"/>
    </xf>
    <xf numFmtId="0" fontId="9" fillId="9" borderId="10" xfId="0" applyFont="1" applyFill="1" applyBorder="1" applyAlignment="1">
      <alignment horizontal="center" vertical="center" textRotation="255"/>
    </xf>
    <xf numFmtId="0" fontId="9" fillId="9" borderId="0" xfId="0" applyFont="1" applyFill="1" applyBorder="1" applyAlignment="1">
      <alignment horizontal="center" vertical="center" textRotation="255"/>
    </xf>
    <xf numFmtId="0" fontId="9" fillId="9" borderId="13" xfId="0" applyFont="1" applyFill="1" applyBorder="1" applyAlignment="1">
      <alignment horizontal="center" vertical="center" textRotation="255"/>
    </xf>
    <xf numFmtId="0" fontId="9" fillId="9" borderId="72" xfId="0" applyFont="1" applyFill="1" applyBorder="1" applyAlignment="1">
      <alignment horizontal="left" vertical="center" shrinkToFit="1"/>
    </xf>
    <xf numFmtId="0" fontId="9" fillId="9" borderId="73" xfId="0" applyFont="1" applyFill="1" applyBorder="1" applyAlignment="1">
      <alignment horizontal="left" vertical="center" shrinkToFit="1"/>
    </xf>
    <xf numFmtId="0" fontId="9" fillId="9" borderId="66" xfId="0" applyFont="1" applyFill="1" applyBorder="1" applyAlignment="1">
      <alignment horizontal="left" vertical="center" shrinkToFit="1"/>
    </xf>
    <xf numFmtId="0" fontId="9" fillId="9" borderId="67" xfId="0" applyFont="1" applyFill="1" applyBorder="1" applyAlignment="1">
      <alignment horizontal="left" vertical="center" shrinkToFit="1"/>
    </xf>
    <xf numFmtId="0" fontId="9" fillId="5" borderId="8"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9" xfId="0" applyFont="1" applyFill="1" applyBorder="1" applyAlignment="1">
      <alignment horizontal="center" vertical="center"/>
    </xf>
    <xf numFmtId="0" fontId="54" fillId="11" borderId="8" xfId="0" applyFont="1" applyFill="1" applyBorder="1" applyAlignment="1">
      <alignment horizontal="center" vertical="center"/>
    </xf>
    <xf numFmtId="0" fontId="54" fillId="11" borderId="14" xfId="0" applyFont="1" applyFill="1" applyBorder="1" applyAlignment="1">
      <alignment horizontal="center" vertical="center"/>
    </xf>
    <xf numFmtId="0" fontId="54" fillId="11" borderId="9" xfId="0" applyFont="1" applyFill="1" applyBorder="1" applyAlignment="1">
      <alignment horizontal="center" vertical="center"/>
    </xf>
    <xf numFmtId="38" fontId="11" fillId="12" borderId="4" xfId="0" applyNumberFormat="1" applyFont="1" applyFill="1" applyBorder="1" applyAlignment="1">
      <alignment horizontal="center" vertical="center"/>
    </xf>
    <xf numFmtId="38" fontId="11" fillId="12" borderId="13" xfId="0" applyNumberFormat="1" applyFont="1" applyFill="1" applyBorder="1" applyAlignment="1">
      <alignment horizontal="center" vertical="center"/>
    </xf>
    <xf numFmtId="38" fontId="11" fillId="12" borderId="5" xfId="0" applyNumberFormat="1" applyFont="1" applyFill="1" applyBorder="1" applyAlignment="1">
      <alignment horizontal="center" vertical="center"/>
    </xf>
    <xf numFmtId="0" fontId="9" fillId="5" borderId="1" xfId="0" applyFont="1" applyFill="1" applyBorder="1" applyAlignment="1">
      <alignment horizontal="left" vertical="center"/>
    </xf>
    <xf numFmtId="0" fontId="9" fillId="5" borderId="2" xfId="0" applyFont="1" applyFill="1" applyBorder="1" applyAlignment="1">
      <alignment horizontal="center" vertical="top"/>
    </xf>
    <xf numFmtId="0" fontId="9" fillId="5" borderId="10" xfId="0" applyFont="1" applyFill="1" applyBorder="1" applyAlignment="1">
      <alignment horizontal="center" vertical="top"/>
    </xf>
    <xf numFmtId="0" fontId="9" fillId="5" borderId="3" xfId="0" applyFont="1" applyFill="1" applyBorder="1" applyAlignment="1">
      <alignment horizontal="center" vertical="top"/>
    </xf>
    <xf numFmtId="0" fontId="9" fillId="5" borderId="11" xfId="0" applyFont="1" applyFill="1" applyBorder="1" applyAlignment="1">
      <alignment horizontal="center" vertical="top"/>
    </xf>
    <xf numFmtId="0" fontId="9" fillId="5" borderId="0" xfId="0" applyFont="1" applyFill="1" applyBorder="1" applyAlignment="1">
      <alignment horizontal="center" vertical="top"/>
    </xf>
    <xf numFmtId="0" fontId="9" fillId="5" borderId="12" xfId="0" applyFont="1" applyFill="1" applyBorder="1" applyAlignment="1">
      <alignment horizontal="center" vertical="top"/>
    </xf>
    <xf numFmtId="0" fontId="9" fillId="5" borderId="4" xfId="0" applyFont="1" applyFill="1" applyBorder="1" applyAlignment="1">
      <alignment horizontal="center" vertical="top"/>
    </xf>
    <xf numFmtId="0" fontId="9" fillId="5" borderId="13" xfId="0" applyFont="1" applyFill="1" applyBorder="1" applyAlignment="1">
      <alignment horizontal="center" vertical="top"/>
    </xf>
    <xf numFmtId="0" fontId="9" fillId="5" borderId="5" xfId="0" applyFont="1" applyFill="1" applyBorder="1" applyAlignment="1">
      <alignment horizontal="center" vertical="top"/>
    </xf>
    <xf numFmtId="177" fontId="20" fillId="0" borderId="0" xfId="0" applyNumberFormat="1" applyFont="1" applyAlignment="1" applyProtection="1">
      <alignment vertical="center"/>
      <protection locked="0"/>
    </xf>
    <xf numFmtId="177" fontId="20" fillId="0" borderId="0" xfId="0" applyNumberFormat="1" applyFont="1" applyAlignment="1">
      <alignment vertical="center"/>
    </xf>
    <xf numFmtId="177" fontId="20" fillId="0" borderId="0" xfId="0" applyNumberFormat="1" applyFont="1" applyAlignment="1">
      <alignment horizontal="left" vertical="center"/>
    </xf>
    <xf numFmtId="177" fontId="21" fillId="0" borderId="0" xfId="0" applyNumberFormat="1" applyFont="1" applyAlignment="1" applyProtection="1">
      <alignment horizontal="center" vertical="center"/>
      <protection locked="0"/>
    </xf>
    <xf numFmtId="38" fontId="23" fillId="6" borderId="13" xfId="1" applyFont="1" applyFill="1" applyBorder="1" applyAlignment="1">
      <alignment horizontal="center" vertical="center"/>
    </xf>
    <xf numFmtId="177" fontId="20" fillId="0" borderId="13" xfId="0" applyNumberFormat="1" applyFont="1" applyBorder="1" applyAlignment="1">
      <alignment horizontal="center" vertical="center"/>
    </xf>
    <xf numFmtId="177" fontId="22" fillId="0" borderId="0" xfId="0" applyNumberFormat="1" applyFont="1" applyAlignment="1">
      <alignment horizontal="center" vertical="center"/>
    </xf>
    <xf numFmtId="177" fontId="25" fillId="0" borderId="8" xfId="0" applyNumberFormat="1" applyFont="1" applyFill="1" applyBorder="1" applyAlignment="1">
      <alignment horizontal="left" vertical="center" wrapText="1"/>
    </xf>
    <xf numFmtId="177" fontId="25" fillId="0" borderId="14" xfId="0" applyNumberFormat="1" applyFont="1" applyFill="1" applyBorder="1" applyAlignment="1">
      <alignment horizontal="left" vertical="center" wrapText="1"/>
    </xf>
    <xf numFmtId="177" fontId="25" fillId="0" borderId="9" xfId="0" applyNumberFormat="1" applyFont="1" applyFill="1" applyBorder="1" applyAlignment="1">
      <alignment horizontal="left" vertical="center" wrapText="1"/>
    </xf>
    <xf numFmtId="177" fontId="20" fillId="0" borderId="1" xfId="0" applyNumberFormat="1" applyFont="1" applyFill="1" applyBorder="1" applyAlignment="1">
      <alignment horizontal="center" vertical="center" shrinkToFit="1"/>
    </xf>
    <xf numFmtId="38" fontId="50" fillId="0" borderId="8" xfId="4" applyFont="1" applyFill="1" applyBorder="1" applyAlignment="1">
      <alignment horizontal="center" vertical="center"/>
    </xf>
    <xf numFmtId="38" fontId="50" fillId="0" borderId="14" xfId="4" applyFont="1" applyFill="1" applyBorder="1" applyAlignment="1">
      <alignment horizontal="center" vertical="center"/>
    </xf>
    <xf numFmtId="177" fontId="20" fillId="0" borderId="14" xfId="0" applyNumberFormat="1" applyFont="1" applyFill="1" applyBorder="1" applyAlignment="1">
      <alignment horizontal="center" vertical="center"/>
    </xf>
    <xf numFmtId="177" fontId="50" fillId="0" borderId="14" xfId="0" applyNumberFormat="1" applyFont="1" applyFill="1" applyBorder="1" applyAlignment="1">
      <alignment horizontal="center" vertical="center"/>
    </xf>
    <xf numFmtId="177" fontId="20" fillId="0" borderId="0" xfId="0" applyNumberFormat="1" applyFont="1" applyFill="1" applyAlignment="1">
      <alignment horizontal="center" vertical="center"/>
    </xf>
    <xf numFmtId="177" fontId="20" fillId="0" borderId="12" xfId="0" applyNumberFormat="1" applyFont="1" applyFill="1" applyBorder="1" applyAlignment="1">
      <alignment horizontal="center" vertical="center"/>
    </xf>
    <xf numFmtId="38" fontId="51" fillId="0" borderId="2" xfId="1" applyFont="1" applyBorder="1" applyAlignment="1">
      <alignment horizontal="center" vertical="center"/>
    </xf>
    <xf numFmtId="38" fontId="51" fillId="0" borderId="10" xfId="1" applyFont="1" applyBorder="1" applyAlignment="1">
      <alignment horizontal="center" vertical="center"/>
    </xf>
    <xf numFmtId="177" fontId="20" fillId="0" borderId="7" xfId="0" applyNumberFormat="1" applyFont="1" applyBorder="1" applyAlignment="1">
      <alignment horizontal="center" vertical="center" shrinkToFit="1"/>
    </xf>
    <xf numFmtId="177" fontId="20" fillId="0" borderId="1" xfId="0" applyNumberFormat="1" applyFont="1" applyBorder="1" applyAlignment="1">
      <alignment horizontal="center" vertical="center" shrinkToFit="1"/>
    </xf>
    <xf numFmtId="177" fontId="20" fillId="0" borderId="9" xfId="0" applyNumberFormat="1" applyFont="1" applyFill="1" applyBorder="1" applyAlignment="1">
      <alignment horizontal="center" vertical="center"/>
    </xf>
    <xf numFmtId="177" fontId="20" fillId="0" borderId="1" xfId="0" applyNumberFormat="1" applyFont="1" applyFill="1" applyBorder="1" applyAlignment="1">
      <alignment horizontal="center" vertical="center"/>
    </xf>
    <xf numFmtId="38" fontId="51" fillId="0" borderId="8" xfId="1" applyFont="1" applyBorder="1" applyAlignment="1">
      <alignment horizontal="center" vertical="center"/>
    </xf>
    <xf numFmtId="38" fontId="51" fillId="0" borderId="14" xfId="1" applyFont="1" applyBorder="1" applyAlignment="1">
      <alignment horizontal="center" vertical="center"/>
    </xf>
    <xf numFmtId="177" fontId="20" fillId="0" borderId="2" xfId="0" applyNumberFormat="1" applyFont="1" applyBorder="1" applyAlignment="1">
      <alignment horizontal="center" vertical="center" textRotation="255"/>
    </xf>
    <xf numFmtId="177" fontId="20" fillId="0" borderId="3" xfId="0" applyNumberFormat="1" applyFont="1" applyBorder="1" applyAlignment="1">
      <alignment horizontal="center" vertical="center" textRotation="255"/>
    </xf>
    <xf numFmtId="177" fontId="20" fillId="0" borderId="11" xfId="0" applyNumberFormat="1" applyFont="1" applyBorder="1" applyAlignment="1">
      <alignment horizontal="center" vertical="center" textRotation="255"/>
    </xf>
    <xf numFmtId="177" fontId="20" fillId="0" borderId="12" xfId="0" applyNumberFormat="1" applyFont="1" applyBorder="1" applyAlignment="1">
      <alignment horizontal="center" vertical="center" textRotation="255"/>
    </xf>
    <xf numFmtId="177" fontId="20" fillId="0" borderId="8" xfId="0" applyNumberFormat="1" applyFont="1" applyBorder="1" applyAlignment="1">
      <alignment horizontal="left" vertical="center" shrinkToFit="1"/>
    </xf>
    <xf numFmtId="177" fontId="20" fillId="0" borderId="14" xfId="0" applyNumberFormat="1" applyFont="1" applyBorder="1" applyAlignment="1">
      <alignment horizontal="left" vertical="center" shrinkToFit="1"/>
    </xf>
    <xf numFmtId="177" fontId="20" fillId="0" borderId="2" xfId="0" applyNumberFormat="1" applyFont="1" applyBorder="1" applyAlignment="1">
      <alignment horizontal="center" vertical="center" shrinkToFit="1"/>
    </xf>
    <xf numFmtId="177" fontId="20" fillId="0" borderId="10" xfId="0" applyNumberFormat="1" applyFont="1" applyBorder="1" applyAlignment="1">
      <alignment horizontal="center" vertical="center" shrinkToFit="1"/>
    </xf>
    <xf numFmtId="177" fontId="20" fillId="0" borderId="3" xfId="0" applyNumberFormat="1" applyFont="1" applyBorder="1" applyAlignment="1">
      <alignment horizontal="center" vertical="center" shrinkToFit="1"/>
    </xf>
    <xf numFmtId="38" fontId="50" fillId="0" borderId="8" xfId="1" applyFont="1" applyBorder="1" applyAlignment="1">
      <alignment horizontal="center" vertical="center"/>
    </xf>
    <xf numFmtId="38" fontId="50" fillId="0" borderId="14" xfId="1" applyFont="1" applyBorder="1" applyAlignment="1">
      <alignment horizontal="center" vertical="center"/>
    </xf>
    <xf numFmtId="177" fontId="20" fillId="0" borderId="10" xfId="0" applyNumberFormat="1" applyFont="1" applyBorder="1" applyAlignment="1">
      <alignment horizontal="center" vertical="center"/>
    </xf>
    <xf numFmtId="177" fontId="50" fillId="0" borderId="10" xfId="0" applyNumberFormat="1" applyFont="1" applyBorder="1" applyAlignment="1">
      <alignment horizontal="center" vertical="center"/>
    </xf>
    <xf numFmtId="177" fontId="50" fillId="0" borderId="14" xfId="0" applyNumberFormat="1" applyFont="1" applyBorder="1" applyAlignment="1">
      <alignment horizontal="center" vertical="center"/>
    </xf>
    <xf numFmtId="38" fontId="51" fillId="0" borderId="43" xfId="1" applyFont="1" applyBorder="1" applyAlignment="1">
      <alignment horizontal="center" vertical="center" wrapText="1"/>
    </xf>
    <xf numFmtId="177" fontId="20" fillId="0" borderId="43" xfId="0" applyNumberFormat="1" applyFont="1" applyBorder="1" applyAlignment="1">
      <alignment horizontal="center" vertical="center" wrapText="1"/>
    </xf>
    <xf numFmtId="177" fontId="20" fillId="0" borderId="44" xfId="0" applyNumberFormat="1" applyFont="1" applyBorder="1" applyAlignment="1">
      <alignment horizontal="center" vertical="center" wrapText="1"/>
    </xf>
    <xf numFmtId="38" fontId="51" fillId="0" borderId="14" xfId="4" applyFont="1" applyBorder="1" applyAlignment="1">
      <alignment horizontal="center" vertical="center" wrapText="1"/>
    </xf>
    <xf numFmtId="38" fontId="51" fillId="0" borderId="9" xfId="4" applyFont="1" applyBorder="1" applyAlignment="1">
      <alignment horizontal="center" vertical="center" wrapText="1"/>
    </xf>
    <xf numFmtId="177" fontId="20" fillId="0" borderId="11" xfId="0" applyNumberFormat="1" applyFont="1" applyBorder="1" applyAlignment="1">
      <alignment horizontal="center" vertical="center" shrinkToFit="1"/>
    </xf>
    <xf numFmtId="177" fontId="20" fillId="0" borderId="0" xfId="0" applyNumberFormat="1" applyFont="1" applyAlignment="1">
      <alignment horizontal="center" vertical="center" shrinkToFit="1"/>
    </xf>
    <xf numFmtId="38" fontId="50" fillId="0" borderId="14" xfId="4" applyFont="1" applyBorder="1" applyAlignment="1">
      <alignment horizontal="center" vertical="center"/>
    </xf>
    <xf numFmtId="177" fontId="20" fillId="0" borderId="14" xfId="0" applyNumberFormat="1" applyFont="1" applyBorder="1" applyAlignment="1">
      <alignment horizontal="center" vertical="center"/>
    </xf>
    <xf numFmtId="177" fontId="20" fillId="0" borderId="9" xfId="0" applyNumberFormat="1" applyFont="1" applyBorder="1" applyAlignment="1">
      <alignment horizontal="center" vertical="center"/>
    </xf>
    <xf numFmtId="177" fontId="20" fillId="0" borderId="3" xfId="0" applyNumberFormat="1" applyFont="1" applyBorder="1" applyAlignment="1">
      <alignment horizontal="center" vertical="center"/>
    </xf>
    <xf numFmtId="38" fontId="51" fillId="0" borderId="14" xfId="4" applyFont="1" applyBorder="1" applyAlignment="1">
      <alignment horizontal="center" vertical="center"/>
    </xf>
    <xf numFmtId="177" fontId="20" fillId="0" borderId="42" xfId="0" applyNumberFormat="1" applyFont="1" applyBorder="1" applyAlignment="1">
      <alignment horizontal="center" vertical="center" wrapText="1"/>
    </xf>
    <xf numFmtId="177" fontId="20" fillId="0" borderId="43" xfId="0" applyNumberFormat="1" applyFont="1" applyBorder="1" applyAlignment="1">
      <alignment horizontal="center" vertical="center"/>
    </xf>
    <xf numFmtId="177" fontId="20" fillId="0" borderId="44" xfId="0" applyNumberFormat="1" applyFont="1" applyBorder="1" applyAlignment="1">
      <alignment horizontal="center" vertical="center"/>
    </xf>
    <xf numFmtId="177" fontId="20" fillId="0" borderId="1" xfId="0" applyNumberFormat="1" applyFont="1" applyBorder="1" applyAlignment="1">
      <alignment horizontal="center" vertical="center"/>
    </xf>
    <xf numFmtId="177" fontId="25" fillId="0" borderId="14" xfId="0" applyNumberFormat="1" applyFont="1" applyBorder="1" applyAlignment="1">
      <alignment horizontal="left" vertical="center" wrapText="1"/>
    </xf>
    <xf numFmtId="177" fontId="25" fillId="0" borderId="9" xfId="0" applyNumberFormat="1" applyFont="1" applyBorder="1" applyAlignment="1">
      <alignment horizontal="left" vertical="center" wrapText="1"/>
    </xf>
    <xf numFmtId="177" fontId="20" fillId="0" borderId="1" xfId="0" applyNumberFormat="1" applyFont="1" applyBorder="1" applyAlignment="1">
      <alignment horizontal="left" vertical="center" shrinkToFit="1"/>
    </xf>
    <xf numFmtId="177" fontId="20" fillId="0" borderId="9" xfId="0" applyNumberFormat="1" applyFont="1" applyBorder="1" applyAlignment="1">
      <alignment horizontal="center" vertical="center" shrinkToFit="1"/>
    </xf>
    <xf numFmtId="177" fontId="20" fillId="0" borderId="9" xfId="0" applyNumberFormat="1" applyFont="1" applyBorder="1" applyAlignment="1">
      <alignment horizontal="center" vertical="center" wrapText="1" shrinkToFit="1"/>
    </xf>
    <xf numFmtId="38" fontId="50" fillId="0" borderId="8" xfId="1" applyFont="1" applyBorder="1" applyAlignment="1">
      <alignment horizontal="center" vertical="center" shrinkToFit="1"/>
    </xf>
    <xf numFmtId="38" fontId="50" fillId="0" borderId="14" xfId="1" applyFont="1" applyBorder="1" applyAlignment="1">
      <alignment horizontal="center" vertical="center" shrinkToFit="1"/>
    </xf>
    <xf numFmtId="177" fontId="20" fillId="0" borderId="1" xfId="0" applyNumberFormat="1" applyFont="1" applyBorder="1" applyAlignment="1">
      <alignment horizontal="center" vertical="center" textRotation="255"/>
    </xf>
    <xf numFmtId="177" fontId="20" fillId="0" borderId="8" xfId="0" applyNumberFormat="1" applyFont="1" applyBorder="1" applyAlignment="1">
      <alignment horizontal="center" vertical="center" textRotation="255"/>
    </xf>
    <xf numFmtId="177" fontId="25" fillId="0" borderId="8" xfId="0" applyNumberFormat="1" applyFont="1" applyBorder="1" applyAlignment="1">
      <alignment horizontal="left" vertical="center" wrapText="1"/>
    </xf>
    <xf numFmtId="177" fontId="20" fillId="0" borderId="8" xfId="0" applyNumberFormat="1" applyFont="1" applyBorder="1" applyAlignment="1">
      <alignment horizontal="center" vertical="center"/>
    </xf>
    <xf numFmtId="177" fontId="50" fillId="0" borderId="13" xfId="0" applyNumberFormat="1" applyFont="1" applyBorder="1" applyAlignment="1">
      <alignment horizontal="center" vertical="center"/>
    </xf>
    <xf numFmtId="177" fontId="20" fillId="0" borderId="0" xfId="0" applyNumberFormat="1" applyFont="1" applyBorder="1" applyAlignment="1">
      <alignment horizontal="center" vertical="center"/>
    </xf>
    <xf numFmtId="177" fontId="25" fillId="0" borderId="0" xfId="0" applyNumberFormat="1" applyFont="1" applyBorder="1" applyAlignment="1">
      <alignment horizontal="left" vertical="center" wrapText="1"/>
    </xf>
    <xf numFmtId="177" fontId="25" fillId="0" borderId="12" xfId="0" applyNumberFormat="1" applyFont="1" applyBorder="1" applyAlignment="1">
      <alignment horizontal="left" vertical="center" wrapText="1"/>
    </xf>
    <xf numFmtId="177" fontId="20" fillId="0" borderId="2" xfId="0" applyNumberFormat="1" applyFont="1" applyBorder="1" applyAlignment="1">
      <alignment horizontal="left" vertical="center" shrinkToFit="1"/>
    </xf>
    <xf numFmtId="177" fontId="20" fillId="0" borderId="10" xfId="0" applyNumberFormat="1" applyFont="1" applyBorder="1" applyAlignment="1">
      <alignment horizontal="left" vertical="center" shrinkToFit="1"/>
    </xf>
    <xf numFmtId="177" fontId="20" fillId="0" borderId="0" xfId="0" applyNumberFormat="1" applyFont="1" applyBorder="1" applyAlignment="1">
      <alignment horizontal="left" vertical="center" shrinkToFit="1"/>
    </xf>
    <xf numFmtId="177" fontId="20" fillId="0" borderId="0" xfId="0" applyNumberFormat="1" applyFont="1" applyBorder="1" applyAlignment="1">
      <alignment horizontal="center" vertical="center" shrinkToFit="1"/>
    </xf>
    <xf numFmtId="177" fontId="20" fillId="0" borderId="12" xfId="0" applyNumberFormat="1" applyFont="1" applyBorder="1" applyAlignment="1">
      <alignment horizontal="center" vertical="center" shrinkToFit="1"/>
    </xf>
    <xf numFmtId="38" fontId="50" fillId="0" borderId="2" xfId="1" applyFont="1" applyBorder="1" applyAlignment="1">
      <alignment horizontal="center" vertical="center"/>
    </xf>
    <xf numFmtId="38" fontId="50" fillId="0" borderId="10" xfId="1" applyFont="1" applyBorder="1" applyAlignment="1">
      <alignment horizontal="center" vertical="center"/>
    </xf>
    <xf numFmtId="177" fontId="50" fillId="0" borderId="0" xfId="0" applyNumberFormat="1" applyFont="1" applyBorder="1" applyAlignment="1">
      <alignment horizontal="center" vertical="center"/>
    </xf>
    <xf numFmtId="177" fontId="25" fillId="0" borderId="10" xfId="0" applyNumberFormat="1" applyFont="1" applyBorder="1" applyAlignment="1">
      <alignment horizontal="left" vertical="center" wrapText="1"/>
    </xf>
    <xf numFmtId="177" fontId="25" fillId="0" borderId="3" xfId="0" applyNumberFormat="1" applyFont="1" applyBorder="1" applyAlignment="1">
      <alignment horizontal="left" vertical="center" wrapText="1"/>
    </xf>
    <xf numFmtId="177" fontId="20" fillId="0" borderId="8" xfId="0" applyNumberFormat="1" applyFont="1" applyBorder="1" applyAlignment="1">
      <alignment horizontal="center" vertical="center" wrapText="1" shrinkToFit="1"/>
    </xf>
    <xf numFmtId="177" fontId="20" fillId="0" borderId="14" xfId="0" applyNumberFormat="1" applyFont="1" applyBorder="1" applyAlignment="1">
      <alignment horizontal="center" vertical="center" shrinkToFit="1"/>
    </xf>
    <xf numFmtId="177" fontId="20" fillId="0" borderId="69" xfId="0" applyNumberFormat="1" applyFont="1" applyBorder="1" applyAlignment="1">
      <alignment horizontal="center" vertical="center"/>
    </xf>
    <xf numFmtId="177" fontId="20" fillId="0" borderId="16" xfId="0" applyNumberFormat="1" applyFont="1" applyBorder="1" applyAlignment="1">
      <alignment horizontal="center" vertical="center"/>
    </xf>
    <xf numFmtId="177" fontId="20" fillId="0" borderId="73" xfId="0" applyNumberFormat="1" applyFont="1" applyBorder="1" applyAlignment="1">
      <alignment horizontal="center" vertical="center"/>
    </xf>
    <xf numFmtId="177" fontId="20" fillId="0" borderId="17" xfId="0" applyNumberFormat="1" applyFont="1" applyBorder="1" applyAlignment="1">
      <alignment horizontal="center" vertical="center"/>
    </xf>
    <xf numFmtId="177" fontId="20" fillId="0" borderId="67" xfId="0" applyNumberFormat="1" applyFont="1" applyBorder="1" applyAlignment="1">
      <alignment horizontal="center" vertical="center"/>
    </xf>
    <xf numFmtId="177" fontId="20" fillId="0" borderId="15" xfId="0" applyNumberFormat="1" applyFont="1" applyBorder="1" applyAlignment="1">
      <alignment horizontal="center" vertical="center"/>
    </xf>
    <xf numFmtId="177" fontId="20" fillId="0" borderId="82" xfId="0" applyNumberFormat="1" applyFont="1" applyBorder="1" applyAlignment="1">
      <alignment horizontal="center" vertical="center"/>
    </xf>
    <xf numFmtId="177" fontId="20" fillId="0" borderId="40" xfId="0" applyNumberFormat="1" applyFont="1" applyBorder="1" applyAlignment="1">
      <alignment horizontal="center" vertical="center"/>
    </xf>
    <xf numFmtId="177" fontId="52" fillId="0" borderId="76" xfId="0" applyNumberFormat="1" applyFont="1" applyBorder="1" applyAlignment="1">
      <alignment horizontal="center" vertical="center"/>
    </xf>
    <xf numFmtId="177" fontId="20" fillId="0" borderId="76" xfId="0" applyNumberFormat="1" applyFont="1" applyBorder="1" applyAlignment="1">
      <alignment horizontal="center" vertical="center"/>
    </xf>
    <xf numFmtId="38" fontId="53" fillId="0" borderId="17" xfId="1" applyFont="1" applyBorder="1" applyAlignment="1">
      <alignment horizontal="center" vertical="center"/>
    </xf>
    <xf numFmtId="38" fontId="53" fillId="0" borderId="72" xfId="1" applyFont="1" applyBorder="1" applyAlignment="1">
      <alignment horizontal="center" vertical="center"/>
    </xf>
    <xf numFmtId="38" fontId="53" fillId="0" borderId="82" xfId="1" applyFont="1" applyBorder="1" applyAlignment="1">
      <alignment horizontal="center" vertical="center"/>
    </xf>
    <xf numFmtId="38" fontId="53" fillId="0" borderId="39" xfId="1" applyFont="1" applyBorder="1" applyAlignment="1">
      <alignment horizontal="center" vertical="center"/>
    </xf>
    <xf numFmtId="38" fontId="53" fillId="0" borderId="83" xfId="1" applyFont="1" applyBorder="1" applyAlignment="1">
      <alignment horizontal="center" vertical="center"/>
    </xf>
    <xf numFmtId="177" fontId="20" fillId="0" borderId="38" xfId="0" applyNumberFormat="1" applyFont="1" applyBorder="1" applyAlignment="1">
      <alignment horizontal="center" vertical="center" wrapText="1"/>
    </xf>
    <xf numFmtId="177" fontId="20" fillId="0" borderId="39" xfId="0" applyNumberFormat="1" applyFont="1" applyBorder="1" applyAlignment="1">
      <alignment horizontal="center" vertical="center"/>
    </xf>
    <xf numFmtId="177" fontId="52" fillId="0" borderId="75" xfId="0" applyNumberFormat="1" applyFont="1" applyBorder="1" applyAlignment="1">
      <alignment horizontal="center" vertical="center"/>
    </xf>
    <xf numFmtId="177" fontId="20" fillId="0" borderId="75" xfId="0" applyNumberFormat="1" applyFont="1" applyBorder="1" applyAlignment="1">
      <alignment horizontal="center" vertical="center"/>
    </xf>
    <xf numFmtId="38" fontId="53" fillId="0" borderId="16" xfId="1" applyFont="1" applyBorder="1" applyAlignment="1">
      <alignment horizontal="center" vertical="center"/>
    </xf>
    <xf numFmtId="38" fontId="53" fillId="0" borderId="68" xfId="1" applyFont="1" applyBorder="1" applyAlignment="1">
      <alignment horizontal="center" vertical="center"/>
    </xf>
    <xf numFmtId="177" fontId="20" fillId="0" borderId="4" xfId="0" applyNumberFormat="1" applyFont="1" applyBorder="1" applyAlignment="1">
      <alignment horizontal="center" vertical="center" textRotation="255"/>
    </xf>
    <xf numFmtId="177" fontId="20" fillId="0" borderId="5" xfId="0" applyNumberFormat="1" applyFont="1" applyBorder="1" applyAlignment="1">
      <alignment horizontal="center" vertical="center" textRotation="255"/>
    </xf>
    <xf numFmtId="177" fontId="20" fillId="0" borderId="16" xfId="0" applyNumberFormat="1" applyFont="1" applyBorder="1" applyAlignment="1">
      <alignment vertical="center" shrinkToFit="1"/>
    </xf>
    <xf numFmtId="38" fontId="52" fillId="0" borderId="75" xfId="1" applyFont="1" applyBorder="1" applyAlignment="1">
      <alignment horizontal="center" vertical="center"/>
    </xf>
    <xf numFmtId="177" fontId="20" fillId="0" borderId="72" xfId="0" applyNumberFormat="1" applyFont="1" applyBorder="1" applyAlignment="1">
      <alignment vertical="center" shrinkToFit="1"/>
    </xf>
    <xf numFmtId="177" fontId="20" fillId="0" borderId="76" xfId="0" applyNumberFormat="1" applyFont="1" applyBorder="1" applyAlignment="1">
      <alignment vertical="center" shrinkToFit="1"/>
    </xf>
    <xf numFmtId="177" fontId="20" fillId="0" borderId="73" xfId="0" applyNumberFormat="1" applyFont="1" applyBorder="1" applyAlignment="1">
      <alignment vertical="center" shrinkToFit="1"/>
    </xf>
    <xf numFmtId="38" fontId="52" fillId="0" borderId="72" xfId="1" applyFont="1" applyBorder="1" applyAlignment="1">
      <alignment horizontal="center" vertical="center"/>
    </xf>
    <xf numFmtId="38" fontId="52" fillId="0" borderId="76" xfId="1" applyFont="1" applyBorder="1" applyAlignment="1">
      <alignment horizontal="center" vertical="center"/>
    </xf>
    <xf numFmtId="177" fontId="20" fillId="0" borderId="74" xfId="0" applyNumberFormat="1" applyFont="1" applyBorder="1" applyAlignment="1">
      <alignment horizontal="center" vertical="center"/>
    </xf>
    <xf numFmtId="177" fontId="20" fillId="0" borderId="15" xfId="0" applyNumberFormat="1" applyFont="1" applyBorder="1" applyAlignment="1">
      <alignment vertical="center" shrinkToFit="1"/>
    </xf>
    <xf numFmtId="38" fontId="52" fillId="0" borderId="74" xfId="1" applyFont="1" applyBorder="1" applyAlignment="1">
      <alignment horizontal="center" vertical="center"/>
    </xf>
    <xf numFmtId="177" fontId="22" fillId="0" borderId="13" xfId="0" applyNumberFormat="1" applyFont="1" applyBorder="1" applyAlignment="1">
      <alignment horizontal="center" vertical="center" shrinkToFit="1"/>
    </xf>
    <xf numFmtId="177" fontId="52" fillId="0" borderId="74" xfId="0" applyNumberFormat="1" applyFont="1" applyBorder="1" applyAlignment="1">
      <alignment horizontal="center" vertical="center"/>
    </xf>
    <xf numFmtId="38" fontId="53" fillId="0" borderId="15" xfId="1" applyFont="1" applyBorder="1" applyAlignment="1">
      <alignment horizontal="center" vertical="center"/>
    </xf>
    <xf numFmtId="38" fontId="53" fillId="0" borderId="66" xfId="1" applyFont="1" applyBorder="1" applyAlignment="1">
      <alignment horizontal="center" vertical="center"/>
    </xf>
    <xf numFmtId="0" fontId="2" fillId="0" borderId="20" xfId="3" applyBorder="1" applyAlignment="1">
      <alignment horizontal="center" vertical="center"/>
    </xf>
    <xf numFmtId="0" fontId="2" fillId="0" borderId="21" xfId="3" applyBorder="1" applyAlignment="1">
      <alignment horizontal="center" vertical="center"/>
    </xf>
    <xf numFmtId="0" fontId="2" fillId="0" borderId="22" xfId="3" applyBorder="1" applyAlignment="1">
      <alignment horizontal="center" vertical="center"/>
    </xf>
    <xf numFmtId="0" fontId="2" fillId="0" borderId="77" xfId="3" applyBorder="1" applyAlignment="1">
      <alignment horizontal="center" vertical="center"/>
    </xf>
    <xf numFmtId="0" fontId="2" fillId="0" borderId="1" xfId="3" applyBorder="1" applyAlignment="1">
      <alignment horizontal="center" vertical="center"/>
    </xf>
    <xf numFmtId="0" fontId="2" fillId="0" borderId="78" xfId="3" applyBorder="1" applyAlignment="1">
      <alignment horizontal="center" vertical="center"/>
    </xf>
    <xf numFmtId="38" fontId="33" fillId="0" borderId="77" xfId="4" applyFont="1" applyBorder="1" applyAlignment="1" applyProtection="1">
      <alignment horizontal="right" vertical="center"/>
      <protection locked="0"/>
    </xf>
    <xf numFmtId="38" fontId="33" fillId="0" borderId="1" xfId="4" applyFont="1" applyBorder="1" applyAlignment="1" applyProtection="1">
      <alignment horizontal="right" vertical="center"/>
      <protection locked="0"/>
    </xf>
    <xf numFmtId="38" fontId="33" fillId="0" borderId="78" xfId="4" applyFont="1" applyBorder="1" applyAlignment="1" applyProtection="1">
      <alignment horizontal="right" vertical="center"/>
      <protection locked="0"/>
    </xf>
    <xf numFmtId="38" fontId="33" fillId="0" borderId="79" xfId="4" applyFont="1" applyBorder="1" applyAlignment="1" applyProtection="1">
      <alignment horizontal="right" vertical="center"/>
      <protection locked="0"/>
    </xf>
    <xf numFmtId="38" fontId="33" fillId="0" borderId="80" xfId="4" applyFont="1" applyBorder="1" applyAlignment="1" applyProtection="1">
      <alignment horizontal="right" vertical="center"/>
      <protection locked="0"/>
    </xf>
    <xf numFmtId="38" fontId="33" fillId="0" borderId="81" xfId="4" applyFont="1" applyBorder="1" applyAlignment="1" applyProtection="1">
      <alignment horizontal="right" vertical="center"/>
      <protection locked="0"/>
    </xf>
    <xf numFmtId="0" fontId="15" fillId="0" borderId="1" xfId="3" applyFont="1" applyBorder="1" applyAlignment="1">
      <alignment horizontal="center" vertical="center"/>
    </xf>
    <xf numFmtId="0" fontId="15" fillId="0" borderId="1" xfId="3" applyFont="1" applyBorder="1" applyAlignment="1" applyProtection="1">
      <alignment horizontal="left" vertical="center"/>
      <protection locked="0"/>
    </xf>
    <xf numFmtId="0" fontId="15" fillId="0" borderId="8" xfId="3" applyFont="1" applyBorder="1" applyAlignment="1" applyProtection="1">
      <alignment horizontal="center" vertical="center"/>
      <protection locked="0"/>
    </xf>
    <xf numFmtId="0" fontId="15" fillId="0" borderId="14" xfId="3" applyFont="1" applyBorder="1" applyAlignment="1" applyProtection="1">
      <alignment horizontal="center" vertical="center"/>
      <protection locked="0"/>
    </xf>
    <xf numFmtId="38" fontId="2" fillId="0" borderId="8" xfId="4" applyFont="1" applyBorder="1" applyAlignment="1" applyProtection="1">
      <alignment horizontal="right" vertical="center"/>
      <protection locked="0"/>
    </xf>
    <xf numFmtId="38" fontId="2" fillId="0" borderId="14" xfId="4" applyFont="1" applyBorder="1" applyAlignment="1" applyProtection="1">
      <alignment horizontal="right" vertical="center"/>
      <protection locked="0"/>
    </xf>
    <xf numFmtId="0" fontId="15" fillId="0" borderId="14" xfId="3" applyFont="1" applyBorder="1" applyAlignment="1">
      <alignment horizontal="center" vertical="center"/>
    </xf>
    <xf numFmtId="0" fontId="15" fillId="0" borderId="9" xfId="3" applyFont="1" applyBorder="1" applyAlignment="1">
      <alignment horizontal="center" vertical="center"/>
    </xf>
    <xf numFmtId="0" fontId="2" fillId="0" borderId="0" xfId="3" applyBorder="1" applyAlignment="1">
      <alignment horizontal="center" vertical="center"/>
    </xf>
    <xf numFmtId="0" fontId="15" fillId="0" borderId="0" xfId="3" applyFont="1" applyAlignment="1">
      <alignment horizontal="left" vertical="center" wrapText="1"/>
    </xf>
    <xf numFmtId="38" fontId="33" fillId="0" borderId="0" xfId="4" applyFont="1" applyBorder="1" applyAlignment="1" applyProtection="1">
      <alignment horizontal="right" vertical="center"/>
      <protection locked="0"/>
    </xf>
    <xf numFmtId="0" fontId="16" fillId="0" borderId="2" xfId="3" applyFont="1" applyBorder="1" applyAlignment="1">
      <alignment horizontal="center" vertical="center"/>
    </xf>
    <xf numFmtId="0" fontId="16" fillId="0" borderId="10" xfId="3" applyFont="1" applyBorder="1" applyAlignment="1">
      <alignment horizontal="center" vertical="center"/>
    </xf>
    <xf numFmtId="0" fontId="16" fillId="0" borderId="3" xfId="3" applyFont="1" applyBorder="1" applyAlignment="1">
      <alignment horizontal="center" vertical="center"/>
    </xf>
    <xf numFmtId="0" fontId="16" fillId="0" borderId="4" xfId="3" applyFont="1" applyBorder="1" applyAlignment="1">
      <alignment horizontal="center" vertical="center"/>
    </xf>
    <xf numFmtId="0" fontId="16" fillId="0" borderId="13" xfId="3" applyFont="1" applyBorder="1" applyAlignment="1">
      <alignment horizontal="center" vertical="center"/>
    </xf>
    <xf numFmtId="0" fontId="16" fillId="0" borderId="5" xfId="3" applyFont="1" applyBorder="1" applyAlignment="1">
      <alignment horizontal="center" vertical="center"/>
    </xf>
    <xf numFmtId="0" fontId="5" fillId="0" borderId="2" xfId="3" applyFont="1" applyBorder="1" applyAlignment="1" applyProtection="1">
      <alignment horizontal="center" vertical="center"/>
      <protection locked="0"/>
    </xf>
    <xf numFmtId="0" fontId="5" fillId="0" borderId="10" xfId="3" applyFont="1" applyBorder="1" applyAlignment="1" applyProtection="1">
      <alignment horizontal="center" vertical="center"/>
      <protection locked="0"/>
    </xf>
    <xf numFmtId="0" fontId="5" fillId="0" borderId="3" xfId="3" applyFont="1" applyBorder="1" applyAlignment="1" applyProtection="1">
      <alignment horizontal="center" vertical="center"/>
      <protection locked="0"/>
    </xf>
    <xf numFmtId="0" fontId="5" fillId="0" borderId="4" xfId="3" applyFont="1" applyBorder="1" applyAlignment="1" applyProtection="1">
      <alignment horizontal="center" vertical="center"/>
      <protection locked="0"/>
    </xf>
    <xf numFmtId="0" fontId="5" fillId="0" borderId="13" xfId="3" applyFont="1" applyBorder="1" applyAlignment="1" applyProtection="1">
      <alignment horizontal="center" vertical="center"/>
      <protection locked="0"/>
    </xf>
    <xf numFmtId="0" fontId="5" fillId="0" borderId="5" xfId="3" applyFont="1" applyBorder="1" applyAlignment="1" applyProtection="1">
      <alignment horizontal="center" vertical="center"/>
      <protection locked="0"/>
    </xf>
    <xf numFmtId="0" fontId="15" fillId="0" borderId="0" xfId="3" applyFont="1" applyAlignment="1">
      <alignment horizontal="center" vertical="center"/>
    </xf>
    <xf numFmtId="38" fontId="2" fillId="10" borderId="8" xfId="4" applyFont="1" applyFill="1" applyBorder="1" applyAlignment="1">
      <alignment horizontal="right" vertical="center"/>
    </xf>
    <xf numFmtId="38" fontId="2" fillId="10" borderId="14" xfId="4" applyFont="1" applyFill="1" applyBorder="1" applyAlignment="1">
      <alignment horizontal="right" vertical="center"/>
    </xf>
    <xf numFmtId="0" fontId="5" fillId="0" borderId="1" xfId="3" applyFont="1" applyBorder="1" applyAlignment="1">
      <alignment horizontal="center" vertical="center"/>
    </xf>
    <xf numFmtId="0" fontId="15" fillId="0" borderId="2" xfId="3" applyFont="1" applyBorder="1" applyAlignment="1">
      <alignment horizontal="left" vertical="center" wrapText="1"/>
    </xf>
    <xf numFmtId="0" fontId="15" fillId="0" borderId="10" xfId="3" applyFont="1" applyBorder="1" applyAlignment="1">
      <alignment horizontal="left" vertical="center" wrapText="1"/>
    </xf>
    <xf numFmtId="0" fontId="15" fillId="0" borderId="3" xfId="3" applyFont="1" applyBorder="1" applyAlignment="1">
      <alignment horizontal="left" vertical="center" wrapText="1"/>
    </xf>
    <xf numFmtId="0" fontId="15" fillId="0" borderId="11" xfId="3" applyFont="1" applyBorder="1" applyAlignment="1">
      <alignment horizontal="left" vertical="center" wrapText="1"/>
    </xf>
    <xf numFmtId="0" fontId="15" fillId="0" borderId="12" xfId="3" applyFont="1" applyBorder="1" applyAlignment="1">
      <alignment horizontal="left" vertical="center" wrapText="1"/>
    </xf>
    <xf numFmtId="0" fontId="15" fillId="0" borderId="4" xfId="3" applyFont="1" applyBorder="1" applyAlignment="1">
      <alignment horizontal="left" vertical="center" wrapText="1"/>
    </xf>
    <xf numFmtId="0" fontId="15" fillId="0" borderId="13" xfId="3" applyFont="1" applyBorder="1" applyAlignment="1">
      <alignment horizontal="left" vertical="center" wrapText="1"/>
    </xf>
    <xf numFmtId="0" fontId="15" fillId="0" borderId="5" xfId="3" applyFont="1" applyBorder="1" applyAlignment="1">
      <alignment horizontal="left" vertical="center" wrapText="1"/>
    </xf>
    <xf numFmtId="0" fontId="15" fillId="0" borderId="6" xfId="3" applyFont="1" applyBorder="1" applyAlignment="1">
      <alignment horizontal="center" vertical="center"/>
    </xf>
    <xf numFmtId="0" fontId="15" fillId="0" borderId="19" xfId="3" applyFont="1" applyBorder="1" applyAlignment="1">
      <alignment horizontal="center" vertical="center"/>
    </xf>
    <xf numFmtId="0" fontId="15" fillId="0" borderId="7" xfId="3" applyFont="1" applyBorder="1" applyAlignment="1">
      <alignment horizontal="center" vertical="center"/>
    </xf>
    <xf numFmtId="0" fontId="16" fillId="0" borderId="1" xfId="3" applyFont="1" applyBorder="1" applyAlignment="1">
      <alignment horizontal="center" vertical="center" wrapText="1"/>
    </xf>
    <xf numFmtId="0" fontId="16" fillId="0" borderId="1" xfId="3" applyFont="1" applyBorder="1" applyAlignment="1">
      <alignment horizontal="center" vertical="center"/>
    </xf>
    <xf numFmtId="0" fontId="16" fillId="0" borderId="6" xfId="3" applyFont="1" applyBorder="1" applyAlignment="1">
      <alignment horizontal="center" vertical="center"/>
    </xf>
    <xf numFmtId="38" fontId="16" fillId="0" borderId="1" xfId="4" applyFont="1" applyBorder="1" applyAlignment="1">
      <alignment horizontal="center" vertical="center" wrapText="1"/>
    </xf>
    <xf numFmtId="0" fontId="31" fillId="0" borderId="1" xfId="3" applyFont="1" applyBorder="1" applyAlignment="1" applyProtection="1">
      <alignment horizontal="center" vertical="center"/>
      <protection locked="0"/>
    </xf>
    <xf numFmtId="0" fontId="15" fillId="0" borderId="1" xfId="3" applyFont="1" applyBorder="1" applyAlignment="1">
      <alignment horizontal="left" vertical="center" wrapText="1"/>
    </xf>
    <xf numFmtId="0" fontId="16" fillId="0" borderId="0" xfId="3" applyFont="1" applyAlignment="1">
      <alignment horizontal="left" vertical="center"/>
    </xf>
    <xf numFmtId="0" fontId="37" fillId="2" borderId="0" xfId="2" applyFont="1" applyFill="1" applyAlignment="1" applyProtection="1">
      <alignment horizontal="center" vertical="center" shrinkToFit="1"/>
      <protection locked="0"/>
    </xf>
    <xf numFmtId="0" fontId="37" fillId="0" borderId="8" xfId="2" applyFont="1" applyBorder="1" applyAlignment="1">
      <alignment horizontal="center" vertical="center"/>
    </xf>
    <xf numFmtId="0" fontId="37" fillId="0" borderId="13" xfId="2" applyFont="1" applyBorder="1" applyAlignment="1">
      <alignment horizontal="center" vertical="center"/>
    </xf>
    <xf numFmtId="0" fontId="37" fillId="0" borderId="5" xfId="2" applyFont="1" applyBorder="1" applyAlignment="1">
      <alignment horizontal="center" vertical="center"/>
    </xf>
    <xf numFmtId="0" fontId="37" fillId="0" borderId="4" xfId="2" applyFont="1" applyBorder="1" applyAlignment="1" applyProtection="1">
      <alignment horizontal="center" vertical="center"/>
      <protection locked="0"/>
    </xf>
    <xf numFmtId="0" fontId="37" fillId="0" borderId="5" xfId="2" applyFont="1" applyBorder="1" applyAlignment="1" applyProtection="1">
      <alignment horizontal="center" vertical="center"/>
      <protection locked="0"/>
    </xf>
    <xf numFmtId="0" fontId="37" fillId="0" borderId="8" xfId="2" applyFont="1" applyBorder="1" applyAlignment="1" applyProtection="1">
      <alignment horizontal="left" vertical="center"/>
      <protection locked="0"/>
    </xf>
    <xf numFmtId="0" fontId="37" fillId="0" borderId="49" xfId="2" applyFont="1" applyBorder="1" applyAlignment="1" applyProtection="1">
      <alignment horizontal="left" vertical="center"/>
      <protection locked="0"/>
    </xf>
    <xf numFmtId="0" fontId="37" fillId="0" borderId="6" xfId="2" applyFont="1" applyBorder="1" applyAlignment="1">
      <alignment horizontal="center" vertical="center"/>
    </xf>
    <xf numFmtId="0" fontId="37" fillId="0" borderId="11" xfId="2" applyFont="1" applyBorder="1" applyAlignment="1">
      <alignment horizontal="center" vertical="center"/>
    </xf>
    <xf numFmtId="0" fontId="37" fillId="0" borderId="4" xfId="2" applyFont="1" applyBorder="1" applyAlignment="1">
      <alignment horizontal="center" vertical="center"/>
    </xf>
    <xf numFmtId="0" fontId="37" fillId="0" borderId="2" xfId="2" applyFont="1" applyBorder="1" applyAlignment="1" applyProtection="1">
      <alignment horizontal="center" vertical="center"/>
      <protection locked="0"/>
    </xf>
    <xf numFmtId="0" fontId="37" fillId="0" borderId="10" xfId="2" applyFont="1" applyBorder="1" applyAlignment="1" applyProtection="1">
      <alignment horizontal="center" vertical="center"/>
      <protection locked="0"/>
    </xf>
    <xf numFmtId="0" fontId="37" fillId="0" borderId="47" xfId="2" applyFont="1" applyBorder="1" applyAlignment="1" applyProtection="1">
      <alignment horizontal="center" vertical="center"/>
      <protection locked="0"/>
    </xf>
    <xf numFmtId="0" fontId="37" fillId="0" borderId="91" xfId="2" applyFont="1" applyBorder="1" applyAlignment="1" applyProtection="1">
      <alignment horizontal="center" vertical="center"/>
      <protection locked="0"/>
    </xf>
    <xf numFmtId="0" fontId="37" fillId="0" borderId="58" xfId="2" applyFont="1" applyBorder="1" applyAlignment="1" applyProtection="1">
      <alignment horizontal="center" vertical="center"/>
      <protection locked="0"/>
    </xf>
    <xf numFmtId="0" fontId="37" fillId="0" borderId="92" xfId="2" applyFont="1" applyBorder="1" applyAlignment="1" applyProtection="1">
      <alignment horizontal="center" vertical="center"/>
      <protection locked="0"/>
    </xf>
    <xf numFmtId="0" fontId="37" fillId="0" borderId="93" xfId="2" applyFont="1" applyBorder="1" applyAlignment="1" applyProtection="1">
      <alignment horizontal="left" vertical="center"/>
      <protection locked="0"/>
    </xf>
    <xf numFmtId="0" fontId="37" fillId="0" borderId="94" xfId="2" applyFont="1" applyBorder="1" applyAlignment="1" applyProtection="1">
      <alignment horizontal="left" vertical="center"/>
      <protection locked="0"/>
    </xf>
    <xf numFmtId="0" fontId="37" fillId="0" borderId="11" xfId="2" applyFont="1" applyBorder="1" applyAlignment="1" applyProtection="1">
      <alignment horizontal="center" vertical="center"/>
      <protection locked="0"/>
    </xf>
    <xf numFmtId="0" fontId="37" fillId="0" borderId="0" xfId="2" applyFont="1" applyAlignment="1" applyProtection="1">
      <alignment horizontal="center" vertical="center"/>
      <protection locked="0"/>
    </xf>
    <xf numFmtId="0" fontId="37" fillId="0" borderId="8" xfId="2" applyFont="1" applyBorder="1" applyAlignment="1">
      <alignment horizontal="center" vertical="center" shrinkToFit="1"/>
    </xf>
    <xf numFmtId="0" fontId="37" fillId="0" borderId="14" xfId="2" applyFont="1" applyBorder="1" applyAlignment="1">
      <alignment horizontal="center" vertical="center" shrinkToFit="1"/>
    </xf>
    <xf numFmtId="0" fontId="37" fillId="0" borderId="9" xfId="2" applyFont="1" applyBorder="1" applyAlignment="1">
      <alignment horizontal="center" vertical="center" shrinkToFit="1"/>
    </xf>
    <xf numFmtId="0" fontId="37" fillId="0" borderId="2" xfId="2" applyFont="1" applyBorder="1" applyAlignment="1">
      <alignment horizontal="center" vertical="center" shrinkToFit="1"/>
    </xf>
    <xf numFmtId="0" fontId="37" fillId="0" borderId="3" xfId="2" applyFont="1" applyBorder="1" applyAlignment="1">
      <alignment horizontal="center" vertical="center" shrinkToFit="1"/>
    </xf>
    <xf numFmtId="0" fontId="37" fillId="0" borderId="19" xfId="2" applyFont="1" applyBorder="1" applyAlignment="1">
      <alignment horizontal="center" vertical="center"/>
    </xf>
    <xf numFmtId="0" fontId="37" fillId="0" borderId="13" xfId="2" applyFont="1" applyBorder="1" applyAlignment="1" applyProtection="1">
      <alignment horizontal="center" vertical="center"/>
      <protection locked="0"/>
    </xf>
    <xf numFmtId="38" fontId="37" fillId="0" borderId="60" xfId="1" applyFont="1" applyBorder="1" applyAlignment="1" applyProtection="1">
      <alignment horizontal="right" vertical="center" shrinkToFit="1"/>
      <protection locked="0"/>
    </xf>
    <xf numFmtId="38" fontId="37" fillId="0" borderId="61" xfId="1" applyFont="1" applyBorder="1" applyAlignment="1" applyProtection="1">
      <alignment horizontal="right" vertical="center" shrinkToFit="1"/>
      <protection locked="0"/>
    </xf>
    <xf numFmtId="38" fontId="37" fillId="0" borderId="87" xfId="1" applyFont="1" applyBorder="1" applyAlignment="1" applyProtection="1">
      <alignment horizontal="right" vertical="center"/>
      <protection locked="0"/>
    </xf>
    <xf numFmtId="38" fontId="37" fillId="0" borderId="61" xfId="1" applyFont="1" applyBorder="1" applyAlignment="1" applyProtection="1">
      <alignment horizontal="right" vertical="center"/>
      <protection locked="0"/>
    </xf>
    <xf numFmtId="0" fontId="37" fillId="0" borderId="89" xfId="2" applyFont="1" applyBorder="1" applyAlignment="1" applyProtection="1">
      <alignment horizontal="center" vertical="center"/>
      <protection locked="0"/>
    </xf>
    <xf numFmtId="0" fontId="37" fillId="0" borderId="90" xfId="2" applyFont="1" applyBorder="1" applyAlignment="1" applyProtection="1">
      <alignment horizontal="center" vertical="center"/>
      <protection locked="0"/>
    </xf>
    <xf numFmtId="0" fontId="37" fillId="0" borderId="85" xfId="2" applyFont="1" applyBorder="1" applyAlignment="1" applyProtection="1">
      <alignment horizontal="center" vertical="center" shrinkToFit="1"/>
      <protection locked="0"/>
    </xf>
    <xf numFmtId="0" fontId="37" fillId="0" borderId="86" xfId="2" applyFont="1" applyBorder="1" applyAlignment="1" applyProtection="1">
      <alignment horizontal="center" vertical="center" shrinkToFit="1"/>
      <protection locked="0"/>
    </xf>
    <xf numFmtId="0" fontId="37" fillId="0" borderId="4" xfId="2" applyFont="1" applyBorder="1" applyAlignment="1" applyProtection="1">
      <alignment horizontal="center" vertical="center" shrinkToFit="1"/>
      <protection locked="0"/>
    </xf>
    <xf numFmtId="0" fontId="37" fillId="0" borderId="59" xfId="2" applyFont="1" applyBorder="1" applyAlignment="1" applyProtection="1">
      <alignment horizontal="center" vertical="center" shrinkToFit="1"/>
      <protection locked="0"/>
    </xf>
    <xf numFmtId="0" fontId="37" fillId="0" borderId="88" xfId="2" applyFont="1" applyBorder="1" applyAlignment="1" applyProtection="1">
      <alignment horizontal="center" vertical="center"/>
      <protection locked="0"/>
    </xf>
    <xf numFmtId="0" fontId="37" fillId="0" borderId="59" xfId="2" applyFont="1" applyBorder="1" applyAlignment="1" applyProtection="1">
      <alignment horizontal="center" vertical="center"/>
      <protection locked="0"/>
    </xf>
  </cellXfs>
  <cellStyles count="6">
    <cellStyle name="桁区切り" xfId="1" builtinId="6"/>
    <cellStyle name="桁区切り 2" xfId="4" xr:uid="{3F0417C8-1C81-4891-8CF7-0E3B79CE699A}"/>
    <cellStyle name="標準" xfId="0" builtinId="0"/>
    <cellStyle name="標準 2" xfId="2" xr:uid="{00000000-0005-0000-0000-000002000000}"/>
    <cellStyle name="標準 3" xfId="3" xr:uid="{0ACA4261-AD5F-48BD-8F5A-18C10E6C0462}"/>
    <cellStyle name="標準 3 2" xfId="5" xr:uid="{61E3C6B1-2DB3-4822-BADF-39483DBC16E8}"/>
  </cellStyles>
  <dxfs count="245">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rgb="FFFFFFCC"/>
        </patternFill>
      </fill>
    </dxf>
    <dxf>
      <fill>
        <patternFill>
          <bgColor theme="8" tint="0.79998168889431442"/>
        </patternFill>
      </fill>
    </dxf>
    <dxf>
      <fill>
        <patternFill>
          <bgColor theme="5" tint="0.79998168889431442"/>
        </patternFill>
      </fill>
    </dxf>
    <dxf>
      <fill>
        <patternFill>
          <bgColor theme="5" tint="0.79998168889431442"/>
        </patternFill>
      </fill>
    </dxf>
    <dxf>
      <fill>
        <patternFill>
          <bgColor rgb="FFFFFFCC"/>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rgb="FFFFFFCC"/>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rgb="FFFFFFCC"/>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rgb="FFFFFFCC"/>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rgb="FFFFFFCC"/>
        </patternFill>
      </fill>
    </dxf>
    <dxf>
      <fill>
        <patternFill>
          <bgColor theme="8" tint="0.79998168889431442"/>
        </patternFill>
      </fill>
    </dxf>
    <dxf>
      <fill>
        <patternFill>
          <bgColor theme="5" tint="0.79998168889431442"/>
        </patternFill>
      </fill>
    </dxf>
    <dxf>
      <fill>
        <patternFill>
          <bgColor theme="5" tint="0.79998168889431442"/>
        </patternFill>
      </fill>
    </dxf>
    <dxf>
      <fill>
        <patternFill>
          <bgColor rgb="FFFFFFCC"/>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rgb="FFFFFFCC"/>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rgb="FFFFFFCC"/>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rgb="FFFFFFCC"/>
        </patternFill>
      </fill>
    </dxf>
    <dxf>
      <fill>
        <patternFill>
          <bgColor theme="8" tint="0.79998168889431442"/>
        </patternFill>
      </fill>
    </dxf>
    <dxf>
      <fill>
        <patternFill>
          <bgColor theme="5" tint="0.79998168889431442"/>
        </patternFill>
      </fill>
    </dxf>
    <dxf>
      <fill>
        <patternFill>
          <bgColor theme="5" tint="0.79998168889431442"/>
        </patternFill>
      </fill>
    </dxf>
    <dxf>
      <fill>
        <patternFill>
          <bgColor rgb="FFFFFFCC"/>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rgb="FFFFFFCC"/>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rgb="FFFFFFCC"/>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rgb="FFFFFFCC"/>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rgb="FFFFFFCC"/>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rgb="FFFFFFCC"/>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rgb="FFFFFFCC"/>
        </patternFill>
      </fill>
    </dxf>
    <dxf>
      <fill>
        <patternFill>
          <bgColor theme="8" tint="0.79998168889431442"/>
        </patternFill>
      </fill>
    </dxf>
    <dxf>
      <fill>
        <patternFill>
          <bgColor theme="5" tint="0.79998168889431442"/>
        </patternFill>
      </fill>
    </dxf>
    <dxf>
      <fill>
        <patternFill>
          <bgColor theme="5" tint="0.79998168889431442"/>
        </patternFill>
      </fill>
    </dxf>
    <dxf>
      <fill>
        <patternFill>
          <bgColor rgb="FFFFFFCC"/>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rgb="FFFFFFCC"/>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rgb="FFFFFFCC"/>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rgb="FFFFFFCC"/>
        </patternFill>
      </fill>
    </dxf>
    <dxf>
      <fill>
        <patternFill>
          <bgColor theme="8" tint="0.79998168889431442"/>
        </patternFill>
      </fill>
    </dxf>
    <dxf>
      <fill>
        <patternFill>
          <bgColor theme="5" tint="0.79998168889431442"/>
        </patternFill>
      </fill>
    </dxf>
    <dxf>
      <fill>
        <patternFill>
          <bgColor theme="5" tint="0.79998168889431442"/>
        </patternFill>
      </fill>
    </dxf>
    <dxf>
      <fill>
        <patternFill>
          <bgColor rgb="FFFFFFCC"/>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rgb="FFFFFFCC"/>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rgb="FFFFFFCC"/>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rgb="FFFFFFCC"/>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rgb="FFFFFFCC"/>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rgb="FFFFFFCC"/>
        </patternFill>
      </fill>
    </dxf>
    <dxf>
      <fill>
        <patternFill>
          <bgColor theme="8" tint="0.79998168889431442"/>
        </patternFill>
      </fill>
    </dxf>
    <dxf>
      <fill>
        <patternFill>
          <bgColor theme="5" tint="0.79998168889431442"/>
        </patternFill>
      </fill>
    </dxf>
    <dxf>
      <fill>
        <patternFill>
          <bgColor theme="5" tint="0.79998168889431442"/>
        </patternFill>
      </fill>
    </dxf>
    <dxf>
      <fill>
        <patternFill>
          <bgColor rgb="FFFFFFCC"/>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rgb="FFFFFFCC"/>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rgb="FFFFFFCC"/>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rgb="FFFFFFCC"/>
        </patternFill>
      </fill>
    </dxf>
    <dxf>
      <fill>
        <patternFill>
          <bgColor theme="8" tint="0.79998168889431442"/>
        </patternFill>
      </fill>
    </dxf>
    <dxf>
      <fill>
        <patternFill>
          <bgColor theme="5" tint="0.79998168889431442"/>
        </patternFill>
      </fill>
    </dxf>
    <dxf>
      <fill>
        <patternFill>
          <bgColor theme="5" tint="0.79998168889431442"/>
        </patternFill>
      </fill>
    </dxf>
    <dxf>
      <fill>
        <patternFill>
          <bgColor rgb="FFFFFFCC"/>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rgb="FFFFFFCC"/>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rgb="FFFFFFCC"/>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theme="3" tint="0.79998168889431442"/>
        </patternFill>
      </fill>
    </dxf>
  </dxfs>
  <tableStyles count="0" defaultTableStyle="TableStyleMedium2" defaultPivotStyle="PivotStyleMedium9"/>
  <colors>
    <mruColors>
      <color rgb="FFFFFF99"/>
      <color rgb="FFFFFFCC"/>
      <color rgb="FFFFFF66"/>
      <color rgb="FFD4EC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37</xdr:col>
      <xdr:colOff>328084</xdr:colOff>
      <xdr:row>10</xdr:row>
      <xdr:rowOff>63500</xdr:rowOff>
    </xdr:from>
    <xdr:to>
      <xdr:col>46</xdr:col>
      <xdr:colOff>423333</xdr:colOff>
      <xdr:row>16</xdr:row>
      <xdr:rowOff>182941</xdr:rowOff>
    </xdr:to>
    <xdr:sp macro="" textlink="">
      <xdr:nvSpPr>
        <xdr:cNvPr id="2" name="テキスト ボックス 1">
          <a:extLst>
            <a:ext uri="{FF2B5EF4-FFF2-40B4-BE49-F238E27FC236}">
              <a16:creationId xmlns:a16="http://schemas.microsoft.com/office/drawing/2014/main" id="{5281AF16-E5E6-4C47-8B79-6E841C0F532B}"/>
            </a:ext>
          </a:extLst>
        </xdr:cNvPr>
        <xdr:cNvSpPr txBox="1"/>
      </xdr:nvSpPr>
      <xdr:spPr>
        <a:xfrm>
          <a:off x="13589001" y="2497667"/>
          <a:ext cx="5947832" cy="1632857"/>
        </a:xfrm>
        <a:prstGeom prst="rect">
          <a:avLst/>
        </a:prstGeom>
        <a:solidFill>
          <a:schemeClr val="lt1"/>
        </a:solidFill>
        <a:ln w="28575"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r>
            <a:rPr kumimoji="1" lang="en-US" altLang="ja-JP" sz="1100" u="sng"/>
            <a:t>『</a:t>
          </a:r>
          <a:r>
            <a:rPr kumimoji="1" lang="ja-JP" altLang="en-US" sz="1100" b="1" u="sng"/>
            <a:t>４月</a:t>
          </a:r>
          <a:r>
            <a:rPr kumimoji="1" lang="en-US" altLang="ja-JP" sz="1100" b="1" u="sng"/>
            <a:t>【</a:t>
          </a:r>
          <a:r>
            <a:rPr kumimoji="1" lang="ja-JP" altLang="en-US" sz="1100" b="1" u="sng"/>
            <a:t>平日・休日</a:t>
          </a:r>
          <a:r>
            <a:rPr kumimoji="1" lang="en-US" altLang="ja-JP" sz="1100" b="1" u="sng"/>
            <a:t>】</a:t>
          </a:r>
          <a:r>
            <a:rPr kumimoji="1" lang="en-US" altLang="ja-JP" sz="1100" u="sng"/>
            <a:t>』</a:t>
          </a:r>
          <a:r>
            <a:rPr kumimoji="1" lang="ja-JP" altLang="en-US" sz="1100"/>
            <a:t>のシートに「設置者所在地」、「幼稚園名」、「設置者名」、「電話番号」を入力してください。（他のシートの水色のセルに表示されます。）</a:t>
          </a:r>
          <a:endParaRPr kumimoji="1" lang="en-US" altLang="ja-JP" sz="1100"/>
        </a:p>
        <a:p>
          <a:r>
            <a:rPr kumimoji="1" lang="ja-JP" altLang="en-US" sz="1100"/>
            <a:t>・</a:t>
          </a:r>
          <a:r>
            <a:rPr kumimoji="1" lang="ja-JP" altLang="en-US" sz="1100" b="1" u="sng"/>
            <a:t>太枠セル内に入力してください</a:t>
          </a:r>
          <a:r>
            <a:rPr kumimoji="1" lang="ja-JP" altLang="en-US" sz="1100"/>
            <a:t>。</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a:t>
          </a:r>
          <a:r>
            <a:rPr kumimoji="1" lang="ja-JP" altLang="en-US" sz="1100" b="1"/>
            <a:t>年度を更新する</a:t>
          </a:r>
          <a:r>
            <a:rPr kumimoji="1" lang="ja-JP" altLang="en-US" sz="1100"/>
            <a:t>時は、</a:t>
          </a:r>
          <a:r>
            <a:rPr kumimoji="1" lang="en-US" altLang="ja-JP" sz="1100"/>
            <a:t>『</a:t>
          </a:r>
          <a:r>
            <a:rPr kumimoji="1" lang="ja-JP" altLang="en-US" sz="1100"/>
            <a:t>４月</a:t>
          </a:r>
          <a:r>
            <a:rPr kumimoji="1" lang="en-US" altLang="ja-JP" sz="1100"/>
            <a:t>【</a:t>
          </a:r>
          <a:r>
            <a:rPr kumimoji="1" lang="ja-JP" altLang="en-US" sz="1100"/>
            <a:t>平日・休日</a:t>
          </a:r>
          <a:r>
            <a:rPr kumimoji="1" lang="en-US" altLang="ja-JP" sz="1100"/>
            <a:t>】』</a:t>
          </a:r>
          <a:r>
            <a:rPr kumimoji="1" lang="ja-JP" altLang="en-US" sz="1100"/>
            <a:t>のシート上部、青色のセルの年数を変更してください。必ず西暦で入力してください。</a:t>
          </a:r>
          <a:r>
            <a:rPr kumimoji="1" lang="ja-JP" altLang="ja-JP" sz="1100">
              <a:solidFill>
                <a:schemeClr val="dk1"/>
              </a:solidFill>
              <a:effectLst/>
              <a:latin typeface="+mn-lt"/>
              <a:ea typeface="+mn-ea"/>
              <a:cs typeface="+mn-cs"/>
            </a:rPr>
            <a:t>（他のシートに</a:t>
          </a:r>
          <a:r>
            <a:rPr kumimoji="1" lang="ja-JP" altLang="en-US" sz="1100">
              <a:solidFill>
                <a:schemeClr val="dk1"/>
              </a:solidFill>
              <a:effectLst/>
              <a:latin typeface="+mn-lt"/>
              <a:ea typeface="+mn-ea"/>
              <a:cs typeface="+mn-cs"/>
            </a:rPr>
            <a:t>も反映</a:t>
          </a:r>
          <a:r>
            <a:rPr kumimoji="1" lang="ja-JP" altLang="ja-JP" sz="1100">
              <a:solidFill>
                <a:schemeClr val="dk1"/>
              </a:solidFill>
              <a:effectLst/>
              <a:latin typeface="+mn-lt"/>
              <a:ea typeface="+mn-ea"/>
              <a:cs typeface="+mn-cs"/>
            </a:rPr>
            <a:t>されます。）</a:t>
          </a:r>
          <a:endParaRPr kumimoji="1" lang="en-US" altLang="ja-JP" sz="1100"/>
        </a:p>
        <a:p>
          <a:r>
            <a:rPr kumimoji="1" lang="ja-JP" altLang="en-US" sz="1100"/>
            <a:t>・ピンク色のセルは自動計算です。</a:t>
          </a:r>
        </a:p>
      </xdr:txBody>
    </xdr:sp>
    <xdr:clientData/>
  </xdr:twoCellAnchor>
  <xdr:twoCellAnchor>
    <xdr:from>
      <xdr:col>17</xdr:col>
      <xdr:colOff>136071</xdr:colOff>
      <xdr:row>0</xdr:row>
      <xdr:rowOff>40822</xdr:rowOff>
    </xdr:from>
    <xdr:to>
      <xdr:col>23</xdr:col>
      <xdr:colOff>108857</xdr:colOff>
      <xdr:row>2</xdr:row>
      <xdr:rowOff>1</xdr:rowOff>
    </xdr:to>
    <xdr:sp macro="" textlink="">
      <xdr:nvSpPr>
        <xdr:cNvPr id="3" name="テキスト ボックス 2">
          <a:extLst>
            <a:ext uri="{FF2B5EF4-FFF2-40B4-BE49-F238E27FC236}">
              <a16:creationId xmlns:a16="http://schemas.microsoft.com/office/drawing/2014/main" id="{846EC897-07F7-4493-88B0-5E6C8AC1DBE2}"/>
            </a:ext>
          </a:extLst>
        </xdr:cNvPr>
        <xdr:cNvSpPr txBox="1"/>
      </xdr:nvSpPr>
      <xdr:spPr>
        <a:xfrm>
          <a:off x="6477000" y="40822"/>
          <a:ext cx="2095500" cy="449036"/>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kumimoji="1" lang="ja-JP" altLang="en-US" sz="1100">
              <a:solidFill>
                <a:srgbClr val="FF0000"/>
              </a:solidFill>
            </a:rPr>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0</xdr:colOff>
      <xdr:row>0</xdr:row>
      <xdr:rowOff>63500</xdr:rowOff>
    </xdr:from>
    <xdr:to>
      <xdr:col>22</xdr:col>
      <xdr:colOff>0</xdr:colOff>
      <xdr:row>1</xdr:row>
      <xdr:rowOff>205619</xdr:rowOff>
    </xdr:to>
    <xdr:sp macro="" textlink="">
      <xdr:nvSpPr>
        <xdr:cNvPr id="2" name="テキスト ボックス 1">
          <a:extLst>
            <a:ext uri="{FF2B5EF4-FFF2-40B4-BE49-F238E27FC236}">
              <a16:creationId xmlns:a16="http://schemas.microsoft.com/office/drawing/2014/main" id="{43B35798-5FD5-4CC9-B67F-A266374E22D5}"/>
            </a:ext>
          </a:extLst>
        </xdr:cNvPr>
        <xdr:cNvSpPr txBox="1"/>
      </xdr:nvSpPr>
      <xdr:spPr>
        <a:xfrm>
          <a:off x="5715000" y="63500"/>
          <a:ext cx="2095500" cy="385536"/>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kumimoji="1" lang="ja-JP" altLang="en-US" sz="1100">
              <a:solidFill>
                <a:srgbClr val="FF0000"/>
              </a:solidFill>
            </a:rPr>
            <a:t>記入例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BA28C-3A00-4FA9-97EA-0F8E5A894345}">
  <sheetPr codeName="Sheet28"/>
  <dimension ref="A1:AM52"/>
  <sheetViews>
    <sheetView view="pageBreakPreview" topLeftCell="A11" zoomScale="90" zoomScaleNormal="100" zoomScaleSheetLayoutView="90" workbookViewId="0">
      <selection activeCell="M4" sqref="M4"/>
    </sheetView>
  </sheetViews>
  <sheetFormatPr defaultRowHeight="13.5"/>
  <cols>
    <col min="1" max="1" width="4.625" style="17" customWidth="1"/>
    <col min="2" max="5" width="5.75" style="17" customWidth="1"/>
    <col min="6" max="38" width="4.625" style="17" customWidth="1"/>
    <col min="39" max="16384" width="9" style="17"/>
  </cols>
  <sheetData>
    <row r="1" spans="1:39" ht="18.75" customHeight="1"/>
    <row r="2" spans="1:39" ht="18.75" customHeight="1">
      <c r="A2" s="17" t="s">
        <v>263</v>
      </c>
    </row>
    <row r="3" spans="1:39" ht="18.75" customHeight="1">
      <c r="A3" s="406" t="s">
        <v>242</v>
      </c>
      <c r="B3" s="406"/>
      <c r="C3" s="406"/>
      <c r="D3" s="406"/>
      <c r="E3" s="406"/>
      <c r="F3" s="406"/>
      <c r="G3" s="406"/>
      <c r="H3" s="406"/>
      <c r="I3" s="406"/>
      <c r="J3" s="406"/>
      <c r="K3" s="406"/>
      <c r="L3" s="406"/>
      <c r="M3" s="407">
        <v>2026</v>
      </c>
      <c r="N3" s="407"/>
      <c r="O3" s="17" t="s">
        <v>0</v>
      </c>
      <c r="P3" s="18">
        <v>4</v>
      </c>
      <c r="Q3" s="17" t="s">
        <v>10</v>
      </c>
      <c r="R3" s="17" t="s">
        <v>70</v>
      </c>
    </row>
    <row r="4" spans="1:39" ht="18.75" customHeight="1" thickBot="1"/>
    <row r="5" spans="1:39" ht="18.75" customHeight="1" thickBot="1">
      <c r="A5" s="408" t="s">
        <v>103</v>
      </c>
      <c r="B5" s="409"/>
      <c r="C5" s="409"/>
      <c r="D5" s="409"/>
      <c r="E5" s="409"/>
      <c r="F5" s="409"/>
      <c r="G5" s="409"/>
      <c r="H5" s="409"/>
      <c r="I5" s="409"/>
      <c r="J5" s="409"/>
      <c r="K5" s="410"/>
      <c r="L5" s="411" t="s">
        <v>11</v>
      </c>
      <c r="M5" s="412"/>
      <c r="N5" s="412"/>
      <c r="O5" s="412"/>
      <c r="P5" s="412"/>
      <c r="Q5" s="412"/>
      <c r="R5" s="412"/>
      <c r="S5" s="412"/>
      <c r="T5" s="412"/>
      <c r="U5" s="413"/>
      <c r="V5" s="19"/>
      <c r="W5" s="19"/>
      <c r="X5" s="19"/>
      <c r="AI5" s="405" t="s">
        <v>235</v>
      </c>
      <c r="AJ5" s="405"/>
      <c r="AK5" s="405"/>
      <c r="AL5" s="405"/>
      <c r="AM5" s="405"/>
    </row>
    <row r="6" spans="1:39" ht="18.75" customHeight="1" thickBot="1">
      <c r="A6" s="398" t="s">
        <v>48</v>
      </c>
      <c r="B6" s="399"/>
      <c r="C6" s="399"/>
      <c r="D6" s="399"/>
      <c r="E6" s="399"/>
      <c r="F6" s="399"/>
      <c r="G6" s="399"/>
      <c r="H6" s="399"/>
      <c r="I6" s="399"/>
      <c r="J6" s="399"/>
      <c r="K6" s="400"/>
      <c r="L6" s="398" t="s">
        <v>49</v>
      </c>
      <c r="M6" s="399"/>
      <c r="N6" s="399"/>
      <c r="O6" s="399"/>
      <c r="P6" s="399"/>
      <c r="Q6" s="399"/>
      <c r="R6" s="399"/>
      <c r="S6" s="399"/>
      <c r="T6" s="399"/>
      <c r="U6" s="400"/>
      <c r="V6" s="19"/>
      <c r="W6" s="19"/>
      <c r="X6" s="401" t="s">
        <v>20</v>
      </c>
      <c r="Y6" s="402"/>
      <c r="Z6" s="402"/>
      <c r="AA6" s="402"/>
      <c r="AB6" s="403"/>
      <c r="AC6" s="404" t="s">
        <v>21</v>
      </c>
      <c r="AD6" s="405"/>
      <c r="AE6" s="405"/>
      <c r="AF6" s="405"/>
      <c r="AG6" s="405"/>
      <c r="AI6" s="369" t="s">
        <v>68</v>
      </c>
      <c r="AJ6" s="369"/>
      <c r="AK6" s="369"/>
      <c r="AL6" s="369" t="s">
        <v>69</v>
      </c>
      <c r="AM6" s="369"/>
    </row>
    <row r="7" spans="1:39" ht="18.75" customHeight="1" thickBot="1">
      <c r="A7" s="370" t="s">
        <v>19</v>
      </c>
      <c r="B7" s="371"/>
      <c r="C7" s="371"/>
      <c r="D7" s="371"/>
      <c r="E7" s="371"/>
      <c r="F7" s="371"/>
      <c r="G7" s="371"/>
      <c r="H7" s="371"/>
      <c r="I7" s="371"/>
      <c r="J7" s="371"/>
      <c r="K7" s="372"/>
      <c r="L7" s="379" t="s">
        <v>258</v>
      </c>
      <c r="M7" s="380"/>
      <c r="N7" s="380"/>
      <c r="O7" s="380"/>
      <c r="P7" s="380"/>
      <c r="Q7" s="380"/>
      <c r="R7" s="380"/>
      <c r="S7" s="380"/>
      <c r="T7" s="380"/>
      <c r="U7" s="381"/>
      <c r="V7" s="19"/>
      <c r="W7" s="19"/>
      <c r="X7" s="382"/>
      <c r="Y7" s="383"/>
      <c r="Z7" s="383"/>
      <c r="AA7" s="383"/>
      <c r="AB7" s="21" t="s">
        <v>1</v>
      </c>
      <c r="AC7" s="384">
        <f>COUNTIF(F26:AJ26,"&lt;&gt;0")</f>
        <v>0</v>
      </c>
      <c r="AD7" s="384"/>
      <c r="AE7" s="384"/>
      <c r="AF7" s="384"/>
      <c r="AG7" s="20" t="s">
        <v>9</v>
      </c>
      <c r="AI7" s="385"/>
      <c r="AJ7" s="386"/>
      <c r="AK7" s="386"/>
      <c r="AL7" s="387"/>
      <c r="AM7" s="388"/>
    </row>
    <row r="8" spans="1:39" ht="18.75" customHeight="1">
      <c r="A8" s="373"/>
      <c r="B8" s="374"/>
      <c r="C8" s="374"/>
      <c r="D8" s="374"/>
      <c r="E8" s="374"/>
      <c r="F8" s="374"/>
      <c r="G8" s="374"/>
      <c r="H8" s="374"/>
      <c r="I8" s="374"/>
      <c r="J8" s="374"/>
      <c r="K8" s="375"/>
      <c r="L8" s="389" t="s">
        <v>257</v>
      </c>
      <c r="M8" s="390"/>
      <c r="N8" s="391"/>
      <c r="O8" s="392" t="s">
        <v>259</v>
      </c>
      <c r="P8" s="393"/>
      <c r="Q8" s="393"/>
      <c r="R8" s="393"/>
      <c r="S8" s="393"/>
      <c r="T8" s="393"/>
      <c r="U8" s="394"/>
      <c r="V8" s="19"/>
      <c r="W8" s="19"/>
      <c r="X8" s="19"/>
    </row>
    <row r="9" spans="1:39" ht="18.75" customHeight="1" thickBot="1">
      <c r="A9" s="376"/>
      <c r="B9" s="377"/>
      <c r="C9" s="377"/>
      <c r="D9" s="377"/>
      <c r="E9" s="377"/>
      <c r="F9" s="377"/>
      <c r="G9" s="377"/>
      <c r="H9" s="377"/>
      <c r="I9" s="377"/>
      <c r="J9" s="377"/>
      <c r="K9" s="378"/>
      <c r="L9" s="395" t="s">
        <v>13</v>
      </c>
      <c r="M9" s="396"/>
      <c r="N9" s="397"/>
      <c r="O9" s="362" t="s">
        <v>260</v>
      </c>
      <c r="P9" s="363"/>
      <c r="Q9" s="363"/>
      <c r="R9" s="363"/>
      <c r="S9" s="363"/>
      <c r="T9" s="363"/>
      <c r="U9" s="364"/>
      <c r="V9" s="19"/>
      <c r="W9" s="19"/>
      <c r="X9" s="19"/>
    </row>
    <row r="10" spans="1:39" ht="18.75" customHeight="1">
      <c r="A10" s="23"/>
      <c r="B10" s="23"/>
      <c r="C10" s="23"/>
      <c r="D10" s="23"/>
      <c r="E10" s="23"/>
      <c r="F10" s="23"/>
      <c r="G10" s="23"/>
      <c r="H10" s="23"/>
      <c r="I10" s="23"/>
      <c r="J10" s="23"/>
      <c r="K10" s="23"/>
      <c r="L10" s="23"/>
      <c r="M10" s="23"/>
      <c r="N10" s="23"/>
      <c r="O10" s="23"/>
      <c r="P10" s="23"/>
      <c r="Q10" s="23"/>
      <c r="R10" s="23"/>
      <c r="S10" s="23"/>
      <c r="T10" s="23"/>
      <c r="U10" s="23"/>
      <c r="V10" s="19"/>
      <c r="W10" s="19"/>
      <c r="X10" s="19"/>
    </row>
    <row r="11" spans="1:39" ht="18.75" customHeight="1">
      <c r="A11" s="365" t="s">
        <v>28</v>
      </c>
      <c r="B11" s="365"/>
      <c r="C11" s="365"/>
      <c r="D11" s="365"/>
      <c r="F11" s="216" t="s">
        <v>256</v>
      </c>
    </row>
    <row r="12" spans="1:39" ht="18.75" customHeight="1">
      <c r="A12" s="350" t="s">
        <v>5</v>
      </c>
      <c r="B12" s="350"/>
      <c r="C12" s="350"/>
      <c r="D12" s="350"/>
      <c r="E12" s="350"/>
      <c r="F12" s="24">
        <f>DATE(M3,P3,1)</f>
        <v>46113</v>
      </c>
      <c r="G12" s="24">
        <f>F12+1</f>
        <v>46114</v>
      </c>
      <c r="H12" s="24">
        <f t="shared" ref="H12:AI12" si="0">G12+1</f>
        <v>46115</v>
      </c>
      <c r="I12" s="24">
        <f t="shared" si="0"/>
        <v>46116</v>
      </c>
      <c r="J12" s="24">
        <f t="shared" si="0"/>
        <v>46117</v>
      </c>
      <c r="K12" s="24">
        <f t="shared" si="0"/>
        <v>46118</v>
      </c>
      <c r="L12" s="24">
        <f t="shared" si="0"/>
        <v>46119</v>
      </c>
      <c r="M12" s="24">
        <f t="shared" si="0"/>
        <v>46120</v>
      </c>
      <c r="N12" s="24">
        <f t="shared" si="0"/>
        <v>46121</v>
      </c>
      <c r="O12" s="24">
        <f t="shared" si="0"/>
        <v>46122</v>
      </c>
      <c r="P12" s="24">
        <f t="shared" si="0"/>
        <v>46123</v>
      </c>
      <c r="Q12" s="24">
        <f t="shared" si="0"/>
        <v>46124</v>
      </c>
      <c r="R12" s="24">
        <f t="shared" si="0"/>
        <v>46125</v>
      </c>
      <c r="S12" s="24">
        <f t="shared" si="0"/>
        <v>46126</v>
      </c>
      <c r="T12" s="24">
        <f t="shared" si="0"/>
        <v>46127</v>
      </c>
      <c r="U12" s="24">
        <f t="shared" si="0"/>
        <v>46128</v>
      </c>
      <c r="V12" s="24">
        <f t="shared" si="0"/>
        <v>46129</v>
      </c>
      <c r="W12" s="24">
        <f t="shared" si="0"/>
        <v>46130</v>
      </c>
      <c r="X12" s="24">
        <f t="shared" si="0"/>
        <v>46131</v>
      </c>
      <c r="Y12" s="24">
        <f t="shared" si="0"/>
        <v>46132</v>
      </c>
      <c r="Z12" s="24">
        <f t="shared" si="0"/>
        <v>46133</v>
      </c>
      <c r="AA12" s="24">
        <f t="shared" si="0"/>
        <v>46134</v>
      </c>
      <c r="AB12" s="24">
        <f t="shared" si="0"/>
        <v>46135</v>
      </c>
      <c r="AC12" s="24">
        <f t="shared" si="0"/>
        <v>46136</v>
      </c>
      <c r="AD12" s="24">
        <f t="shared" si="0"/>
        <v>46137</v>
      </c>
      <c r="AE12" s="24">
        <f t="shared" si="0"/>
        <v>46138</v>
      </c>
      <c r="AF12" s="24">
        <f t="shared" si="0"/>
        <v>46139</v>
      </c>
      <c r="AG12" s="24">
        <f t="shared" si="0"/>
        <v>46140</v>
      </c>
      <c r="AH12" s="24">
        <f t="shared" si="0"/>
        <v>46141</v>
      </c>
      <c r="AI12" s="24">
        <f t="shared" si="0"/>
        <v>46142</v>
      </c>
      <c r="AJ12" s="45"/>
      <c r="AK12" s="234" t="s">
        <v>6</v>
      </c>
    </row>
    <row r="13" spans="1:39" ht="18.75" customHeight="1" thickBot="1">
      <c r="A13" s="350" t="s">
        <v>4</v>
      </c>
      <c r="B13" s="350"/>
      <c r="C13" s="350"/>
      <c r="D13" s="350"/>
      <c r="E13" s="350"/>
      <c r="F13" s="235" t="str">
        <f>TEXT(F12,"aaa")</f>
        <v>水</v>
      </c>
      <c r="G13" s="235" t="str">
        <f t="shared" ref="G13:AG13" si="1">TEXT(G12,"aaa")</f>
        <v>木</v>
      </c>
      <c r="H13" s="235" t="str">
        <f t="shared" si="1"/>
        <v>金</v>
      </c>
      <c r="I13" s="235" t="str">
        <f t="shared" si="1"/>
        <v>土</v>
      </c>
      <c r="J13" s="235" t="str">
        <f t="shared" si="1"/>
        <v>日</v>
      </c>
      <c r="K13" s="235" t="str">
        <f t="shared" si="1"/>
        <v>月</v>
      </c>
      <c r="L13" s="235" t="str">
        <f t="shared" si="1"/>
        <v>火</v>
      </c>
      <c r="M13" s="235" t="str">
        <f t="shared" si="1"/>
        <v>水</v>
      </c>
      <c r="N13" s="235" t="str">
        <f t="shared" si="1"/>
        <v>木</v>
      </c>
      <c r="O13" s="235" t="str">
        <f t="shared" si="1"/>
        <v>金</v>
      </c>
      <c r="P13" s="235" t="str">
        <f t="shared" si="1"/>
        <v>土</v>
      </c>
      <c r="Q13" s="235" t="str">
        <f t="shared" si="1"/>
        <v>日</v>
      </c>
      <c r="R13" s="235" t="str">
        <f t="shared" si="1"/>
        <v>月</v>
      </c>
      <c r="S13" s="235" t="str">
        <f t="shared" si="1"/>
        <v>火</v>
      </c>
      <c r="T13" s="235" t="str">
        <f t="shared" si="1"/>
        <v>水</v>
      </c>
      <c r="U13" s="235" t="str">
        <f t="shared" si="1"/>
        <v>木</v>
      </c>
      <c r="V13" s="235" t="str">
        <f t="shared" si="1"/>
        <v>金</v>
      </c>
      <c r="W13" s="235" t="str">
        <f t="shared" si="1"/>
        <v>土</v>
      </c>
      <c r="X13" s="235" t="str">
        <f t="shared" si="1"/>
        <v>日</v>
      </c>
      <c r="Y13" s="235" t="str">
        <f t="shared" si="1"/>
        <v>月</v>
      </c>
      <c r="Z13" s="235" t="str">
        <f t="shared" si="1"/>
        <v>火</v>
      </c>
      <c r="AA13" s="235" t="str">
        <f t="shared" si="1"/>
        <v>水</v>
      </c>
      <c r="AB13" s="235" t="str">
        <f t="shared" si="1"/>
        <v>木</v>
      </c>
      <c r="AC13" s="235" t="str">
        <f t="shared" si="1"/>
        <v>金</v>
      </c>
      <c r="AD13" s="235" t="str">
        <f t="shared" si="1"/>
        <v>土</v>
      </c>
      <c r="AE13" s="235" t="str">
        <f t="shared" si="1"/>
        <v>日</v>
      </c>
      <c r="AF13" s="235" t="str">
        <f t="shared" si="1"/>
        <v>月</v>
      </c>
      <c r="AG13" s="235" t="str">
        <f t="shared" si="1"/>
        <v>火</v>
      </c>
      <c r="AH13" s="235" t="s">
        <v>66</v>
      </c>
      <c r="AI13" s="235" t="str">
        <f t="shared" ref="AI13" si="2">TEXT(AI12,"aaa")</f>
        <v>木</v>
      </c>
      <c r="AJ13" s="46"/>
      <c r="AK13" s="234"/>
    </row>
    <row r="14" spans="1:39" ht="18.75" customHeight="1" thickTop="1" thickBot="1">
      <c r="A14" s="366" t="s">
        <v>67</v>
      </c>
      <c r="B14" s="367"/>
      <c r="C14" s="367"/>
      <c r="D14" s="367"/>
      <c r="E14" s="368"/>
      <c r="F14" s="230"/>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231"/>
      <c r="AE14" s="231"/>
      <c r="AF14" s="231"/>
      <c r="AG14" s="231"/>
      <c r="AH14" s="231"/>
      <c r="AI14" s="231"/>
      <c r="AJ14" s="232"/>
      <c r="AK14" s="84"/>
    </row>
    <row r="15" spans="1:39" ht="18.75" hidden="1" customHeight="1" thickTop="1">
      <c r="A15" s="366"/>
      <c r="B15" s="367"/>
      <c r="C15" s="367"/>
      <c r="D15" s="367"/>
      <c r="E15" s="368"/>
      <c r="F15" s="235">
        <f>IF(F13="月",1,IF(F13="火",2,IF(F13="水",3,IF(F13="木",4,IF(F13="金",5,IF(F13="土",6,IF(F13="日",7,IF(F13="祝",8,""))))))))</f>
        <v>3</v>
      </c>
      <c r="G15" s="235">
        <f t="shared" ref="G15:AJ15" si="3">IF(G13="月",1,IF(G13="火",2,IF(G13="水",3,IF(G13="木",4,IF(G13="金",5,IF(G13="土",6,IF(G13="日",7,IF(G13="祝",8,""))))))))</f>
        <v>4</v>
      </c>
      <c r="H15" s="235">
        <f t="shared" si="3"/>
        <v>5</v>
      </c>
      <c r="I15" s="235">
        <f t="shared" si="3"/>
        <v>6</v>
      </c>
      <c r="J15" s="235">
        <f t="shared" si="3"/>
        <v>7</v>
      </c>
      <c r="K15" s="235">
        <f t="shared" si="3"/>
        <v>1</v>
      </c>
      <c r="L15" s="235">
        <f t="shared" si="3"/>
        <v>2</v>
      </c>
      <c r="M15" s="235">
        <f t="shared" si="3"/>
        <v>3</v>
      </c>
      <c r="N15" s="235">
        <f t="shared" si="3"/>
        <v>4</v>
      </c>
      <c r="O15" s="235">
        <f t="shared" si="3"/>
        <v>5</v>
      </c>
      <c r="P15" s="235">
        <f t="shared" si="3"/>
        <v>6</v>
      </c>
      <c r="Q15" s="235">
        <f t="shared" si="3"/>
        <v>7</v>
      </c>
      <c r="R15" s="235">
        <f t="shared" si="3"/>
        <v>1</v>
      </c>
      <c r="S15" s="235">
        <f t="shared" si="3"/>
        <v>2</v>
      </c>
      <c r="T15" s="235">
        <f t="shared" si="3"/>
        <v>3</v>
      </c>
      <c r="U15" s="235">
        <f t="shared" si="3"/>
        <v>4</v>
      </c>
      <c r="V15" s="235">
        <f t="shared" si="3"/>
        <v>5</v>
      </c>
      <c r="W15" s="235">
        <f t="shared" si="3"/>
        <v>6</v>
      </c>
      <c r="X15" s="235">
        <f t="shared" si="3"/>
        <v>7</v>
      </c>
      <c r="Y15" s="235">
        <f t="shared" si="3"/>
        <v>1</v>
      </c>
      <c r="Z15" s="235">
        <f t="shared" si="3"/>
        <v>2</v>
      </c>
      <c r="AA15" s="235">
        <f t="shared" si="3"/>
        <v>3</v>
      </c>
      <c r="AB15" s="235">
        <f t="shared" si="3"/>
        <v>4</v>
      </c>
      <c r="AC15" s="235">
        <f t="shared" si="3"/>
        <v>5</v>
      </c>
      <c r="AD15" s="235">
        <f t="shared" si="3"/>
        <v>6</v>
      </c>
      <c r="AE15" s="235">
        <f t="shared" si="3"/>
        <v>7</v>
      </c>
      <c r="AF15" s="235">
        <f t="shared" si="3"/>
        <v>1</v>
      </c>
      <c r="AG15" s="235">
        <f t="shared" si="3"/>
        <v>2</v>
      </c>
      <c r="AH15" s="235">
        <f t="shared" si="3"/>
        <v>8</v>
      </c>
      <c r="AI15" s="235">
        <f t="shared" si="3"/>
        <v>4</v>
      </c>
      <c r="AJ15" s="235" t="str">
        <f t="shared" si="3"/>
        <v/>
      </c>
      <c r="AK15" s="84"/>
    </row>
    <row r="16" spans="1:39" ht="23.25" customHeight="1" thickTop="1" thickBot="1">
      <c r="A16" s="354" t="s">
        <v>51</v>
      </c>
      <c r="B16" s="355"/>
      <c r="C16" s="355"/>
      <c r="D16" s="355"/>
      <c r="E16" s="356"/>
      <c r="F16" s="36">
        <f>SUM(F17:F20)</f>
        <v>0</v>
      </c>
      <c r="G16" s="36">
        <f t="shared" ref="G16:AJ16" si="4">SUM(G17:G20)</f>
        <v>0</v>
      </c>
      <c r="H16" s="36">
        <f t="shared" si="4"/>
        <v>0</v>
      </c>
      <c r="I16" s="36">
        <f t="shared" si="4"/>
        <v>0</v>
      </c>
      <c r="J16" s="36">
        <f t="shared" si="4"/>
        <v>0</v>
      </c>
      <c r="K16" s="36">
        <f>SUM(K17:K20)</f>
        <v>0</v>
      </c>
      <c r="L16" s="36">
        <f t="shared" si="4"/>
        <v>0</v>
      </c>
      <c r="M16" s="36">
        <f t="shared" si="4"/>
        <v>0</v>
      </c>
      <c r="N16" s="36">
        <f t="shared" si="4"/>
        <v>0</v>
      </c>
      <c r="O16" s="36">
        <f t="shared" si="4"/>
        <v>0</v>
      </c>
      <c r="P16" s="36">
        <f t="shared" si="4"/>
        <v>0</v>
      </c>
      <c r="Q16" s="36">
        <f t="shared" si="4"/>
        <v>0</v>
      </c>
      <c r="R16" s="36">
        <f t="shared" si="4"/>
        <v>0</v>
      </c>
      <c r="S16" s="36">
        <f t="shared" si="4"/>
        <v>0</v>
      </c>
      <c r="T16" s="36">
        <f t="shared" si="4"/>
        <v>0</v>
      </c>
      <c r="U16" s="36">
        <f t="shared" si="4"/>
        <v>0</v>
      </c>
      <c r="V16" s="36">
        <f t="shared" si="4"/>
        <v>0</v>
      </c>
      <c r="W16" s="36">
        <f t="shared" si="4"/>
        <v>0</v>
      </c>
      <c r="X16" s="36">
        <f t="shared" si="4"/>
        <v>0</v>
      </c>
      <c r="Y16" s="36">
        <f t="shared" si="4"/>
        <v>0</v>
      </c>
      <c r="Z16" s="36">
        <f t="shared" si="4"/>
        <v>0</v>
      </c>
      <c r="AA16" s="36">
        <f t="shared" si="4"/>
        <v>0</v>
      </c>
      <c r="AB16" s="36">
        <f t="shared" si="4"/>
        <v>0</v>
      </c>
      <c r="AC16" s="36">
        <f t="shared" si="4"/>
        <v>0</v>
      </c>
      <c r="AD16" s="36">
        <f t="shared" si="4"/>
        <v>0</v>
      </c>
      <c r="AE16" s="36">
        <f t="shared" si="4"/>
        <v>0</v>
      </c>
      <c r="AF16" s="36">
        <f t="shared" si="4"/>
        <v>0</v>
      </c>
      <c r="AG16" s="36">
        <f t="shared" si="4"/>
        <v>0</v>
      </c>
      <c r="AH16" s="36">
        <f t="shared" si="4"/>
        <v>0</v>
      </c>
      <c r="AI16" s="36">
        <f t="shared" si="4"/>
        <v>0</v>
      </c>
      <c r="AJ16" s="36">
        <f t="shared" si="4"/>
        <v>0</v>
      </c>
      <c r="AK16" s="28">
        <f>SUM(F16:AJ16)</f>
        <v>0</v>
      </c>
    </row>
    <row r="17" spans="1:37" s="33" customFormat="1" ht="23.25" customHeight="1" thickTop="1">
      <c r="A17" s="29"/>
      <c r="B17" s="357" t="s">
        <v>53</v>
      </c>
      <c r="C17" s="358"/>
      <c r="D17" s="358"/>
      <c r="E17" s="358"/>
      <c r="F17" s="25"/>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7"/>
      <c r="AK17" s="28">
        <f>SUM(F17:AJ17)</f>
        <v>0</v>
      </c>
    </row>
    <row r="18" spans="1:37" s="33" customFormat="1" ht="23.25" customHeight="1">
      <c r="A18" s="29"/>
      <c r="B18" s="359" t="s">
        <v>54</v>
      </c>
      <c r="C18" s="358"/>
      <c r="D18" s="358"/>
      <c r="E18" s="360"/>
      <c r="F18" s="30"/>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2"/>
      <c r="AK18" s="28">
        <f t="shared" ref="AK18:AK25" si="5">SUM(F18:AJ18)</f>
        <v>0</v>
      </c>
    </row>
    <row r="19" spans="1:37" s="33" customFormat="1" ht="23.25" customHeight="1">
      <c r="A19" s="29"/>
      <c r="B19" s="359" t="s">
        <v>55</v>
      </c>
      <c r="C19" s="358"/>
      <c r="D19" s="358"/>
      <c r="E19" s="360"/>
      <c r="F19" s="30"/>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2"/>
      <c r="AK19" s="28">
        <f t="shared" si="5"/>
        <v>0</v>
      </c>
    </row>
    <row r="20" spans="1:37" s="33" customFormat="1" ht="23.25" customHeight="1" thickBot="1">
      <c r="A20" s="34"/>
      <c r="B20" s="359" t="s">
        <v>56</v>
      </c>
      <c r="C20" s="358"/>
      <c r="D20" s="358"/>
      <c r="E20" s="360"/>
      <c r="F20" s="35"/>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7"/>
      <c r="AK20" s="28">
        <f t="shared" si="5"/>
        <v>0</v>
      </c>
    </row>
    <row r="21" spans="1:37" ht="23.25" customHeight="1" thickTop="1" thickBot="1">
      <c r="A21" s="354" t="s">
        <v>52</v>
      </c>
      <c r="B21" s="355"/>
      <c r="C21" s="355"/>
      <c r="D21" s="355"/>
      <c r="E21" s="356"/>
      <c r="F21" s="69">
        <f>SUM(F22:F25)</f>
        <v>0</v>
      </c>
      <c r="G21" s="69">
        <f t="shared" ref="G21:AJ21" si="6">SUM(G22:G25)</f>
        <v>0</v>
      </c>
      <c r="H21" s="69">
        <f t="shared" si="6"/>
        <v>0</v>
      </c>
      <c r="I21" s="69">
        <f t="shared" si="6"/>
        <v>0</v>
      </c>
      <c r="J21" s="69">
        <f t="shared" si="6"/>
        <v>0</v>
      </c>
      <c r="K21" s="69">
        <f t="shared" si="6"/>
        <v>0</v>
      </c>
      <c r="L21" s="69">
        <f t="shared" si="6"/>
        <v>0</v>
      </c>
      <c r="M21" s="69">
        <f t="shared" si="6"/>
        <v>0</v>
      </c>
      <c r="N21" s="69">
        <f t="shared" si="6"/>
        <v>0</v>
      </c>
      <c r="O21" s="69">
        <f t="shared" si="6"/>
        <v>0</v>
      </c>
      <c r="P21" s="69">
        <f t="shared" si="6"/>
        <v>0</v>
      </c>
      <c r="Q21" s="69">
        <f t="shared" si="6"/>
        <v>0</v>
      </c>
      <c r="R21" s="69">
        <f t="shared" si="6"/>
        <v>0</v>
      </c>
      <c r="S21" s="69">
        <f t="shared" si="6"/>
        <v>0</v>
      </c>
      <c r="T21" s="69">
        <f t="shared" si="6"/>
        <v>0</v>
      </c>
      <c r="U21" s="69">
        <f t="shared" si="6"/>
        <v>0</v>
      </c>
      <c r="V21" s="69">
        <f t="shared" si="6"/>
        <v>0</v>
      </c>
      <c r="W21" s="69">
        <f t="shared" si="6"/>
        <v>0</v>
      </c>
      <c r="X21" s="69">
        <f t="shared" si="6"/>
        <v>0</v>
      </c>
      <c r="Y21" s="69">
        <f t="shared" si="6"/>
        <v>0</v>
      </c>
      <c r="Z21" s="69">
        <f t="shared" si="6"/>
        <v>0</v>
      </c>
      <c r="AA21" s="69">
        <f t="shared" si="6"/>
        <v>0</v>
      </c>
      <c r="AB21" s="69">
        <f t="shared" si="6"/>
        <v>0</v>
      </c>
      <c r="AC21" s="69">
        <f t="shared" si="6"/>
        <v>0</v>
      </c>
      <c r="AD21" s="69">
        <f t="shared" si="6"/>
        <v>0</v>
      </c>
      <c r="AE21" s="69">
        <f t="shared" si="6"/>
        <v>0</v>
      </c>
      <c r="AF21" s="69">
        <f t="shared" si="6"/>
        <v>0</v>
      </c>
      <c r="AG21" s="69">
        <f t="shared" si="6"/>
        <v>0</v>
      </c>
      <c r="AH21" s="69">
        <f t="shared" si="6"/>
        <v>0</v>
      </c>
      <c r="AI21" s="69">
        <f t="shared" si="6"/>
        <v>0</v>
      </c>
      <c r="AJ21" s="69">
        <f t="shared" si="6"/>
        <v>0</v>
      </c>
      <c r="AK21" s="28">
        <f t="shared" si="5"/>
        <v>0</v>
      </c>
    </row>
    <row r="22" spans="1:37" s="33" customFormat="1" ht="23.25" customHeight="1" thickTop="1">
      <c r="A22" s="29"/>
      <c r="B22" s="357" t="s">
        <v>53</v>
      </c>
      <c r="C22" s="358"/>
      <c r="D22" s="358"/>
      <c r="E22" s="358"/>
      <c r="F22" s="66"/>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8"/>
      <c r="AK22" s="28">
        <f t="shared" si="5"/>
        <v>0</v>
      </c>
    </row>
    <row r="23" spans="1:37" s="33" customFormat="1" ht="23.25" customHeight="1">
      <c r="A23" s="29"/>
      <c r="B23" s="359" t="s">
        <v>54</v>
      </c>
      <c r="C23" s="358"/>
      <c r="D23" s="358"/>
      <c r="E23" s="360"/>
      <c r="F23" s="30"/>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2"/>
      <c r="AK23" s="28">
        <f t="shared" si="5"/>
        <v>0</v>
      </c>
    </row>
    <row r="24" spans="1:37" s="33" customFormat="1" ht="23.25" customHeight="1">
      <c r="A24" s="29"/>
      <c r="B24" s="359" t="s">
        <v>55</v>
      </c>
      <c r="C24" s="358"/>
      <c r="D24" s="358"/>
      <c r="E24" s="360"/>
      <c r="F24" s="30"/>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2"/>
      <c r="AK24" s="28">
        <f t="shared" si="5"/>
        <v>0</v>
      </c>
    </row>
    <row r="25" spans="1:37" s="33" customFormat="1" ht="23.25" customHeight="1" thickBot="1">
      <c r="A25" s="34"/>
      <c r="B25" s="359" t="s">
        <v>56</v>
      </c>
      <c r="C25" s="358"/>
      <c r="D25" s="358"/>
      <c r="E25" s="360"/>
      <c r="F25" s="35"/>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7"/>
      <c r="AK25" s="28">
        <f t="shared" si="5"/>
        <v>0</v>
      </c>
    </row>
    <row r="26" spans="1:37" ht="18.75" customHeight="1" thickTop="1">
      <c r="A26" s="361" t="s">
        <v>6</v>
      </c>
      <c r="B26" s="361"/>
      <c r="C26" s="361"/>
      <c r="D26" s="361"/>
      <c r="E26" s="361"/>
      <c r="F26" s="43">
        <f>F16+F21</f>
        <v>0</v>
      </c>
      <c r="G26" s="43">
        <f t="shared" ref="G26:AJ26" si="7">G16+G21</f>
        <v>0</v>
      </c>
      <c r="H26" s="43">
        <f t="shared" si="7"/>
        <v>0</v>
      </c>
      <c r="I26" s="43">
        <f t="shared" si="7"/>
        <v>0</v>
      </c>
      <c r="J26" s="43">
        <f t="shared" si="7"/>
        <v>0</v>
      </c>
      <c r="K26" s="43">
        <f t="shared" si="7"/>
        <v>0</v>
      </c>
      <c r="L26" s="43">
        <f t="shared" si="7"/>
        <v>0</v>
      </c>
      <c r="M26" s="43">
        <f t="shared" si="7"/>
        <v>0</v>
      </c>
      <c r="N26" s="43">
        <f t="shared" si="7"/>
        <v>0</v>
      </c>
      <c r="O26" s="43">
        <f t="shared" si="7"/>
        <v>0</v>
      </c>
      <c r="P26" s="43">
        <f t="shared" si="7"/>
        <v>0</v>
      </c>
      <c r="Q26" s="43">
        <f t="shared" si="7"/>
        <v>0</v>
      </c>
      <c r="R26" s="43">
        <f t="shared" si="7"/>
        <v>0</v>
      </c>
      <c r="S26" s="43">
        <f t="shared" si="7"/>
        <v>0</v>
      </c>
      <c r="T26" s="43">
        <f t="shared" si="7"/>
        <v>0</v>
      </c>
      <c r="U26" s="43">
        <f t="shared" si="7"/>
        <v>0</v>
      </c>
      <c r="V26" s="43">
        <f t="shared" si="7"/>
        <v>0</v>
      </c>
      <c r="W26" s="43">
        <f t="shared" si="7"/>
        <v>0</v>
      </c>
      <c r="X26" s="43">
        <f t="shared" si="7"/>
        <v>0</v>
      </c>
      <c r="Y26" s="43">
        <f t="shared" si="7"/>
        <v>0</v>
      </c>
      <c r="Z26" s="43">
        <f t="shared" si="7"/>
        <v>0</v>
      </c>
      <c r="AA26" s="43">
        <f t="shared" si="7"/>
        <v>0</v>
      </c>
      <c r="AB26" s="43">
        <f t="shared" si="7"/>
        <v>0</v>
      </c>
      <c r="AC26" s="43">
        <f t="shared" si="7"/>
        <v>0</v>
      </c>
      <c r="AD26" s="43">
        <f t="shared" si="7"/>
        <v>0</v>
      </c>
      <c r="AE26" s="43">
        <f t="shared" si="7"/>
        <v>0</v>
      </c>
      <c r="AF26" s="43">
        <f t="shared" si="7"/>
        <v>0</v>
      </c>
      <c r="AG26" s="43">
        <f t="shared" si="7"/>
        <v>0</v>
      </c>
      <c r="AH26" s="43">
        <f t="shared" si="7"/>
        <v>0</v>
      </c>
      <c r="AI26" s="43">
        <f t="shared" si="7"/>
        <v>0</v>
      </c>
      <c r="AJ26" s="43">
        <f t="shared" si="7"/>
        <v>0</v>
      </c>
      <c r="AK26" s="44">
        <f>AK16+AK21</f>
        <v>0</v>
      </c>
    </row>
    <row r="27" spans="1:37" s="77" customFormat="1" ht="18.75" customHeight="1">
      <c r="A27" s="38"/>
      <c r="B27" s="38"/>
      <c r="C27" s="38"/>
      <c r="D27" s="38"/>
      <c r="E27" s="38"/>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row>
    <row r="28" spans="1:37" ht="18.75" customHeight="1">
      <c r="A28" s="353" t="s">
        <v>57</v>
      </c>
      <c r="B28" s="353"/>
      <c r="C28" s="353"/>
      <c r="D28" s="353"/>
      <c r="L28" s="85"/>
      <c r="M28" s="214" t="s">
        <v>251</v>
      </c>
      <c r="N28" s="85"/>
      <c r="O28" s="85"/>
      <c r="P28" s="85"/>
      <c r="Q28" s="85"/>
      <c r="R28" s="85"/>
      <c r="S28" s="85"/>
      <c r="T28" s="85"/>
      <c r="U28" s="85"/>
      <c r="V28" s="85"/>
      <c r="W28" s="85"/>
      <c r="X28" s="85"/>
      <c r="Y28" s="85"/>
      <c r="Z28" s="85"/>
      <c r="AA28" s="85"/>
      <c r="AB28" s="85"/>
      <c r="AC28" s="85"/>
      <c r="AD28" s="85"/>
      <c r="AE28" s="85"/>
      <c r="AF28" s="85"/>
      <c r="AG28" s="85"/>
      <c r="AH28" s="85"/>
      <c r="AI28" s="85"/>
      <c r="AJ28" s="85"/>
      <c r="AK28" s="85"/>
    </row>
    <row r="29" spans="1:37" ht="18.75" customHeight="1">
      <c r="A29" s="236"/>
      <c r="B29" s="33" t="s">
        <v>70</v>
      </c>
      <c r="C29" s="236"/>
      <c r="D29" s="236"/>
      <c r="L29" s="85"/>
      <c r="M29" s="215" t="s">
        <v>250</v>
      </c>
      <c r="N29" s="85"/>
      <c r="O29" s="85"/>
      <c r="P29" s="85"/>
      <c r="Q29" s="85"/>
      <c r="R29" s="85"/>
      <c r="S29" s="85"/>
      <c r="T29" s="85"/>
      <c r="U29" s="85"/>
      <c r="V29" s="85"/>
      <c r="W29" s="85"/>
      <c r="X29" s="85"/>
      <c r="Y29" s="85"/>
      <c r="Z29" s="85"/>
      <c r="AA29" s="85"/>
      <c r="AB29" s="85"/>
      <c r="AC29" s="85"/>
      <c r="AD29" s="85"/>
      <c r="AE29" s="85"/>
      <c r="AF29" s="85"/>
      <c r="AG29" s="85"/>
      <c r="AH29" s="85"/>
      <c r="AI29" s="85"/>
      <c r="AJ29" s="85"/>
      <c r="AK29" s="85"/>
    </row>
    <row r="30" spans="1:37" ht="18.75" customHeight="1">
      <c r="A30" s="350" t="s">
        <v>7</v>
      </c>
      <c r="B30" s="350"/>
      <c r="C30" s="350"/>
      <c r="D30" s="350"/>
      <c r="E30" s="350"/>
      <c r="F30" s="351" t="s">
        <v>8</v>
      </c>
      <c r="G30" s="351"/>
      <c r="H30" s="351"/>
      <c r="I30" s="351"/>
      <c r="L30" s="85"/>
      <c r="M30" s="39"/>
      <c r="N30" s="39"/>
      <c r="O30" s="39"/>
      <c r="P30" s="39"/>
      <c r="Q30" s="39"/>
      <c r="R30" s="39"/>
      <c r="S30" s="90"/>
      <c r="T30" s="90"/>
      <c r="U30" s="90"/>
      <c r="V30" s="90"/>
      <c r="W30" s="39"/>
      <c r="X30" s="39"/>
      <c r="Y30" s="39"/>
      <c r="Z30" s="39"/>
      <c r="AA30" s="39"/>
      <c r="AB30" s="39"/>
      <c r="AC30" s="39"/>
      <c r="AD30" s="87"/>
      <c r="AE30" s="87"/>
      <c r="AF30" s="87"/>
      <c r="AG30" s="87"/>
      <c r="AH30" s="87"/>
      <c r="AI30" s="87"/>
      <c r="AJ30" s="87"/>
      <c r="AK30" s="87"/>
    </row>
    <row r="31" spans="1:37" ht="18.75" customHeight="1">
      <c r="A31" s="350"/>
      <c r="B31" s="350"/>
      <c r="C31" s="350"/>
      <c r="D31" s="350"/>
      <c r="E31" s="350"/>
      <c r="F31" s="352"/>
      <c r="G31" s="352"/>
      <c r="H31" s="352"/>
      <c r="I31" s="351"/>
      <c r="L31" s="85"/>
      <c r="M31" s="39"/>
      <c r="N31" s="39"/>
      <c r="O31" s="39"/>
      <c r="P31" s="39"/>
      <c r="Q31" s="39"/>
      <c r="R31" s="39"/>
      <c r="S31" s="90"/>
      <c r="T31" s="90"/>
      <c r="U31" s="90"/>
      <c r="V31" s="90"/>
      <c r="W31" s="39"/>
      <c r="X31" s="39"/>
      <c r="Y31" s="39"/>
      <c r="Z31" s="39"/>
      <c r="AA31" s="39"/>
      <c r="AB31" s="39"/>
      <c r="AC31" s="39"/>
      <c r="AD31" s="87"/>
      <c r="AE31" s="87"/>
      <c r="AF31" s="87"/>
      <c r="AG31" s="87"/>
      <c r="AH31" s="87"/>
      <c r="AI31" s="87"/>
      <c r="AJ31" s="87"/>
      <c r="AK31" s="87"/>
    </row>
    <row r="32" spans="1:37" ht="18.75" customHeight="1">
      <c r="A32" s="342" t="s">
        <v>58</v>
      </c>
      <c r="B32" s="345" t="s">
        <v>59</v>
      </c>
      <c r="C32" s="346"/>
      <c r="D32" s="346"/>
      <c r="E32" s="346"/>
      <c r="F32" s="347">
        <f>SUMIFS(F16:AJ16,$F$14:$AJ$14,"",$F$15:$AJ$15,"&lt;=5")</f>
        <v>0</v>
      </c>
      <c r="G32" s="347"/>
      <c r="H32" s="348"/>
      <c r="I32" s="76" t="s">
        <v>47</v>
      </c>
      <c r="L32" s="85"/>
      <c r="M32" s="93"/>
      <c r="N32" s="39"/>
      <c r="O32" s="39"/>
      <c r="P32" s="39"/>
      <c r="Q32" s="39"/>
      <c r="R32" s="221"/>
      <c r="S32" s="39"/>
      <c r="T32" s="39"/>
      <c r="U32" s="39"/>
      <c r="V32" s="85"/>
      <c r="W32" s="39"/>
      <c r="X32" s="39"/>
      <c r="Y32" s="39"/>
      <c r="Z32" s="39"/>
      <c r="AA32" s="39"/>
      <c r="AB32" s="39"/>
      <c r="AC32" s="39"/>
      <c r="AD32" s="41"/>
      <c r="AE32" s="41"/>
      <c r="AF32" s="41"/>
      <c r="AG32" s="41"/>
      <c r="AH32" s="41"/>
      <c r="AI32" s="41"/>
      <c r="AJ32" s="41"/>
      <c r="AK32" s="41"/>
    </row>
    <row r="33" spans="1:37" ht="18.75" customHeight="1">
      <c r="A33" s="343"/>
      <c r="B33" s="345" t="s">
        <v>60</v>
      </c>
      <c r="C33" s="346"/>
      <c r="D33" s="346"/>
      <c r="E33" s="346"/>
      <c r="F33" s="347">
        <f>SUMIF($F$15:$AJ$15,"&gt;5",F16:AJ16)</f>
        <v>0</v>
      </c>
      <c r="G33" s="347"/>
      <c r="H33" s="348"/>
      <c r="I33" s="76" t="s">
        <v>47</v>
      </c>
      <c r="L33" s="85"/>
      <c r="M33" s="93"/>
      <c r="N33" s="39"/>
      <c r="O33" s="39"/>
      <c r="P33" s="39"/>
      <c r="Q33" s="39"/>
      <c r="R33" s="39"/>
      <c r="S33" s="39"/>
      <c r="T33" s="39"/>
      <c r="U33" s="39"/>
      <c r="V33" s="85"/>
      <c r="W33" s="88"/>
      <c r="X33" s="88"/>
      <c r="Y33" s="85"/>
      <c r="Z33" s="88"/>
      <c r="AA33" s="88"/>
      <c r="AB33" s="88"/>
      <c r="AC33" s="85"/>
      <c r="AD33" s="88"/>
      <c r="AE33" s="88"/>
      <c r="AF33" s="88"/>
      <c r="AG33" s="85"/>
      <c r="AH33" s="88"/>
      <c r="AI33" s="88"/>
      <c r="AJ33" s="88"/>
      <c r="AK33" s="85"/>
    </row>
    <row r="34" spans="1:37" ht="18.75" customHeight="1">
      <c r="A34" s="343"/>
      <c r="B34" s="349" t="s">
        <v>61</v>
      </c>
      <c r="C34" s="346"/>
      <c r="D34" s="346"/>
      <c r="E34" s="346"/>
      <c r="F34" s="347">
        <f>SUM(F35:H37)</f>
        <v>0</v>
      </c>
      <c r="G34" s="347"/>
      <c r="H34" s="348"/>
      <c r="I34" s="76" t="s">
        <v>47</v>
      </c>
      <c r="L34" s="85"/>
      <c r="M34" s="93"/>
      <c r="N34" s="39"/>
      <c r="O34" s="39"/>
      <c r="P34" s="39"/>
      <c r="Q34" s="39"/>
      <c r="R34" s="39"/>
      <c r="S34" s="39"/>
      <c r="T34" s="39"/>
      <c r="U34" s="39"/>
      <c r="V34" s="85"/>
      <c r="W34" s="89"/>
      <c r="X34" s="89"/>
      <c r="Y34" s="85"/>
      <c r="Z34" s="89"/>
      <c r="AA34" s="89"/>
      <c r="AB34" s="89"/>
      <c r="AC34" s="85"/>
      <c r="AD34" s="89"/>
      <c r="AE34" s="89"/>
      <c r="AF34" s="89"/>
      <c r="AG34" s="85"/>
      <c r="AH34" s="89"/>
      <c r="AI34" s="89"/>
      <c r="AJ34" s="89"/>
      <c r="AK34" s="85"/>
    </row>
    <row r="35" spans="1:37" ht="18.75" customHeight="1">
      <c r="A35" s="343"/>
      <c r="B35" s="78"/>
      <c r="C35" s="345" t="s">
        <v>62</v>
      </c>
      <c r="D35" s="346"/>
      <c r="E35" s="346"/>
      <c r="F35" s="347">
        <f>SUM(F18:AJ18)</f>
        <v>0</v>
      </c>
      <c r="G35" s="347"/>
      <c r="H35" s="348"/>
      <c r="I35" s="76" t="s">
        <v>47</v>
      </c>
      <c r="L35" s="85"/>
      <c r="M35" s="93"/>
      <c r="N35" s="39"/>
      <c r="O35" s="39"/>
      <c r="P35" s="39"/>
      <c r="Q35" s="39"/>
      <c r="R35" s="39"/>
      <c r="S35" s="39"/>
      <c r="T35" s="39"/>
      <c r="U35" s="39"/>
      <c r="V35" s="85"/>
      <c r="W35" s="88"/>
      <c r="X35" s="88"/>
      <c r="Y35" s="85"/>
      <c r="Z35" s="88"/>
      <c r="AA35" s="88"/>
      <c r="AB35" s="88"/>
      <c r="AC35" s="85"/>
      <c r="AD35" s="88"/>
      <c r="AE35" s="88"/>
      <c r="AF35" s="88"/>
      <c r="AG35" s="85"/>
      <c r="AH35" s="88"/>
      <c r="AI35" s="88"/>
      <c r="AJ35" s="88"/>
      <c r="AK35" s="85"/>
    </row>
    <row r="36" spans="1:37" ht="18.75" customHeight="1">
      <c r="A36" s="343"/>
      <c r="B36" s="78"/>
      <c r="C36" s="345" t="s">
        <v>63</v>
      </c>
      <c r="D36" s="346"/>
      <c r="E36" s="346"/>
      <c r="F36" s="347">
        <f>SUM(F19:AJ19)</f>
        <v>0</v>
      </c>
      <c r="G36" s="347"/>
      <c r="H36" s="348"/>
      <c r="I36" s="76" t="s">
        <v>47</v>
      </c>
      <c r="L36" s="85"/>
      <c r="M36" s="93"/>
      <c r="N36" s="39"/>
      <c r="O36" s="39"/>
      <c r="P36" s="39"/>
      <c r="Q36" s="39"/>
      <c r="R36" s="39"/>
      <c r="S36" s="39"/>
      <c r="T36" s="39"/>
      <c r="U36" s="39"/>
      <c r="V36" s="85"/>
      <c r="W36" s="86"/>
      <c r="X36" s="86"/>
      <c r="Y36" s="85"/>
      <c r="Z36" s="86"/>
      <c r="AA36" s="86"/>
      <c r="AB36" s="86"/>
      <c r="AC36" s="85"/>
      <c r="AD36" s="86"/>
      <c r="AE36" s="86"/>
      <c r="AF36" s="86"/>
      <c r="AG36" s="85"/>
      <c r="AH36" s="86"/>
      <c r="AI36" s="86"/>
      <c r="AJ36" s="86"/>
      <c r="AK36" s="85"/>
    </row>
    <row r="37" spans="1:37" ht="18.75" customHeight="1">
      <c r="A37" s="344"/>
      <c r="B37" s="79"/>
      <c r="C37" s="345" t="s">
        <v>64</v>
      </c>
      <c r="D37" s="346"/>
      <c r="E37" s="346"/>
      <c r="F37" s="347">
        <f>SUM(F20:AJ20)</f>
        <v>0</v>
      </c>
      <c r="G37" s="347"/>
      <c r="H37" s="348"/>
      <c r="I37" s="76" t="s">
        <v>47</v>
      </c>
      <c r="L37" s="85"/>
      <c r="M37" s="93"/>
      <c r="N37" s="39"/>
      <c r="O37" s="39"/>
      <c r="P37" s="39"/>
      <c r="Q37" s="39"/>
      <c r="R37" s="39"/>
      <c r="S37" s="39"/>
      <c r="T37" s="39"/>
      <c r="U37" s="39"/>
      <c r="V37" s="85"/>
      <c r="W37" s="88"/>
      <c r="X37" s="88"/>
      <c r="Y37" s="85"/>
      <c r="Z37" s="88"/>
      <c r="AA37" s="88"/>
      <c r="AB37" s="88"/>
      <c r="AC37" s="85"/>
      <c r="AD37" s="41"/>
      <c r="AE37" s="41"/>
      <c r="AF37" s="41"/>
      <c r="AG37" s="85"/>
      <c r="AH37" s="41"/>
      <c r="AI37" s="41"/>
      <c r="AJ37" s="41"/>
      <c r="AK37" s="85"/>
    </row>
    <row r="38" spans="1:37" ht="18.75" customHeight="1">
      <c r="A38" s="342" t="s">
        <v>65</v>
      </c>
      <c r="B38" s="345" t="s">
        <v>59</v>
      </c>
      <c r="C38" s="346"/>
      <c r="D38" s="346"/>
      <c r="E38" s="346"/>
      <c r="F38" s="347">
        <f>AK21</f>
        <v>0</v>
      </c>
      <c r="G38" s="347"/>
      <c r="H38" s="348"/>
      <c r="I38" s="76" t="s">
        <v>47</v>
      </c>
      <c r="L38" s="85"/>
      <c r="M38" s="93"/>
      <c r="N38" s="39"/>
      <c r="O38" s="39"/>
      <c r="P38" s="39"/>
      <c r="Q38" s="39"/>
      <c r="R38" s="39"/>
      <c r="S38" s="39"/>
      <c r="T38" s="39"/>
      <c r="U38" s="39"/>
      <c r="V38" s="85"/>
      <c r="W38" s="39"/>
      <c r="X38" s="39"/>
      <c r="Y38" s="39"/>
      <c r="Z38" s="39"/>
      <c r="AA38" s="39"/>
      <c r="AB38" s="39"/>
      <c r="AC38" s="39"/>
      <c r="AD38" s="41"/>
      <c r="AE38" s="41"/>
      <c r="AF38" s="41"/>
      <c r="AG38" s="41"/>
      <c r="AH38" s="41"/>
      <c r="AI38" s="41"/>
      <c r="AJ38" s="41"/>
      <c r="AK38" s="41"/>
    </row>
    <row r="39" spans="1:37" ht="18.75" customHeight="1">
      <c r="A39" s="343"/>
      <c r="B39" s="349" t="s">
        <v>244</v>
      </c>
      <c r="C39" s="346"/>
      <c r="D39" s="346"/>
      <c r="E39" s="346"/>
      <c r="F39" s="347">
        <f>SUM(F40:H42)</f>
        <v>0</v>
      </c>
      <c r="G39" s="347"/>
      <c r="H39" s="348"/>
      <c r="I39" s="76" t="s">
        <v>47</v>
      </c>
      <c r="L39" s="85"/>
      <c r="M39" s="93"/>
      <c r="N39" s="39"/>
      <c r="O39" s="39"/>
      <c r="P39" s="39"/>
      <c r="Q39" s="39"/>
      <c r="R39" s="39"/>
      <c r="S39" s="39"/>
      <c r="T39" s="39"/>
      <c r="U39" s="39"/>
      <c r="V39" s="85"/>
      <c r="W39" s="89"/>
      <c r="X39" s="89"/>
      <c r="Y39" s="85"/>
      <c r="Z39" s="89"/>
      <c r="AA39" s="89"/>
      <c r="AB39" s="89"/>
      <c r="AC39" s="85"/>
      <c r="AD39" s="89"/>
      <c r="AE39" s="89"/>
      <c r="AF39" s="89"/>
      <c r="AG39" s="85"/>
      <c r="AH39" s="89"/>
      <c r="AI39" s="89"/>
      <c r="AJ39" s="89"/>
      <c r="AK39" s="85"/>
    </row>
    <row r="40" spans="1:37" ht="18.75" customHeight="1">
      <c r="A40" s="343"/>
      <c r="B40" s="78"/>
      <c r="C40" s="345" t="s">
        <v>62</v>
      </c>
      <c r="D40" s="346"/>
      <c r="E40" s="346"/>
      <c r="F40" s="347">
        <f>SUM(F23:AJ23)</f>
        <v>0</v>
      </c>
      <c r="G40" s="347"/>
      <c r="H40" s="348"/>
      <c r="I40" s="76" t="s">
        <v>47</v>
      </c>
      <c r="L40" s="85"/>
      <c r="M40" s="93"/>
      <c r="N40" s="39"/>
      <c r="O40" s="39"/>
      <c r="P40" s="39"/>
      <c r="Q40" s="39"/>
      <c r="R40" s="39"/>
      <c r="S40" s="39"/>
      <c r="T40" s="39"/>
      <c r="U40" s="39"/>
      <c r="V40" s="85"/>
      <c r="W40" s="88"/>
      <c r="X40" s="88"/>
      <c r="Y40" s="85"/>
      <c r="Z40" s="88"/>
      <c r="AA40" s="88"/>
      <c r="AB40" s="88"/>
      <c r="AC40" s="85"/>
      <c r="AD40" s="88"/>
      <c r="AE40" s="88"/>
      <c r="AF40" s="88"/>
      <c r="AG40" s="85"/>
      <c r="AH40" s="88"/>
      <c r="AI40" s="88"/>
      <c r="AJ40" s="88"/>
      <c r="AK40" s="85"/>
    </row>
    <row r="41" spans="1:37" ht="18.75" customHeight="1">
      <c r="A41" s="343"/>
      <c r="B41" s="78"/>
      <c r="C41" s="345" t="s">
        <v>63</v>
      </c>
      <c r="D41" s="346"/>
      <c r="E41" s="346"/>
      <c r="F41" s="347">
        <f>SUM(F24:AJ24)</f>
        <v>0</v>
      </c>
      <c r="G41" s="347"/>
      <c r="H41" s="348"/>
      <c r="I41" s="76" t="s">
        <v>47</v>
      </c>
      <c r="L41" s="85"/>
      <c r="M41" s="93"/>
      <c r="N41" s="39"/>
      <c r="O41" s="39"/>
      <c r="P41" s="39"/>
      <c r="Q41" s="39"/>
      <c r="R41" s="39"/>
      <c r="S41" s="39"/>
      <c r="T41" s="39"/>
      <c r="U41" s="39"/>
      <c r="V41" s="85"/>
      <c r="W41" s="86"/>
      <c r="X41" s="86"/>
      <c r="Y41" s="85"/>
      <c r="Z41" s="86"/>
      <c r="AA41" s="86"/>
      <c r="AB41" s="86"/>
      <c r="AC41" s="85"/>
      <c r="AD41" s="86"/>
      <c r="AE41" s="86"/>
      <c r="AF41" s="86"/>
      <c r="AG41" s="85"/>
      <c r="AH41" s="86"/>
      <c r="AI41" s="86"/>
      <c r="AJ41" s="86"/>
      <c r="AK41" s="85"/>
    </row>
    <row r="42" spans="1:37" ht="18.75" customHeight="1">
      <c r="A42" s="344"/>
      <c r="B42" s="79"/>
      <c r="C42" s="345" t="s">
        <v>64</v>
      </c>
      <c r="D42" s="346"/>
      <c r="E42" s="346"/>
      <c r="F42" s="347">
        <f>SUM(F25:AJ25)</f>
        <v>0</v>
      </c>
      <c r="G42" s="347"/>
      <c r="H42" s="348"/>
      <c r="I42" s="76" t="s">
        <v>47</v>
      </c>
      <c r="L42" s="85"/>
      <c r="M42" s="93"/>
      <c r="N42" s="39"/>
      <c r="O42" s="39"/>
      <c r="P42" s="39"/>
      <c r="Q42" s="39"/>
      <c r="R42" s="39"/>
      <c r="S42" s="39"/>
      <c r="T42" s="39"/>
      <c r="U42" s="39"/>
      <c r="V42" s="85"/>
      <c r="W42" s="88"/>
      <c r="X42" s="88"/>
      <c r="Y42" s="85"/>
      <c r="Z42" s="88"/>
      <c r="AA42" s="88"/>
      <c r="AB42" s="88"/>
      <c r="AC42" s="85"/>
      <c r="AD42" s="41"/>
      <c r="AE42" s="41"/>
      <c r="AF42" s="41"/>
      <c r="AG42" s="85"/>
      <c r="AH42" s="41"/>
      <c r="AI42" s="41"/>
      <c r="AJ42" s="41"/>
      <c r="AK42" s="85"/>
    </row>
    <row r="43" spans="1:37" ht="19.5" customHeight="1">
      <c r="L43" s="85"/>
      <c r="M43" s="93"/>
      <c r="N43" s="39"/>
      <c r="O43" s="39"/>
      <c r="P43" s="39"/>
      <c r="Q43" s="39"/>
      <c r="R43" s="39"/>
      <c r="S43" s="39"/>
      <c r="T43" s="39"/>
      <c r="U43" s="39"/>
      <c r="V43" s="85"/>
      <c r="W43" s="85"/>
      <c r="X43" s="85"/>
      <c r="Y43" s="85"/>
      <c r="Z43" s="85"/>
      <c r="AA43" s="85"/>
      <c r="AB43" s="85"/>
      <c r="AC43" s="85"/>
      <c r="AD43" s="85"/>
      <c r="AE43" s="85"/>
      <c r="AF43" s="85"/>
      <c r="AG43" s="85"/>
      <c r="AH43" s="85"/>
      <c r="AI43" s="85"/>
      <c r="AJ43" s="85"/>
      <c r="AK43" s="85"/>
    </row>
    <row r="44" spans="1:37" ht="19.5" customHeight="1">
      <c r="L44" s="85"/>
      <c r="M44" s="93"/>
      <c r="N44" s="39"/>
      <c r="O44" s="39"/>
      <c r="P44" s="39"/>
      <c r="Q44" s="39"/>
      <c r="R44" s="39"/>
      <c r="S44" s="39"/>
      <c r="T44" s="39"/>
      <c r="U44" s="39"/>
      <c r="V44" s="85"/>
      <c r="W44" s="85"/>
      <c r="X44" s="85"/>
      <c r="Y44" s="85"/>
      <c r="Z44" s="85"/>
      <c r="AA44" s="85"/>
      <c r="AB44" s="85"/>
      <c r="AC44" s="85"/>
      <c r="AD44" s="85"/>
      <c r="AE44" s="85"/>
      <c r="AF44" s="85"/>
      <c r="AG44" s="85"/>
      <c r="AH44" s="85"/>
      <c r="AI44" s="85"/>
      <c r="AJ44" s="85"/>
      <c r="AK44" s="85"/>
    </row>
    <row r="45" spans="1:37" ht="19.5" customHeight="1">
      <c r="M45" s="93"/>
      <c r="N45" s="39"/>
      <c r="O45" s="39"/>
      <c r="P45" s="39"/>
      <c r="Q45" s="39"/>
      <c r="R45" s="39"/>
      <c r="S45" s="39"/>
      <c r="T45" s="39"/>
      <c r="U45" s="39"/>
      <c r="V45" s="85"/>
    </row>
    <row r="46" spans="1:37" ht="19.5" customHeight="1">
      <c r="M46" s="93"/>
      <c r="N46" s="39"/>
      <c r="O46" s="39"/>
      <c r="P46" s="39"/>
      <c r="Q46" s="39"/>
      <c r="R46" s="39"/>
      <c r="S46" s="39"/>
      <c r="T46" s="39"/>
      <c r="U46" s="39"/>
      <c r="V46" s="85"/>
    </row>
    <row r="47" spans="1:37" ht="19.5" customHeight="1"/>
    <row r="48" spans="1:37" ht="19.5" customHeight="1"/>
    <row r="49" ht="19.5" customHeight="1"/>
    <row r="50" ht="19.5" customHeight="1"/>
    <row r="51" ht="19.5" customHeight="1"/>
    <row r="52" ht="19.5" customHeight="1"/>
  </sheetData>
  <sheetProtection algorithmName="SHA-512" hashValue="2bKIWZUdSGTDFLvNoROfyfazuMqPQ5H0o5/9Ce3Fn4PsMYbnCsCYzBcRuHixIXlvvKpMWt4DuJs78ySwrVn0GQ==" saltValue="kse+1VbpwQG/MWvalMxWgQ==" spinCount="100000" sheet="1" objects="1" scenarios="1"/>
  <mergeCells count="64">
    <mergeCell ref="A3:L3"/>
    <mergeCell ref="M3:N3"/>
    <mergeCell ref="A5:K5"/>
    <mergeCell ref="L5:U5"/>
    <mergeCell ref="AI5:AM5"/>
    <mergeCell ref="A15:E15"/>
    <mergeCell ref="AL6:AM6"/>
    <mergeCell ref="A7:K9"/>
    <mergeCell ref="L7:U7"/>
    <mergeCell ref="X7:AA7"/>
    <mergeCell ref="AC7:AF7"/>
    <mergeCell ref="AI7:AK7"/>
    <mergeCell ref="AL7:AM7"/>
    <mergeCell ref="L8:N8"/>
    <mergeCell ref="O8:U8"/>
    <mergeCell ref="L9:N9"/>
    <mergeCell ref="A6:K6"/>
    <mergeCell ref="L6:U6"/>
    <mergeCell ref="X6:AB6"/>
    <mergeCell ref="AC6:AG6"/>
    <mergeCell ref="AI6:AK6"/>
    <mergeCell ref="O9:U9"/>
    <mergeCell ref="A11:D11"/>
    <mergeCell ref="A12:E12"/>
    <mergeCell ref="A13:E13"/>
    <mergeCell ref="A14:E14"/>
    <mergeCell ref="A28:D28"/>
    <mergeCell ref="A16:E16"/>
    <mergeCell ref="B17:E17"/>
    <mergeCell ref="B18:E18"/>
    <mergeCell ref="B19:E19"/>
    <mergeCell ref="B20:E20"/>
    <mergeCell ref="A21:E21"/>
    <mergeCell ref="B22:E22"/>
    <mergeCell ref="B23:E23"/>
    <mergeCell ref="B24:E24"/>
    <mergeCell ref="B25:E25"/>
    <mergeCell ref="A26:E26"/>
    <mergeCell ref="A30:E31"/>
    <mergeCell ref="F30:I31"/>
    <mergeCell ref="A32:A37"/>
    <mergeCell ref="B32:E32"/>
    <mergeCell ref="F32:H32"/>
    <mergeCell ref="B33:E33"/>
    <mergeCell ref="F33:H33"/>
    <mergeCell ref="B34:E34"/>
    <mergeCell ref="F34:H34"/>
    <mergeCell ref="C35:E35"/>
    <mergeCell ref="F35:H35"/>
    <mergeCell ref="C36:E36"/>
    <mergeCell ref="F36:H36"/>
    <mergeCell ref="C37:E37"/>
    <mergeCell ref="F37:H37"/>
    <mergeCell ref="A38:A42"/>
    <mergeCell ref="B38:E38"/>
    <mergeCell ref="F38:H38"/>
    <mergeCell ref="B39:E39"/>
    <mergeCell ref="F39:H39"/>
    <mergeCell ref="C40:E40"/>
    <mergeCell ref="F40:H40"/>
    <mergeCell ref="C41:E41"/>
    <mergeCell ref="F41:H41"/>
    <mergeCell ref="C42:E42"/>
    <mergeCell ref="F42:H42"/>
  </mergeCells>
  <phoneticPr fontId="6"/>
  <conditionalFormatting sqref="A7:K9">
    <cfRule type="containsBlanks" dxfId="244" priority="13">
      <formula>LEN(TRIM(A7))=0</formula>
    </cfRule>
  </conditionalFormatting>
  <conditionalFormatting sqref="F14:AJ14">
    <cfRule type="expression" dxfId="243" priority="3">
      <formula>F$13="日"</formula>
    </cfRule>
    <cfRule type="expression" dxfId="242" priority="4">
      <formula>F$13="祝"</formula>
    </cfRule>
    <cfRule type="expression" dxfId="241" priority="5">
      <formula>F$13="土"</formula>
    </cfRule>
    <cfRule type="expression" dxfId="240" priority="6">
      <formula>F$14="○"</formula>
    </cfRule>
  </conditionalFormatting>
  <conditionalFormatting sqref="F16:AJ25">
    <cfRule type="expression" dxfId="239" priority="7">
      <formula>F$13="日"</formula>
    </cfRule>
    <cfRule type="expression" dxfId="238" priority="8">
      <formula>F$13="祝"</formula>
    </cfRule>
    <cfRule type="expression" dxfId="237" priority="9">
      <formula>F$13="土"</formula>
    </cfRule>
    <cfRule type="expression" dxfId="236" priority="10">
      <formula>F$14="○"</formula>
    </cfRule>
  </conditionalFormatting>
  <conditionalFormatting sqref="L7:U7">
    <cfRule type="containsBlanks" dxfId="235" priority="12">
      <formula>LEN(TRIM(L7))=0</formula>
    </cfRule>
  </conditionalFormatting>
  <conditionalFormatting sqref="O8:U9">
    <cfRule type="containsBlanks" dxfId="234" priority="11">
      <formula>LEN(TRIM(O8))=0</formula>
    </cfRule>
  </conditionalFormatting>
  <conditionalFormatting sqref="X7:AA7">
    <cfRule type="containsBlanks" dxfId="233" priority="2">
      <formula>LEN(TRIM(X7))=0</formula>
    </cfRule>
  </conditionalFormatting>
  <conditionalFormatting sqref="AI7 AL7">
    <cfRule type="containsBlanks" dxfId="232" priority="1">
      <formula>LEN(TRIM(AI7))=0</formula>
    </cfRule>
  </conditionalFormatting>
  <dataValidations count="1">
    <dataValidation type="custom" allowBlank="1" showInputMessage="1" showErrorMessage="1" error="長期休業期間中の平日については、このシートに入力できません。【長期休業期間】シートに入力して下さい。_x000a_長期休業期間中の土日祝は、このシートに入力してください。" sqref="F22:AJ25 F17:AJ20" xr:uid="{CBC28C7A-9033-4E89-86B3-F94371F9E7E0}">
      <formula1>F$14=""</formula1>
    </dataValidation>
  </dataValidations>
  <pageMargins left="0.7" right="0.7" top="0.75" bottom="0.75" header="0.3" footer="0.3"/>
  <pageSetup paperSize="9" scale="57"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50479552-D971-42C0-9C96-F25EFE70F12F}">
          <x14:formula1>
            <xm:f>プルダウン!$A$15</xm:f>
          </x14:formula1>
          <xm:sqref>F14:AJ14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358FD-6D9C-4990-AFBF-F63B87D7E1B1}">
  <sheetPr codeName="Sheet9">
    <tabColor theme="8" tint="0.59999389629810485"/>
  </sheetPr>
  <dimension ref="A1:AM61"/>
  <sheetViews>
    <sheetView view="pageBreakPreview" zoomScale="90" zoomScaleNormal="100" zoomScaleSheetLayoutView="90" workbookViewId="0">
      <selection activeCell="F25" sqref="F25:AK25"/>
    </sheetView>
  </sheetViews>
  <sheetFormatPr defaultRowHeight="13.5"/>
  <cols>
    <col min="1" max="1" width="4.625" style="17" customWidth="1"/>
    <col min="2" max="5" width="5" style="17" customWidth="1"/>
    <col min="6" max="38" width="4.625" style="17" customWidth="1"/>
    <col min="39" max="16384" width="9" style="17"/>
  </cols>
  <sheetData>
    <row r="1" spans="1:39" ht="18.75" customHeight="1"/>
    <row r="2" spans="1:39" ht="18.75" customHeight="1">
      <c r="A2" s="17" t="s">
        <v>262</v>
      </c>
    </row>
    <row r="3" spans="1:39" ht="18.75" customHeight="1">
      <c r="A3" s="406" t="s">
        <v>242</v>
      </c>
      <c r="B3" s="406"/>
      <c r="C3" s="406"/>
      <c r="D3" s="406"/>
      <c r="E3" s="406"/>
      <c r="F3" s="406"/>
      <c r="G3" s="406"/>
      <c r="H3" s="406"/>
      <c r="I3" s="406"/>
      <c r="J3" s="406"/>
      <c r="K3" s="406"/>
      <c r="L3" s="406"/>
      <c r="M3" s="452">
        <f>IF(P3&lt;4,'4月【平日・休日】'!M3+1,'4月【平日・休日】'!M3)</f>
        <v>2026</v>
      </c>
      <c r="N3" s="452"/>
      <c r="O3" s="17" t="s">
        <v>0</v>
      </c>
      <c r="P3" s="18">
        <v>8</v>
      </c>
      <c r="Q3" s="17" t="s">
        <v>10</v>
      </c>
      <c r="R3" s="17" t="s">
        <v>234</v>
      </c>
    </row>
    <row r="4" spans="1:39" ht="18.75" customHeight="1" thickBot="1"/>
    <row r="5" spans="1:39" ht="18.75" customHeight="1" thickBot="1">
      <c r="A5" s="408" t="s">
        <v>103</v>
      </c>
      <c r="B5" s="409"/>
      <c r="C5" s="409"/>
      <c r="D5" s="409"/>
      <c r="E5" s="409"/>
      <c r="F5" s="409"/>
      <c r="G5" s="409"/>
      <c r="H5" s="409"/>
      <c r="I5" s="409"/>
      <c r="J5" s="409"/>
      <c r="K5" s="410"/>
      <c r="L5" s="411" t="s">
        <v>11</v>
      </c>
      <c r="M5" s="412"/>
      <c r="N5" s="412"/>
      <c r="O5" s="412"/>
      <c r="P5" s="412"/>
      <c r="Q5" s="412"/>
      <c r="R5" s="412"/>
      <c r="S5" s="412"/>
      <c r="T5" s="412"/>
      <c r="U5" s="413"/>
      <c r="V5" s="19"/>
      <c r="W5" s="19"/>
      <c r="X5" s="19"/>
      <c r="AI5" s="405" t="s">
        <v>236</v>
      </c>
      <c r="AJ5" s="405"/>
      <c r="AK5" s="405"/>
      <c r="AL5" s="405"/>
      <c r="AM5" s="405"/>
    </row>
    <row r="6" spans="1:39" ht="18.75" customHeight="1" thickBot="1">
      <c r="A6" s="447" t="s">
        <v>48</v>
      </c>
      <c r="B6" s="448"/>
      <c r="C6" s="448"/>
      <c r="D6" s="448"/>
      <c r="E6" s="448"/>
      <c r="F6" s="448"/>
      <c r="G6" s="448"/>
      <c r="H6" s="448"/>
      <c r="I6" s="448"/>
      <c r="J6" s="448"/>
      <c r="K6" s="449"/>
      <c r="L6" s="447" t="s">
        <v>49</v>
      </c>
      <c r="M6" s="448"/>
      <c r="N6" s="448"/>
      <c r="O6" s="448"/>
      <c r="P6" s="448"/>
      <c r="Q6" s="448"/>
      <c r="R6" s="448"/>
      <c r="S6" s="448"/>
      <c r="T6" s="448"/>
      <c r="U6" s="449"/>
      <c r="V6" s="19"/>
      <c r="W6" s="19"/>
      <c r="X6" s="450" t="s">
        <v>20</v>
      </c>
      <c r="Y6" s="451"/>
      <c r="Z6" s="451"/>
      <c r="AA6" s="451"/>
      <c r="AB6" s="403"/>
      <c r="AC6" s="404" t="s">
        <v>21</v>
      </c>
      <c r="AD6" s="405"/>
      <c r="AE6" s="405"/>
      <c r="AF6" s="405"/>
      <c r="AG6" s="405"/>
      <c r="AI6" s="405" t="s">
        <v>68</v>
      </c>
      <c r="AJ6" s="405"/>
      <c r="AK6" s="405"/>
      <c r="AL6" s="405" t="s">
        <v>69</v>
      </c>
      <c r="AM6" s="405"/>
    </row>
    <row r="7" spans="1:39" ht="18.75" customHeight="1" thickBot="1">
      <c r="A7" s="425">
        <f>'4月【平日・休日】'!A7:K9</f>
        <v>0</v>
      </c>
      <c r="B7" s="426"/>
      <c r="C7" s="426"/>
      <c r="D7" s="426"/>
      <c r="E7" s="426"/>
      <c r="F7" s="426"/>
      <c r="G7" s="426"/>
      <c r="H7" s="426"/>
      <c r="I7" s="426"/>
      <c r="J7" s="426"/>
      <c r="K7" s="427"/>
      <c r="L7" s="434">
        <f>'4月【平日・休日】'!L7:U7</f>
        <v>0</v>
      </c>
      <c r="M7" s="435"/>
      <c r="N7" s="435"/>
      <c r="O7" s="435"/>
      <c r="P7" s="435"/>
      <c r="Q7" s="435"/>
      <c r="R7" s="435"/>
      <c r="S7" s="435"/>
      <c r="T7" s="435"/>
      <c r="U7" s="436"/>
      <c r="V7" s="19"/>
      <c r="W7" s="19"/>
      <c r="X7" s="382"/>
      <c r="Y7" s="383"/>
      <c r="Z7" s="383"/>
      <c r="AA7" s="383"/>
      <c r="AB7" s="21" t="s">
        <v>1</v>
      </c>
      <c r="AC7" s="384">
        <f>COUNTIF(F34:AJ34,"&lt;&gt;0")</f>
        <v>0</v>
      </c>
      <c r="AD7" s="384"/>
      <c r="AE7" s="384"/>
      <c r="AF7" s="384"/>
      <c r="AG7" s="20" t="s">
        <v>9</v>
      </c>
      <c r="AI7" s="458" t="str">
        <f>IF('8月【平日・休日】'!AI7="","",'8月【平日・休日】'!AI7)</f>
        <v/>
      </c>
      <c r="AJ7" s="458"/>
      <c r="AK7" s="458"/>
      <c r="AL7" s="458" t="str">
        <f>IF('8月【平日・休日】'!AL7="","",'8月【平日・休日】'!AL7)</f>
        <v/>
      </c>
      <c r="AM7" s="458"/>
    </row>
    <row r="8" spans="1:39" ht="18.75" customHeight="1">
      <c r="A8" s="428"/>
      <c r="B8" s="429"/>
      <c r="C8" s="429"/>
      <c r="D8" s="429"/>
      <c r="E8" s="429"/>
      <c r="F8" s="429"/>
      <c r="G8" s="429"/>
      <c r="H8" s="429"/>
      <c r="I8" s="429"/>
      <c r="J8" s="429"/>
      <c r="K8" s="430"/>
      <c r="L8" s="438" t="s">
        <v>50</v>
      </c>
      <c r="M8" s="439"/>
      <c r="N8" s="440"/>
      <c r="O8" s="441">
        <f>'4月【平日・休日】'!O8:U8</f>
        <v>0</v>
      </c>
      <c r="P8" s="442"/>
      <c r="Q8" s="442"/>
      <c r="R8" s="442"/>
      <c r="S8" s="442"/>
      <c r="T8" s="442"/>
      <c r="U8" s="443"/>
      <c r="V8" s="19"/>
      <c r="W8" s="19"/>
      <c r="X8" s="19"/>
    </row>
    <row r="9" spans="1:39" ht="18.75" customHeight="1" thickBot="1">
      <c r="A9" s="431"/>
      <c r="B9" s="432"/>
      <c r="C9" s="432"/>
      <c r="D9" s="432"/>
      <c r="E9" s="432"/>
      <c r="F9" s="432"/>
      <c r="G9" s="432"/>
      <c r="H9" s="432"/>
      <c r="I9" s="432"/>
      <c r="J9" s="432"/>
      <c r="K9" s="433"/>
      <c r="L9" s="444" t="s">
        <v>13</v>
      </c>
      <c r="M9" s="445"/>
      <c r="N9" s="446"/>
      <c r="O9" s="422">
        <f>'4月【平日・休日】'!O9:U9</f>
        <v>0</v>
      </c>
      <c r="P9" s="423"/>
      <c r="Q9" s="423"/>
      <c r="R9" s="423"/>
      <c r="S9" s="423"/>
      <c r="T9" s="423"/>
      <c r="U9" s="424"/>
      <c r="V9" s="19"/>
      <c r="W9" s="19"/>
      <c r="X9" s="19"/>
    </row>
    <row r="10" spans="1:39" ht="18.75" customHeight="1">
      <c r="A10" s="23"/>
      <c r="B10" s="23"/>
      <c r="C10" s="23"/>
      <c r="D10" s="23"/>
      <c r="E10" s="23"/>
      <c r="F10" s="23"/>
      <c r="G10" s="23"/>
      <c r="H10" s="23"/>
      <c r="I10" s="23"/>
      <c r="J10" s="23"/>
      <c r="K10" s="23"/>
      <c r="L10" s="23"/>
      <c r="M10" s="23"/>
      <c r="N10" s="23"/>
      <c r="O10" s="23"/>
      <c r="P10" s="23"/>
      <c r="Q10" s="23"/>
      <c r="R10" s="23"/>
      <c r="S10" s="23"/>
      <c r="T10" s="23"/>
      <c r="U10" s="23"/>
      <c r="V10" s="19"/>
      <c r="W10" s="19"/>
      <c r="X10" s="19"/>
    </row>
    <row r="11" spans="1:39" ht="18.75" customHeight="1">
      <c r="A11" s="365" t="s">
        <v>28</v>
      </c>
      <c r="B11" s="365"/>
      <c r="C11" s="365"/>
      <c r="D11" s="365"/>
      <c r="F11" s="216" t="s">
        <v>256</v>
      </c>
    </row>
    <row r="12" spans="1:39" ht="18.75" customHeight="1">
      <c r="A12" s="350" t="s">
        <v>5</v>
      </c>
      <c r="B12" s="350"/>
      <c r="C12" s="350"/>
      <c r="D12" s="350"/>
      <c r="E12" s="350"/>
      <c r="F12" s="24">
        <f>DATE(M3,P3,1)</f>
        <v>46235</v>
      </c>
      <c r="G12" s="24">
        <f>F12+1</f>
        <v>46236</v>
      </c>
      <c r="H12" s="24">
        <f t="shared" ref="H12:AJ12" si="0">G12+1</f>
        <v>46237</v>
      </c>
      <c r="I12" s="24">
        <f t="shared" si="0"/>
        <v>46238</v>
      </c>
      <c r="J12" s="24">
        <f t="shared" si="0"/>
        <v>46239</v>
      </c>
      <c r="K12" s="24">
        <f t="shared" si="0"/>
        <v>46240</v>
      </c>
      <c r="L12" s="24">
        <f t="shared" si="0"/>
        <v>46241</v>
      </c>
      <c r="M12" s="24">
        <f t="shared" si="0"/>
        <v>46242</v>
      </c>
      <c r="N12" s="24">
        <f t="shared" si="0"/>
        <v>46243</v>
      </c>
      <c r="O12" s="24">
        <f t="shared" si="0"/>
        <v>46244</v>
      </c>
      <c r="P12" s="24">
        <f t="shared" si="0"/>
        <v>46245</v>
      </c>
      <c r="Q12" s="24">
        <f t="shared" si="0"/>
        <v>46246</v>
      </c>
      <c r="R12" s="24">
        <f t="shared" si="0"/>
        <v>46247</v>
      </c>
      <c r="S12" s="24">
        <f t="shared" si="0"/>
        <v>46248</v>
      </c>
      <c r="T12" s="24">
        <f t="shared" si="0"/>
        <v>46249</v>
      </c>
      <c r="U12" s="24">
        <f t="shared" si="0"/>
        <v>46250</v>
      </c>
      <c r="V12" s="24">
        <f t="shared" si="0"/>
        <v>46251</v>
      </c>
      <c r="W12" s="24">
        <f t="shared" si="0"/>
        <v>46252</v>
      </c>
      <c r="X12" s="24">
        <f t="shared" si="0"/>
        <v>46253</v>
      </c>
      <c r="Y12" s="24">
        <f t="shared" si="0"/>
        <v>46254</v>
      </c>
      <c r="Z12" s="24">
        <f t="shared" si="0"/>
        <v>46255</v>
      </c>
      <c r="AA12" s="24">
        <f t="shared" si="0"/>
        <v>46256</v>
      </c>
      <c r="AB12" s="24">
        <f t="shared" si="0"/>
        <v>46257</v>
      </c>
      <c r="AC12" s="24">
        <f t="shared" si="0"/>
        <v>46258</v>
      </c>
      <c r="AD12" s="24">
        <f t="shared" si="0"/>
        <v>46259</v>
      </c>
      <c r="AE12" s="24">
        <f t="shared" si="0"/>
        <v>46260</v>
      </c>
      <c r="AF12" s="24">
        <f t="shared" si="0"/>
        <v>46261</v>
      </c>
      <c r="AG12" s="24">
        <f t="shared" si="0"/>
        <v>46262</v>
      </c>
      <c r="AH12" s="24">
        <f t="shared" si="0"/>
        <v>46263</v>
      </c>
      <c r="AI12" s="24">
        <f t="shared" si="0"/>
        <v>46264</v>
      </c>
      <c r="AJ12" s="24">
        <f t="shared" si="0"/>
        <v>46265</v>
      </c>
      <c r="AK12" s="199" t="s">
        <v>6</v>
      </c>
    </row>
    <row r="13" spans="1:39" ht="18.75" customHeight="1" thickBot="1">
      <c r="A13" s="350" t="s">
        <v>4</v>
      </c>
      <c r="B13" s="350"/>
      <c r="C13" s="350"/>
      <c r="D13" s="350"/>
      <c r="E13" s="350"/>
      <c r="F13" s="200" t="str">
        <f>TEXT(F12,"aaa")</f>
        <v>土</v>
      </c>
      <c r="G13" s="200" t="str">
        <f t="shared" ref="G13:AJ13" si="1">TEXT(G12,"aaa")</f>
        <v>日</v>
      </c>
      <c r="H13" s="200" t="str">
        <f t="shared" si="1"/>
        <v>月</v>
      </c>
      <c r="I13" s="200" t="str">
        <f t="shared" si="1"/>
        <v>火</v>
      </c>
      <c r="J13" s="200" t="str">
        <f t="shared" si="1"/>
        <v>水</v>
      </c>
      <c r="K13" s="200" t="str">
        <f t="shared" si="1"/>
        <v>木</v>
      </c>
      <c r="L13" s="200" t="str">
        <f t="shared" si="1"/>
        <v>金</v>
      </c>
      <c r="M13" s="200" t="str">
        <f t="shared" si="1"/>
        <v>土</v>
      </c>
      <c r="N13" s="200" t="str">
        <f t="shared" si="1"/>
        <v>日</v>
      </c>
      <c r="O13" s="200" t="str">
        <f t="shared" si="1"/>
        <v>月</v>
      </c>
      <c r="P13" s="239" t="s">
        <v>277</v>
      </c>
      <c r="Q13" s="239" t="str">
        <f t="shared" si="1"/>
        <v>水</v>
      </c>
      <c r="R13" s="200" t="str">
        <f t="shared" si="1"/>
        <v>木</v>
      </c>
      <c r="S13" s="200" t="str">
        <f t="shared" si="1"/>
        <v>金</v>
      </c>
      <c r="T13" s="200" t="str">
        <f t="shared" si="1"/>
        <v>土</v>
      </c>
      <c r="U13" s="200" t="str">
        <f t="shared" si="1"/>
        <v>日</v>
      </c>
      <c r="V13" s="200" t="str">
        <f t="shared" si="1"/>
        <v>月</v>
      </c>
      <c r="W13" s="200" t="str">
        <f t="shared" si="1"/>
        <v>火</v>
      </c>
      <c r="X13" s="200" t="str">
        <f t="shared" si="1"/>
        <v>水</v>
      </c>
      <c r="Y13" s="200" t="str">
        <f t="shared" si="1"/>
        <v>木</v>
      </c>
      <c r="Z13" s="200" t="str">
        <f t="shared" si="1"/>
        <v>金</v>
      </c>
      <c r="AA13" s="200" t="str">
        <f t="shared" si="1"/>
        <v>土</v>
      </c>
      <c r="AB13" s="200" t="str">
        <f t="shared" si="1"/>
        <v>日</v>
      </c>
      <c r="AC13" s="200" t="str">
        <f t="shared" si="1"/>
        <v>月</v>
      </c>
      <c r="AD13" s="200" t="str">
        <f t="shared" si="1"/>
        <v>火</v>
      </c>
      <c r="AE13" s="200" t="str">
        <f t="shared" si="1"/>
        <v>水</v>
      </c>
      <c r="AF13" s="200" t="str">
        <f t="shared" si="1"/>
        <v>木</v>
      </c>
      <c r="AG13" s="200" t="str">
        <f t="shared" si="1"/>
        <v>金</v>
      </c>
      <c r="AH13" s="200" t="str">
        <f t="shared" si="1"/>
        <v>土</v>
      </c>
      <c r="AI13" s="200" t="str">
        <f t="shared" si="1"/>
        <v>日</v>
      </c>
      <c r="AJ13" s="200" t="str">
        <f t="shared" si="1"/>
        <v>月</v>
      </c>
      <c r="AK13" s="199"/>
    </row>
    <row r="14" spans="1:39" ht="18.75" customHeight="1" thickTop="1" thickBot="1">
      <c r="A14" s="366" t="s">
        <v>67</v>
      </c>
      <c r="B14" s="367"/>
      <c r="C14" s="367"/>
      <c r="D14" s="367"/>
      <c r="E14" s="368"/>
      <c r="F14" s="230"/>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231"/>
      <c r="AE14" s="231"/>
      <c r="AF14" s="231"/>
      <c r="AG14" s="231"/>
      <c r="AH14" s="231"/>
      <c r="AI14" s="231"/>
      <c r="AJ14" s="232"/>
      <c r="AK14" s="84"/>
    </row>
    <row r="15" spans="1:39" ht="18.75" hidden="1" customHeight="1" thickTop="1">
      <c r="A15" s="366"/>
      <c r="B15" s="367"/>
      <c r="C15" s="367"/>
      <c r="D15" s="367"/>
      <c r="E15" s="368"/>
      <c r="F15" s="200">
        <f>IF(F13="月",1,IF(F13="火",2,IF(F13="水",3,IF(F13="木",4,IF(F13="金",5,IF(F13="土",6,IF(F13="日",7,IF(F13="祝",8,""))))))))</f>
        <v>6</v>
      </c>
      <c r="G15" s="200">
        <f t="shared" ref="G15:AJ15" si="2">IF(G13="月",1,IF(G13="火",2,IF(G13="水",3,IF(G13="木",4,IF(G13="金",5,IF(G13="土",6,IF(G13="日",7,IF(G13="祝",8,""))))))))</f>
        <v>7</v>
      </c>
      <c r="H15" s="200">
        <f t="shared" si="2"/>
        <v>1</v>
      </c>
      <c r="I15" s="200">
        <f t="shared" si="2"/>
        <v>2</v>
      </c>
      <c r="J15" s="200">
        <f t="shared" si="2"/>
        <v>3</v>
      </c>
      <c r="K15" s="200">
        <f t="shared" si="2"/>
        <v>4</v>
      </c>
      <c r="L15" s="200">
        <f t="shared" si="2"/>
        <v>5</v>
      </c>
      <c r="M15" s="200">
        <f t="shared" si="2"/>
        <v>6</v>
      </c>
      <c r="N15" s="200">
        <f t="shared" si="2"/>
        <v>7</v>
      </c>
      <c r="O15" s="200">
        <f t="shared" si="2"/>
        <v>1</v>
      </c>
      <c r="P15" s="200">
        <f t="shared" si="2"/>
        <v>8</v>
      </c>
      <c r="Q15" s="200">
        <f t="shared" si="2"/>
        <v>3</v>
      </c>
      <c r="R15" s="200">
        <f t="shared" si="2"/>
        <v>4</v>
      </c>
      <c r="S15" s="200">
        <f t="shared" si="2"/>
        <v>5</v>
      </c>
      <c r="T15" s="200">
        <f t="shared" si="2"/>
        <v>6</v>
      </c>
      <c r="U15" s="200">
        <f t="shared" si="2"/>
        <v>7</v>
      </c>
      <c r="V15" s="200">
        <f t="shared" si="2"/>
        <v>1</v>
      </c>
      <c r="W15" s="200">
        <f t="shared" si="2"/>
        <v>2</v>
      </c>
      <c r="X15" s="200">
        <f t="shared" si="2"/>
        <v>3</v>
      </c>
      <c r="Y15" s="200">
        <f t="shared" si="2"/>
        <v>4</v>
      </c>
      <c r="Z15" s="200">
        <f t="shared" si="2"/>
        <v>5</v>
      </c>
      <c r="AA15" s="200">
        <f t="shared" si="2"/>
        <v>6</v>
      </c>
      <c r="AB15" s="200">
        <f t="shared" si="2"/>
        <v>7</v>
      </c>
      <c r="AC15" s="200">
        <f t="shared" si="2"/>
        <v>1</v>
      </c>
      <c r="AD15" s="200">
        <f t="shared" si="2"/>
        <v>2</v>
      </c>
      <c r="AE15" s="200">
        <f t="shared" si="2"/>
        <v>3</v>
      </c>
      <c r="AF15" s="200">
        <f t="shared" si="2"/>
        <v>4</v>
      </c>
      <c r="AG15" s="200">
        <f t="shared" si="2"/>
        <v>5</v>
      </c>
      <c r="AH15" s="200">
        <f t="shared" si="2"/>
        <v>6</v>
      </c>
      <c r="AI15" s="200">
        <f t="shared" si="2"/>
        <v>7</v>
      </c>
      <c r="AJ15" s="200">
        <f t="shared" si="2"/>
        <v>1</v>
      </c>
      <c r="AK15" s="84"/>
    </row>
    <row r="16" spans="1:39" ht="23.25" customHeight="1" thickTop="1" thickBot="1">
      <c r="A16" s="354" t="s">
        <v>51</v>
      </c>
      <c r="B16" s="355"/>
      <c r="C16" s="355"/>
      <c r="D16" s="355"/>
      <c r="E16" s="356"/>
      <c r="F16" s="340">
        <f>SUM(F17:F24)</f>
        <v>0</v>
      </c>
      <c r="G16" s="340">
        <f t="shared" ref="G16:AJ16" si="3">SUM(G17:G24)</f>
        <v>0</v>
      </c>
      <c r="H16" s="340">
        <f t="shared" si="3"/>
        <v>0</v>
      </c>
      <c r="I16" s="340">
        <f t="shared" si="3"/>
        <v>0</v>
      </c>
      <c r="J16" s="340">
        <f t="shared" si="3"/>
        <v>0</v>
      </c>
      <c r="K16" s="340">
        <f t="shared" si="3"/>
        <v>0</v>
      </c>
      <c r="L16" s="340">
        <f t="shared" si="3"/>
        <v>0</v>
      </c>
      <c r="M16" s="340">
        <f t="shared" si="3"/>
        <v>0</v>
      </c>
      <c r="N16" s="340">
        <f t="shared" si="3"/>
        <v>0</v>
      </c>
      <c r="O16" s="340">
        <f t="shared" si="3"/>
        <v>0</v>
      </c>
      <c r="P16" s="340">
        <f t="shared" si="3"/>
        <v>0</v>
      </c>
      <c r="Q16" s="340">
        <f t="shared" si="3"/>
        <v>0</v>
      </c>
      <c r="R16" s="340">
        <f t="shared" si="3"/>
        <v>0</v>
      </c>
      <c r="S16" s="340">
        <f t="shared" si="3"/>
        <v>0</v>
      </c>
      <c r="T16" s="340">
        <f t="shared" si="3"/>
        <v>0</v>
      </c>
      <c r="U16" s="340">
        <f t="shared" si="3"/>
        <v>0</v>
      </c>
      <c r="V16" s="340">
        <f t="shared" si="3"/>
        <v>0</v>
      </c>
      <c r="W16" s="340">
        <f t="shared" si="3"/>
        <v>0</v>
      </c>
      <c r="X16" s="340">
        <f t="shared" si="3"/>
        <v>0</v>
      </c>
      <c r="Y16" s="340">
        <f t="shared" si="3"/>
        <v>0</v>
      </c>
      <c r="Z16" s="340">
        <f t="shared" si="3"/>
        <v>0</v>
      </c>
      <c r="AA16" s="340">
        <f t="shared" si="3"/>
        <v>0</v>
      </c>
      <c r="AB16" s="340">
        <f t="shared" si="3"/>
        <v>0</v>
      </c>
      <c r="AC16" s="340">
        <f t="shared" si="3"/>
        <v>0</v>
      </c>
      <c r="AD16" s="340">
        <f t="shared" si="3"/>
        <v>0</v>
      </c>
      <c r="AE16" s="340">
        <f t="shared" si="3"/>
        <v>0</v>
      </c>
      <c r="AF16" s="340">
        <f t="shared" si="3"/>
        <v>0</v>
      </c>
      <c r="AG16" s="340">
        <f t="shared" si="3"/>
        <v>0</v>
      </c>
      <c r="AH16" s="340">
        <f t="shared" si="3"/>
        <v>0</v>
      </c>
      <c r="AI16" s="340">
        <f t="shared" si="3"/>
        <v>0</v>
      </c>
      <c r="AJ16" s="340">
        <f t="shared" si="3"/>
        <v>0</v>
      </c>
      <c r="AK16" s="28">
        <f>SUM(F16:AJ16)</f>
        <v>0</v>
      </c>
    </row>
    <row r="17" spans="1:37" s="33" customFormat="1" ht="23.25" customHeight="1" thickTop="1">
      <c r="A17" s="29"/>
      <c r="B17" s="357" t="s">
        <v>72</v>
      </c>
      <c r="C17" s="358"/>
      <c r="D17" s="358"/>
      <c r="E17" s="358"/>
      <c r="F17" s="25"/>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7"/>
      <c r="AK17" s="28">
        <f>SUM(F17:AJ17)</f>
        <v>0</v>
      </c>
    </row>
    <row r="18" spans="1:37" s="33" customFormat="1" ht="23.25" customHeight="1">
      <c r="A18" s="29"/>
      <c r="B18" s="420" t="s">
        <v>74</v>
      </c>
      <c r="C18" s="421"/>
      <c r="D18" s="421"/>
      <c r="E18" s="421"/>
      <c r="F18" s="96"/>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8"/>
      <c r="AK18" s="28">
        <f t="shared" ref="AK18:AK25" si="4">SUM(F18:AJ18)</f>
        <v>0</v>
      </c>
    </row>
    <row r="19" spans="1:37" s="33" customFormat="1" ht="23.25" customHeight="1">
      <c r="A19" s="29"/>
      <c r="B19" s="357" t="s">
        <v>76</v>
      </c>
      <c r="C19" s="358"/>
      <c r="D19" s="358"/>
      <c r="E19" s="358"/>
      <c r="F19" s="30"/>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2"/>
      <c r="AK19" s="28">
        <f t="shared" si="4"/>
        <v>0</v>
      </c>
    </row>
    <row r="20" spans="1:37" s="33" customFormat="1" ht="23.25" customHeight="1">
      <c r="A20" s="29"/>
      <c r="B20" s="420" t="s">
        <v>78</v>
      </c>
      <c r="C20" s="421"/>
      <c r="D20" s="421"/>
      <c r="E20" s="421"/>
      <c r="F20" s="96"/>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8"/>
      <c r="AK20" s="28">
        <f t="shared" si="4"/>
        <v>0</v>
      </c>
    </row>
    <row r="21" spans="1:37" s="33" customFormat="1" ht="23.25" customHeight="1">
      <c r="A21" s="29"/>
      <c r="B21" s="357" t="s">
        <v>80</v>
      </c>
      <c r="C21" s="358"/>
      <c r="D21" s="358"/>
      <c r="E21" s="358"/>
      <c r="F21" s="30"/>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2"/>
      <c r="AK21" s="28">
        <f t="shared" si="4"/>
        <v>0</v>
      </c>
    </row>
    <row r="22" spans="1:37" s="33" customFormat="1" ht="23.25" customHeight="1">
      <c r="A22" s="29"/>
      <c r="B22" s="420" t="s">
        <v>82</v>
      </c>
      <c r="C22" s="421"/>
      <c r="D22" s="421"/>
      <c r="E22" s="421"/>
      <c r="F22" s="96"/>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8"/>
      <c r="AK22" s="28">
        <f t="shared" si="4"/>
        <v>0</v>
      </c>
    </row>
    <row r="23" spans="1:37" s="33" customFormat="1" ht="23.25" customHeight="1">
      <c r="A23" s="29"/>
      <c r="B23" s="357" t="s">
        <v>84</v>
      </c>
      <c r="C23" s="358"/>
      <c r="D23" s="358"/>
      <c r="E23" s="358"/>
      <c r="F23" s="30"/>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2"/>
      <c r="AK23" s="28">
        <f t="shared" si="4"/>
        <v>0</v>
      </c>
    </row>
    <row r="24" spans="1:37" s="33" customFormat="1" ht="23.25" customHeight="1" thickBot="1">
      <c r="A24" s="34"/>
      <c r="B24" s="420" t="s">
        <v>89</v>
      </c>
      <c r="C24" s="421"/>
      <c r="D24" s="421"/>
      <c r="E24" s="421"/>
      <c r="F24" s="99"/>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1"/>
      <c r="AK24" s="28">
        <f t="shared" si="4"/>
        <v>0</v>
      </c>
    </row>
    <row r="25" spans="1:37" ht="23.25" customHeight="1" thickTop="1" thickBot="1">
      <c r="A25" s="354" t="s">
        <v>52</v>
      </c>
      <c r="B25" s="355"/>
      <c r="C25" s="355"/>
      <c r="D25" s="355"/>
      <c r="E25" s="356"/>
      <c r="F25" s="338">
        <f>SUM(F26:F32)</f>
        <v>0</v>
      </c>
      <c r="G25" s="338">
        <f t="shared" ref="G25:AJ25" si="5">SUM(G26:G32)</f>
        <v>0</v>
      </c>
      <c r="H25" s="338">
        <f t="shared" si="5"/>
        <v>0</v>
      </c>
      <c r="I25" s="338">
        <f t="shared" si="5"/>
        <v>0</v>
      </c>
      <c r="J25" s="338">
        <f t="shared" si="5"/>
        <v>0</v>
      </c>
      <c r="K25" s="338">
        <f t="shared" si="5"/>
        <v>0</v>
      </c>
      <c r="L25" s="338">
        <f t="shared" si="5"/>
        <v>0</v>
      </c>
      <c r="M25" s="338">
        <f t="shared" si="5"/>
        <v>0</v>
      </c>
      <c r="N25" s="338">
        <f t="shared" si="5"/>
        <v>0</v>
      </c>
      <c r="O25" s="338">
        <f t="shared" si="5"/>
        <v>0</v>
      </c>
      <c r="P25" s="338">
        <f t="shared" si="5"/>
        <v>0</v>
      </c>
      <c r="Q25" s="338">
        <f t="shared" si="5"/>
        <v>0</v>
      </c>
      <c r="R25" s="338">
        <f t="shared" si="5"/>
        <v>0</v>
      </c>
      <c r="S25" s="338">
        <f t="shared" si="5"/>
        <v>0</v>
      </c>
      <c r="T25" s="338">
        <f t="shared" si="5"/>
        <v>0</v>
      </c>
      <c r="U25" s="338">
        <f t="shared" si="5"/>
        <v>0</v>
      </c>
      <c r="V25" s="338">
        <f t="shared" si="5"/>
        <v>0</v>
      </c>
      <c r="W25" s="338">
        <f t="shared" si="5"/>
        <v>0</v>
      </c>
      <c r="X25" s="338">
        <f t="shared" si="5"/>
        <v>0</v>
      </c>
      <c r="Y25" s="338">
        <f t="shared" si="5"/>
        <v>0</v>
      </c>
      <c r="Z25" s="338">
        <f t="shared" si="5"/>
        <v>0</v>
      </c>
      <c r="AA25" s="338">
        <f t="shared" si="5"/>
        <v>0</v>
      </c>
      <c r="AB25" s="338">
        <f t="shared" si="5"/>
        <v>0</v>
      </c>
      <c r="AC25" s="338">
        <f t="shared" si="5"/>
        <v>0</v>
      </c>
      <c r="AD25" s="338">
        <f t="shared" si="5"/>
        <v>0</v>
      </c>
      <c r="AE25" s="338">
        <f t="shared" si="5"/>
        <v>0</v>
      </c>
      <c r="AF25" s="338">
        <f t="shared" si="5"/>
        <v>0</v>
      </c>
      <c r="AG25" s="338">
        <f t="shared" si="5"/>
        <v>0</v>
      </c>
      <c r="AH25" s="338">
        <f t="shared" si="5"/>
        <v>0</v>
      </c>
      <c r="AI25" s="338">
        <f t="shared" si="5"/>
        <v>0</v>
      </c>
      <c r="AJ25" s="338">
        <f t="shared" si="5"/>
        <v>0</v>
      </c>
      <c r="AK25" s="339">
        <f t="shared" si="4"/>
        <v>0</v>
      </c>
    </row>
    <row r="26" spans="1:37" s="33" customFormat="1" ht="23.25" customHeight="1" thickTop="1">
      <c r="A26" s="29"/>
      <c r="B26" s="357" t="s">
        <v>72</v>
      </c>
      <c r="C26" s="358"/>
      <c r="D26" s="358"/>
      <c r="E26" s="358"/>
      <c r="F26" s="25"/>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7"/>
      <c r="AK26" s="28">
        <f>SUM(F26:AJ26)</f>
        <v>0</v>
      </c>
    </row>
    <row r="27" spans="1:37" s="33" customFormat="1" ht="23.25" customHeight="1">
      <c r="A27" s="29"/>
      <c r="B27" s="420" t="s">
        <v>74</v>
      </c>
      <c r="C27" s="421"/>
      <c r="D27" s="421"/>
      <c r="E27" s="421"/>
      <c r="F27" s="96"/>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8"/>
      <c r="AK27" s="28">
        <f t="shared" ref="AK27:AK31" si="6">SUM(F27:AJ27)</f>
        <v>0</v>
      </c>
    </row>
    <row r="28" spans="1:37" s="33" customFormat="1" ht="23.25" customHeight="1">
      <c r="A28" s="29"/>
      <c r="B28" s="357" t="s">
        <v>76</v>
      </c>
      <c r="C28" s="358"/>
      <c r="D28" s="358"/>
      <c r="E28" s="358"/>
      <c r="F28" s="30"/>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2"/>
      <c r="AK28" s="28">
        <f t="shared" si="6"/>
        <v>0</v>
      </c>
    </row>
    <row r="29" spans="1:37" s="33" customFormat="1" ht="23.25" customHeight="1">
      <c r="A29" s="29"/>
      <c r="B29" s="420" t="s">
        <v>78</v>
      </c>
      <c r="C29" s="421"/>
      <c r="D29" s="421"/>
      <c r="E29" s="421"/>
      <c r="F29" s="96"/>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8"/>
      <c r="AK29" s="28">
        <f t="shared" si="6"/>
        <v>0</v>
      </c>
    </row>
    <row r="30" spans="1:37" s="33" customFormat="1" ht="23.25" customHeight="1">
      <c r="A30" s="29"/>
      <c r="B30" s="357" t="s">
        <v>80</v>
      </c>
      <c r="C30" s="358"/>
      <c r="D30" s="358"/>
      <c r="E30" s="358"/>
      <c r="F30" s="30"/>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2"/>
      <c r="AK30" s="28">
        <f t="shared" si="6"/>
        <v>0</v>
      </c>
    </row>
    <row r="31" spans="1:37" s="33" customFormat="1" ht="23.25" customHeight="1">
      <c r="A31" s="29"/>
      <c r="B31" s="420" t="s">
        <v>82</v>
      </c>
      <c r="C31" s="421"/>
      <c r="D31" s="421"/>
      <c r="E31" s="421"/>
      <c r="F31" s="96"/>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8"/>
      <c r="AK31" s="28">
        <f t="shared" si="6"/>
        <v>0</v>
      </c>
    </row>
    <row r="32" spans="1:37" s="33" customFormat="1" ht="23.25" customHeight="1">
      <c r="A32" s="29"/>
      <c r="B32" s="357" t="s">
        <v>84</v>
      </c>
      <c r="C32" s="358"/>
      <c r="D32" s="358"/>
      <c r="E32" s="358"/>
      <c r="F32" s="30"/>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2"/>
      <c r="AK32" s="28">
        <f t="shared" ref="AK32:AK33" si="7">SUM(F32:AJ32)</f>
        <v>0</v>
      </c>
    </row>
    <row r="33" spans="1:37" s="33" customFormat="1" ht="23.25" customHeight="1" thickBot="1">
      <c r="A33" s="34"/>
      <c r="B33" s="420" t="s">
        <v>89</v>
      </c>
      <c r="C33" s="421"/>
      <c r="D33" s="421"/>
      <c r="E33" s="421"/>
      <c r="F33" s="99"/>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1"/>
      <c r="AK33" s="28">
        <f t="shared" si="7"/>
        <v>0</v>
      </c>
    </row>
    <row r="34" spans="1:37" ht="18.75" customHeight="1" thickTop="1">
      <c r="A34" s="416" t="s">
        <v>6</v>
      </c>
      <c r="B34" s="418"/>
      <c r="C34" s="418"/>
      <c r="D34" s="418"/>
      <c r="E34" s="419"/>
      <c r="F34" s="43">
        <f t="shared" ref="F34:AK34" si="8">F16+F25</f>
        <v>0</v>
      </c>
      <c r="G34" s="43">
        <f t="shared" si="8"/>
        <v>0</v>
      </c>
      <c r="H34" s="43">
        <f t="shared" si="8"/>
        <v>0</v>
      </c>
      <c r="I34" s="43">
        <f t="shared" si="8"/>
        <v>0</v>
      </c>
      <c r="J34" s="43">
        <f t="shared" si="8"/>
        <v>0</v>
      </c>
      <c r="K34" s="43">
        <f t="shared" si="8"/>
        <v>0</v>
      </c>
      <c r="L34" s="43">
        <f t="shared" si="8"/>
        <v>0</v>
      </c>
      <c r="M34" s="43">
        <f t="shared" si="8"/>
        <v>0</v>
      </c>
      <c r="N34" s="43">
        <f t="shared" si="8"/>
        <v>0</v>
      </c>
      <c r="O34" s="43">
        <f t="shared" si="8"/>
        <v>0</v>
      </c>
      <c r="P34" s="43">
        <f t="shared" si="8"/>
        <v>0</v>
      </c>
      <c r="Q34" s="43">
        <f t="shared" si="8"/>
        <v>0</v>
      </c>
      <c r="R34" s="43">
        <f t="shared" si="8"/>
        <v>0</v>
      </c>
      <c r="S34" s="43">
        <f t="shared" si="8"/>
        <v>0</v>
      </c>
      <c r="T34" s="43">
        <f t="shared" si="8"/>
        <v>0</v>
      </c>
      <c r="U34" s="43">
        <f t="shared" si="8"/>
        <v>0</v>
      </c>
      <c r="V34" s="43">
        <f t="shared" si="8"/>
        <v>0</v>
      </c>
      <c r="W34" s="43">
        <f t="shared" si="8"/>
        <v>0</v>
      </c>
      <c r="X34" s="43">
        <f t="shared" si="8"/>
        <v>0</v>
      </c>
      <c r="Y34" s="43">
        <f t="shared" si="8"/>
        <v>0</v>
      </c>
      <c r="Z34" s="43">
        <f t="shared" si="8"/>
        <v>0</v>
      </c>
      <c r="AA34" s="43">
        <f t="shared" si="8"/>
        <v>0</v>
      </c>
      <c r="AB34" s="43">
        <f t="shared" si="8"/>
        <v>0</v>
      </c>
      <c r="AC34" s="43">
        <f t="shared" si="8"/>
        <v>0</v>
      </c>
      <c r="AD34" s="43">
        <f t="shared" si="8"/>
        <v>0</v>
      </c>
      <c r="AE34" s="43">
        <f t="shared" si="8"/>
        <v>0</v>
      </c>
      <c r="AF34" s="43">
        <f t="shared" si="8"/>
        <v>0</v>
      </c>
      <c r="AG34" s="43">
        <f t="shared" si="8"/>
        <v>0</v>
      </c>
      <c r="AH34" s="43">
        <f t="shared" si="8"/>
        <v>0</v>
      </c>
      <c r="AI34" s="43">
        <f t="shared" si="8"/>
        <v>0</v>
      </c>
      <c r="AJ34" s="43">
        <f t="shared" si="8"/>
        <v>0</v>
      </c>
      <c r="AK34" s="44">
        <f t="shared" si="8"/>
        <v>0</v>
      </c>
    </row>
    <row r="35" spans="1:37" s="77" customFormat="1" ht="18.75" customHeight="1">
      <c r="A35" s="38"/>
      <c r="B35" s="38"/>
      <c r="C35" s="38"/>
      <c r="D35" s="38"/>
      <c r="E35" s="38"/>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row>
    <row r="36" spans="1:37" ht="18.75" customHeight="1">
      <c r="A36" s="353" t="s">
        <v>57</v>
      </c>
      <c r="B36" s="353"/>
      <c r="C36" s="353"/>
      <c r="D36" s="353"/>
      <c r="L36" s="85"/>
      <c r="M36" s="85"/>
      <c r="N36" s="85"/>
      <c r="O36" s="214" t="s">
        <v>251</v>
      </c>
      <c r="P36" s="85"/>
      <c r="Q36" s="85"/>
      <c r="R36" s="85"/>
      <c r="S36" s="85"/>
      <c r="T36" s="85"/>
      <c r="U36" s="85"/>
      <c r="V36" s="85"/>
      <c r="W36" s="85"/>
      <c r="X36" s="85"/>
      <c r="Y36" s="85"/>
      <c r="Z36" s="85"/>
      <c r="AA36" s="85"/>
      <c r="AB36" s="85"/>
      <c r="AC36" s="85"/>
      <c r="AD36" s="85"/>
      <c r="AE36" s="85"/>
      <c r="AF36" s="85"/>
      <c r="AG36" s="85"/>
      <c r="AH36" s="85"/>
      <c r="AI36" s="85"/>
      <c r="AJ36" s="85"/>
      <c r="AK36" s="85"/>
    </row>
    <row r="37" spans="1:37" ht="18.75" customHeight="1">
      <c r="A37" s="201"/>
      <c r="B37" s="33" t="s">
        <v>71</v>
      </c>
      <c r="C37" s="85"/>
      <c r="D37" s="85"/>
      <c r="E37" s="85"/>
      <c r="F37" s="85"/>
      <c r="G37" s="85"/>
      <c r="H37" s="85"/>
      <c r="I37" s="85"/>
      <c r="J37" s="85"/>
      <c r="K37" s="85"/>
      <c r="L37" s="85"/>
      <c r="M37" s="92"/>
      <c r="N37" s="85"/>
      <c r="O37" s="215" t="s">
        <v>250</v>
      </c>
      <c r="P37" s="85"/>
      <c r="Q37" s="85"/>
      <c r="R37" s="85"/>
      <c r="S37" s="85"/>
      <c r="T37" s="85"/>
      <c r="U37" s="85"/>
      <c r="V37" s="85"/>
      <c r="W37" s="85"/>
      <c r="X37" s="85"/>
      <c r="Y37" s="85"/>
      <c r="Z37" s="85"/>
      <c r="AA37" s="85"/>
      <c r="AB37" s="85"/>
      <c r="AC37" s="85"/>
      <c r="AD37" s="85"/>
      <c r="AE37" s="85"/>
      <c r="AF37" s="85"/>
      <c r="AG37" s="85"/>
      <c r="AH37" s="85"/>
      <c r="AI37" s="85"/>
      <c r="AJ37" s="85"/>
      <c r="AK37" s="85"/>
    </row>
    <row r="38" spans="1:37" ht="18.75" customHeight="1">
      <c r="A38" s="201"/>
      <c r="B38" s="350" t="s">
        <v>7</v>
      </c>
      <c r="C38" s="350"/>
      <c r="D38" s="350"/>
      <c r="E38" s="350"/>
      <c r="F38" s="350"/>
      <c r="G38" s="350"/>
      <c r="H38" s="350" t="s">
        <v>92</v>
      </c>
      <c r="I38" s="350"/>
      <c r="J38" s="350"/>
      <c r="K38" s="350"/>
      <c r="L38" s="94"/>
      <c r="M38" s="39"/>
      <c r="N38" s="39"/>
      <c r="O38" s="39"/>
      <c r="P38" s="39"/>
      <c r="Q38" s="39"/>
      <c r="R38" s="39"/>
      <c r="S38" s="39"/>
      <c r="T38" s="39"/>
      <c r="U38" s="39"/>
      <c r="V38" s="85"/>
      <c r="W38" s="85"/>
      <c r="X38" s="85"/>
      <c r="Y38" s="85"/>
      <c r="Z38" s="85"/>
      <c r="AA38" s="85"/>
      <c r="AB38" s="85"/>
      <c r="AC38" s="85"/>
      <c r="AD38" s="85"/>
      <c r="AE38" s="85"/>
      <c r="AF38" s="85"/>
      <c r="AG38" s="85"/>
      <c r="AH38" s="85"/>
      <c r="AI38" s="85"/>
      <c r="AJ38" s="85"/>
      <c r="AK38" s="85"/>
    </row>
    <row r="39" spans="1:37" ht="18.75" customHeight="1">
      <c r="A39" s="201"/>
      <c r="B39" s="350"/>
      <c r="C39" s="350"/>
      <c r="D39" s="350"/>
      <c r="E39" s="350"/>
      <c r="F39" s="350"/>
      <c r="G39" s="350"/>
      <c r="H39" s="350"/>
      <c r="I39" s="350"/>
      <c r="J39" s="350"/>
      <c r="K39" s="350"/>
      <c r="L39" s="94"/>
      <c r="M39" s="39"/>
      <c r="N39" s="39"/>
      <c r="O39" s="39"/>
      <c r="P39" s="39"/>
      <c r="Q39" s="39"/>
      <c r="R39" s="39"/>
      <c r="S39" s="39"/>
      <c r="T39" s="39"/>
      <c r="U39" s="39"/>
      <c r="V39" s="85"/>
      <c r="W39" s="85"/>
      <c r="X39" s="85"/>
      <c r="Y39" s="85"/>
      <c r="Z39" s="85"/>
      <c r="AA39" s="85"/>
      <c r="AB39" s="85"/>
      <c r="AC39" s="85"/>
      <c r="AD39" s="85"/>
      <c r="AE39" s="85"/>
      <c r="AF39" s="85"/>
      <c r="AG39" s="85"/>
      <c r="AH39" s="85"/>
      <c r="AI39" s="85"/>
      <c r="AJ39" s="85"/>
      <c r="AK39" s="85"/>
    </row>
    <row r="40" spans="1:37" ht="18.75" customHeight="1">
      <c r="A40" s="91"/>
      <c r="B40" s="414" t="s">
        <v>58</v>
      </c>
      <c r="C40" s="415" t="s">
        <v>73</v>
      </c>
      <c r="D40" s="415"/>
      <c r="E40" s="415"/>
      <c r="F40" s="415"/>
      <c r="G40" s="415"/>
      <c r="H40" s="361">
        <f>SUMIFS(F17:AJ17,$F$14:$AJ$14,"○",$F$15:$AJ$15,"&lt;=5")</f>
        <v>0</v>
      </c>
      <c r="I40" s="361"/>
      <c r="J40" s="416"/>
      <c r="K40" s="238" t="s">
        <v>47</v>
      </c>
      <c r="L40" s="95"/>
      <c r="M40" s="39"/>
      <c r="N40" s="39"/>
      <c r="O40" s="39"/>
      <c r="P40" s="39"/>
      <c r="Q40" s="39"/>
      <c r="R40" s="39"/>
      <c r="S40" s="39"/>
      <c r="T40" s="39"/>
      <c r="U40" s="85"/>
      <c r="V40" s="85"/>
      <c r="W40" s="39"/>
      <c r="X40" s="39"/>
      <c r="Y40" s="39"/>
      <c r="Z40" s="39"/>
      <c r="AA40" s="39"/>
      <c r="AB40" s="39"/>
      <c r="AC40" s="39"/>
      <c r="AD40" s="41"/>
      <c r="AE40" s="41"/>
      <c r="AF40" s="41"/>
      <c r="AG40" s="41"/>
      <c r="AH40" s="41"/>
      <c r="AI40" s="41"/>
      <c r="AJ40" s="41"/>
      <c r="AK40" s="41"/>
    </row>
    <row r="41" spans="1:37" ht="18.75" customHeight="1">
      <c r="A41" s="91"/>
      <c r="B41" s="414"/>
      <c r="C41" s="417" t="s">
        <v>75</v>
      </c>
      <c r="D41" s="417"/>
      <c r="E41" s="417"/>
      <c r="F41" s="417"/>
      <c r="G41" s="417"/>
      <c r="H41" s="361">
        <f>SUMIFS(F18:AJ18,$F$14:$AJ$14,"○",$F$15:$AJ$15,"&lt;=5")</f>
        <v>0</v>
      </c>
      <c r="I41" s="361"/>
      <c r="J41" s="416"/>
      <c r="K41" s="238" t="s">
        <v>47</v>
      </c>
      <c r="L41" s="95"/>
      <c r="M41" s="39"/>
      <c r="N41" s="39"/>
      <c r="O41" s="39"/>
      <c r="P41" s="39"/>
      <c r="Q41" s="39"/>
      <c r="R41" s="39"/>
      <c r="S41" s="39"/>
      <c r="T41" s="39"/>
      <c r="U41" s="41"/>
      <c r="V41" s="85"/>
      <c r="W41" s="88"/>
      <c r="X41" s="88"/>
      <c r="Y41" s="85"/>
      <c r="Z41" s="88"/>
      <c r="AA41" s="88"/>
      <c r="AB41" s="88"/>
      <c r="AC41" s="85"/>
      <c r="AD41" s="88"/>
      <c r="AE41" s="88"/>
      <c r="AF41" s="88"/>
      <c r="AG41" s="85"/>
      <c r="AH41" s="88"/>
      <c r="AI41" s="88"/>
      <c r="AJ41" s="88"/>
      <c r="AK41" s="85"/>
    </row>
    <row r="42" spans="1:37" ht="18.75" customHeight="1">
      <c r="A42" s="91"/>
      <c r="B42" s="414"/>
      <c r="C42" s="415" t="s">
        <v>77</v>
      </c>
      <c r="D42" s="415"/>
      <c r="E42" s="415"/>
      <c r="F42" s="415"/>
      <c r="G42" s="415"/>
      <c r="H42" s="361">
        <f t="shared" ref="H42:H47" si="9">SUMIFS(F19:AJ19,$F$14:$AJ$14,"○",$F$15:$AJ$15,"&lt;=5")</f>
        <v>0</v>
      </c>
      <c r="I42" s="361"/>
      <c r="J42" s="416"/>
      <c r="K42" s="238" t="s">
        <v>47</v>
      </c>
      <c r="L42" s="95"/>
      <c r="M42" s="39"/>
      <c r="N42" s="39"/>
      <c r="O42" s="39"/>
      <c r="P42" s="39"/>
      <c r="Q42" s="39"/>
      <c r="R42" s="39"/>
      <c r="S42" s="39"/>
      <c r="T42" s="39"/>
      <c r="U42" s="41"/>
      <c r="V42" s="85"/>
      <c r="W42" s="89"/>
      <c r="X42" s="89"/>
      <c r="Y42" s="85"/>
      <c r="Z42" s="89"/>
      <c r="AA42" s="89"/>
      <c r="AB42" s="89"/>
      <c r="AC42" s="85"/>
      <c r="AD42" s="89"/>
      <c r="AE42" s="89"/>
      <c r="AF42" s="89"/>
      <c r="AG42" s="85"/>
      <c r="AH42" s="89"/>
      <c r="AI42" s="89"/>
      <c r="AJ42" s="89"/>
      <c r="AK42" s="85"/>
    </row>
    <row r="43" spans="1:37" ht="18.75" customHeight="1">
      <c r="A43" s="91"/>
      <c r="B43" s="414"/>
      <c r="C43" s="417" t="s">
        <v>79</v>
      </c>
      <c r="D43" s="417"/>
      <c r="E43" s="417"/>
      <c r="F43" s="417"/>
      <c r="G43" s="417"/>
      <c r="H43" s="361">
        <f t="shared" si="9"/>
        <v>0</v>
      </c>
      <c r="I43" s="361"/>
      <c r="J43" s="416"/>
      <c r="K43" s="238" t="s">
        <v>47</v>
      </c>
      <c r="L43" s="95"/>
      <c r="M43" s="39"/>
      <c r="N43" s="39"/>
      <c r="O43" s="39"/>
      <c r="P43" s="39"/>
      <c r="Q43" s="39"/>
      <c r="R43" s="39"/>
      <c r="S43" s="39"/>
      <c r="T43" s="39"/>
      <c r="U43" s="41"/>
      <c r="V43" s="85"/>
      <c r="W43" s="88"/>
      <c r="X43" s="88"/>
      <c r="Y43" s="85"/>
      <c r="Z43" s="88"/>
      <c r="AA43" s="88"/>
      <c r="AB43" s="88"/>
      <c r="AC43" s="85"/>
      <c r="AD43" s="88"/>
      <c r="AE43" s="88"/>
      <c r="AF43" s="88"/>
      <c r="AG43" s="85"/>
      <c r="AH43" s="88"/>
      <c r="AI43" s="88"/>
      <c r="AJ43" s="88"/>
      <c r="AK43" s="85"/>
    </row>
    <row r="44" spans="1:37" ht="18.75" customHeight="1">
      <c r="A44" s="91"/>
      <c r="B44" s="414"/>
      <c r="C44" s="415" t="s">
        <v>81</v>
      </c>
      <c r="D44" s="415"/>
      <c r="E44" s="415"/>
      <c r="F44" s="415"/>
      <c r="G44" s="415"/>
      <c r="H44" s="361">
        <f t="shared" si="9"/>
        <v>0</v>
      </c>
      <c r="I44" s="361"/>
      <c r="J44" s="416"/>
      <c r="K44" s="238" t="s">
        <v>47</v>
      </c>
      <c r="L44" s="95"/>
      <c r="M44" s="39"/>
      <c r="N44" s="39"/>
      <c r="O44" s="39"/>
      <c r="P44" s="39"/>
      <c r="Q44" s="39"/>
      <c r="R44" s="39"/>
      <c r="S44" s="39"/>
      <c r="T44" s="39"/>
      <c r="U44" s="41"/>
      <c r="V44" s="85"/>
      <c r="W44" s="86"/>
      <c r="X44" s="86"/>
      <c r="Y44" s="85"/>
      <c r="Z44" s="86"/>
      <c r="AA44" s="86"/>
      <c r="AB44" s="86"/>
      <c r="AC44" s="85"/>
      <c r="AD44" s="86"/>
      <c r="AE44" s="86"/>
      <c r="AF44" s="86"/>
      <c r="AG44" s="85"/>
      <c r="AH44" s="86"/>
      <c r="AI44" s="86"/>
      <c r="AJ44" s="86"/>
      <c r="AK44" s="85"/>
    </row>
    <row r="45" spans="1:37" ht="18.75" customHeight="1">
      <c r="A45" s="91"/>
      <c r="B45" s="414"/>
      <c r="C45" s="417" t="s">
        <v>83</v>
      </c>
      <c r="D45" s="417"/>
      <c r="E45" s="417"/>
      <c r="F45" s="417"/>
      <c r="G45" s="417"/>
      <c r="H45" s="361">
        <f t="shared" si="9"/>
        <v>0</v>
      </c>
      <c r="I45" s="361"/>
      <c r="J45" s="416"/>
      <c r="K45" s="238" t="s">
        <v>47</v>
      </c>
      <c r="L45" s="95"/>
      <c r="M45" s="39"/>
      <c r="N45" s="39"/>
      <c r="O45" s="39"/>
      <c r="P45" s="39"/>
      <c r="Q45" s="39"/>
      <c r="R45" s="39"/>
      <c r="S45" s="39"/>
      <c r="T45" s="39"/>
      <c r="U45" s="41"/>
      <c r="V45" s="85"/>
      <c r="W45" s="88"/>
      <c r="X45" s="88"/>
      <c r="Y45" s="85"/>
      <c r="Z45" s="88"/>
      <c r="AA45" s="88"/>
      <c r="AB45" s="88"/>
      <c r="AC45" s="85"/>
      <c r="AD45" s="41"/>
      <c r="AE45" s="41"/>
      <c r="AF45" s="41"/>
      <c r="AG45" s="85"/>
      <c r="AH45" s="41"/>
      <c r="AI45" s="41"/>
      <c r="AJ45" s="41"/>
      <c r="AK45" s="85"/>
    </row>
    <row r="46" spans="1:37" ht="18.75" customHeight="1">
      <c r="A46" s="91"/>
      <c r="B46" s="414"/>
      <c r="C46" s="415" t="s">
        <v>85</v>
      </c>
      <c r="D46" s="415"/>
      <c r="E46" s="415"/>
      <c r="F46" s="415"/>
      <c r="G46" s="415"/>
      <c r="H46" s="361">
        <f t="shared" si="9"/>
        <v>0</v>
      </c>
      <c r="I46" s="361"/>
      <c r="J46" s="416"/>
      <c r="K46" s="238" t="s">
        <v>47</v>
      </c>
      <c r="L46" s="95"/>
      <c r="M46" s="39"/>
      <c r="N46" s="39"/>
      <c r="O46" s="39"/>
      <c r="P46" s="39"/>
      <c r="Q46" s="39"/>
      <c r="R46" s="39"/>
      <c r="S46" s="39"/>
      <c r="T46" s="39"/>
      <c r="U46" s="41"/>
      <c r="V46" s="85"/>
      <c r="W46" s="39"/>
      <c r="X46" s="39"/>
      <c r="Y46" s="39"/>
      <c r="Z46" s="39"/>
      <c r="AA46" s="39"/>
      <c r="AB46" s="39"/>
      <c r="AC46" s="39"/>
      <c r="AD46" s="41"/>
      <c r="AE46" s="41"/>
      <c r="AF46" s="41"/>
      <c r="AG46" s="41"/>
      <c r="AH46" s="41"/>
      <c r="AI46" s="41"/>
      <c r="AJ46" s="41"/>
      <c r="AK46" s="41"/>
    </row>
    <row r="47" spans="1:37" ht="18.75" customHeight="1">
      <c r="A47" s="91"/>
      <c r="B47" s="414"/>
      <c r="C47" s="417" t="s">
        <v>90</v>
      </c>
      <c r="D47" s="417"/>
      <c r="E47" s="417"/>
      <c r="F47" s="417"/>
      <c r="G47" s="417"/>
      <c r="H47" s="361">
        <f t="shared" si="9"/>
        <v>0</v>
      </c>
      <c r="I47" s="361"/>
      <c r="J47" s="416"/>
      <c r="K47" s="238" t="s">
        <v>47</v>
      </c>
      <c r="L47" s="95"/>
      <c r="M47" s="39"/>
      <c r="N47" s="39"/>
      <c r="O47" s="39"/>
      <c r="P47" s="39"/>
      <c r="Q47" s="39"/>
      <c r="R47" s="39"/>
      <c r="S47" s="39"/>
      <c r="T47" s="39"/>
      <c r="U47" s="41"/>
      <c r="V47" s="85"/>
      <c r="W47" s="88"/>
      <c r="X47" s="88"/>
      <c r="Y47" s="85"/>
      <c r="Z47" s="88"/>
      <c r="AA47" s="88"/>
      <c r="AB47" s="88"/>
      <c r="AC47" s="85"/>
      <c r="AD47" s="88"/>
      <c r="AE47" s="88"/>
      <c r="AF47" s="88"/>
      <c r="AG47" s="85"/>
      <c r="AH47" s="88"/>
      <c r="AI47" s="88"/>
      <c r="AJ47" s="88"/>
      <c r="AK47" s="85"/>
    </row>
    <row r="48" spans="1:37" ht="18.75" customHeight="1">
      <c r="A48" s="91"/>
      <c r="B48" s="414" t="s">
        <v>65</v>
      </c>
      <c r="C48" s="415" t="s">
        <v>73</v>
      </c>
      <c r="D48" s="415"/>
      <c r="E48" s="415"/>
      <c r="F48" s="415"/>
      <c r="G48" s="415"/>
      <c r="H48" s="361">
        <f>SUMIFS(F26:AJ26,$F$14:$AJ$14,"○",$F$15:$AJ$15,"&lt;=5")</f>
        <v>0</v>
      </c>
      <c r="I48" s="361"/>
      <c r="J48" s="416"/>
      <c r="K48" s="238" t="s">
        <v>47</v>
      </c>
      <c r="L48" s="85"/>
      <c r="M48" s="93"/>
      <c r="N48" s="39"/>
      <c r="O48" s="39"/>
      <c r="P48" s="39"/>
      <c r="Q48" s="39"/>
      <c r="R48" s="39"/>
      <c r="S48" s="39"/>
      <c r="T48" s="39"/>
      <c r="U48" s="39"/>
      <c r="V48" s="85"/>
      <c r="W48" s="89"/>
      <c r="X48" s="89"/>
      <c r="Y48" s="85"/>
      <c r="Z48" s="89"/>
      <c r="AA48" s="89"/>
      <c r="AB48" s="89"/>
      <c r="AC48" s="85"/>
      <c r="AD48" s="89"/>
      <c r="AE48" s="89"/>
      <c r="AF48" s="89"/>
      <c r="AG48" s="85"/>
      <c r="AH48" s="89"/>
      <c r="AI48" s="89"/>
      <c r="AJ48" s="89"/>
      <c r="AK48" s="85"/>
    </row>
    <row r="49" spans="1:37" ht="18.75" customHeight="1">
      <c r="A49" s="91"/>
      <c r="B49" s="414"/>
      <c r="C49" s="417" t="s">
        <v>75</v>
      </c>
      <c r="D49" s="417"/>
      <c r="E49" s="417"/>
      <c r="F49" s="417"/>
      <c r="G49" s="417"/>
      <c r="H49" s="361">
        <f t="shared" ref="H49:H55" si="10">SUMIFS(F27:AJ27,$F$14:$AJ$14,"○",$F$15:$AJ$15,"&lt;=5")</f>
        <v>0</v>
      </c>
      <c r="I49" s="361"/>
      <c r="J49" s="416"/>
      <c r="K49" s="238" t="s">
        <v>47</v>
      </c>
      <c r="L49" s="85"/>
      <c r="M49" s="93"/>
      <c r="N49" s="39"/>
      <c r="O49" s="39"/>
      <c r="P49" s="39"/>
      <c r="Q49" s="39"/>
      <c r="R49" s="39"/>
      <c r="S49" s="39"/>
      <c r="T49" s="39"/>
      <c r="U49" s="39"/>
      <c r="V49" s="85"/>
      <c r="W49" s="88"/>
      <c r="X49" s="88"/>
      <c r="Y49" s="85"/>
      <c r="Z49" s="88"/>
      <c r="AA49" s="88"/>
      <c r="AB49" s="88"/>
      <c r="AC49" s="85"/>
      <c r="AD49" s="88"/>
      <c r="AE49" s="88"/>
      <c r="AF49" s="88"/>
      <c r="AG49" s="85"/>
      <c r="AH49" s="88"/>
      <c r="AI49" s="88"/>
      <c r="AJ49" s="88"/>
      <c r="AK49" s="85"/>
    </row>
    <row r="50" spans="1:37" ht="18.75" customHeight="1">
      <c r="A50" s="91"/>
      <c r="B50" s="414"/>
      <c r="C50" s="415" t="s">
        <v>77</v>
      </c>
      <c r="D50" s="415"/>
      <c r="E50" s="415"/>
      <c r="F50" s="415"/>
      <c r="G50" s="415"/>
      <c r="H50" s="361">
        <f t="shared" si="10"/>
        <v>0</v>
      </c>
      <c r="I50" s="361"/>
      <c r="J50" s="416"/>
      <c r="K50" s="238" t="s">
        <v>47</v>
      </c>
      <c r="L50" s="85"/>
      <c r="M50" s="93"/>
      <c r="N50" s="39"/>
      <c r="O50" s="39"/>
      <c r="P50" s="39"/>
      <c r="Q50" s="39"/>
      <c r="R50" s="39"/>
      <c r="S50" s="39"/>
      <c r="T50" s="39"/>
      <c r="U50" s="39"/>
      <c r="V50" s="85"/>
      <c r="W50" s="86"/>
      <c r="X50" s="86"/>
      <c r="Y50" s="85"/>
      <c r="Z50" s="86"/>
      <c r="AA50" s="86"/>
      <c r="AB50" s="86"/>
      <c r="AC50" s="85"/>
      <c r="AD50" s="86"/>
      <c r="AE50" s="86"/>
      <c r="AF50" s="86"/>
      <c r="AG50" s="85"/>
      <c r="AH50" s="86"/>
      <c r="AI50" s="86"/>
      <c r="AJ50" s="86"/>
      <c r="AK50" s="85"/>
    </row>
    <row r="51" spans="1:37" ht="18.75" customHeight="1">
      <c r="A51" s="91"/>
      <c r="B51" s="414"/>
      <c r="C51" s="417" t="s">
        <v>79</v>
      </c>
      <c r="D51" s="417"/>
      <c r="E51" s="417"/>
      <c r="F51" s="417"/>
      <c r="G51" s="417"/>
      <c r="H51" s="361">
        <f t="shared" si="10"/>
        <v>0</v>
      </c>
      <c r="I51" s="361"/>
      <c r="J51" s="416"/>
      <c r="K51" s="238" t="s">
        <v>47</v>
      </c>
      <c r="L51" s="85"/>
      <c r="M51" s="93"/>
      <c r="N51" s="39"/>
      <c r="O51" s="39"/>
      <c r="P51" s="39"/>
      <c r="Q51" s="39"/>
      <c r="R51" s="39"/>
      <c r="S51" s="39"/>
      <c r="T51" s="39"/>
      <c r="U51" s="39"/>
      <c r="V51" s="85"/>
      <c r="W51" s="88"/>
      <c r="X51" s="88"/>
      <c r="Y51" s="85"/>
      <c r="Z51" s="88"/>
      <c r="AA51" s="88"/>
      <c r="AB51" s="88"/>
      <c r="AC51" s="85"/>
      <c r="AD51" s="41"/>
      <c r="AE51" s="41"/>
      <c r="AF51" s="41"/>
      <c r="AG51" s="85"/>
      <c r="AH51" s="41"/>
      <c r="AI51" s="41"/>
      <c r="AJ51" s="41"/>
      <c r="AK51" s="85"/>
    </row>
    <row r="52" spans="1:37" ht="19.5" customHeight="1">
      <c r="B52" s="414"/>
      <c r="C52" s="415" t="s">
        <v>81</v>
      </c>
      <c r="D52" s="415"/>
      <c r="E52" s="415"/>
      <c r="F52" s="415"/>
      <c r="G52" s="415"/>
      <c r="H52" s="361">
        <f t="shared" si="10"/>
        <v>0</v>
      </c>
      <c r="I52" s="361"/>
      <c r="J52" s="416"/>
      <c r="K52" s="238" t="s">
        <v>47</v>
      </c>
      <c r="L52" s="85"/>
      <c r="M52" s="93"/>
      <c r="N52" s="39"/>
      <c r="O52" s="39"/>
      <c r="P52" s="39"/>
      <c r="Q52" s="39"/>
      <c r="R52" s="39"/>
      <c r="S52" s="39"/>
      <c r="T52" s="39"/>
      <c r="U52" s="39"/>
      <c r="V52" s="85"/>
      <c r="W52" s="85"/>
      <c r="X52" s="85"/>
      <c r="Y52" s="85"/>
      <c r="Z52" s="85"/>
      <c r="AA52" s="85"/>
      <c r="AB52" s="85"/>
      <c r="AC52" s="85"/>
      <c r="AD52" s="85"/>
      <c r="AE52" s="85"/>
      <c r="AF52" s="85"/>
      <c r="AG52" s="85"/>
      <c r="AH52" s="85"/>
      <c r="AI52" s="85"/>
      <c r="AJ52" s="85"/>
      <c r="AK52" s="85"/>
    </row>
    <row r="53" spans="1:37" ht="19.5" customHeight="1">
      <c r="B53" s="414"/>
      <c r="C53" s="417" t="s">
        <v>83</v>
      </c>
      <c r="D53" s="417"/>
      <c r="E53" s="417"/>
      <c r="F53" s="417"/>
      <c r="G53" s="417"/>
      <c r="H53" s="361">
        <f t="shared" si="10"/>
        <v>0</v>
      </c>
      <c r="I53" s="361"/>
      <c r="J53" s="416"/>
      <c r="K53" s="238" t="s">
        <v>47</v>
      </c>
      <c r="L53" s="85"/>
      <c r="M53" s="93"/>
      <c r="N53" s="39"/>
      <c r="O53" s="39"/>
      <c r="P53" s="39"/>
      <c r="Q53" s="39"/>
      <c r="R53" s="39"/>
      <c r="S53" s="39"/>
      <c r="T53" s="39"/>
      <c r="U53" s="39"/>
      <c r="V53" s="85"/>
      <c r="W53" s="85"/>
      <c r="X53" s="85"/>
      <c r="Y53" s="85"/>
      <c r="Z53" s="85"/>
      <c r="AA53" s="85"/>
      <c r="AB53" s="85"/>
      <c r="AC53" s="85"/>
      <c r="AD53" s="85"/>
      <c r="AE53" s="85"/>
      <c r="AF53" s="85"/>
      <c r="AG53" s="85"/>
      <c r="AH53" s="85"/>
      <c r="AI53" s="85"/>
      <c r="AJ53" s="85"/>
      <c r="AK53" s="85"/>
    </row>
    <row r="54" spans="1:37" ht="19.5" customHeight="1">
      <c r="B54" s="414"/>
      <c r="C54" s="415" t="s">
        <v>85</v>
      </c>
      <c r="D54" s="415"/>
      <c r="E54" s="415"/>
      <c r="F54" s="415"/>
      <c r="G54" s="415"/>
      <c r="H54" s="361">
        <f t="shared" si="10"/>
        <v>0</v>
      </c>
      <c r="I54" s="361"/>
      <c r="J54" s="416"/>
      <c r="K54" s="238" t="s">
        <v>47</v>
      </c>
      <c r="L54" s="40"/>
      <c r="M54" s="93"/>
      <c r="N54" s="39"/>
      <c r="O54" s="39"/>
      <c r="P54" s="39"/>
      <c r="Q54" s="39"/>
      <c r="R54" s="39"/>
      <c r="S54" s="39"/>
      <c r="T54" s="39"/>
      <c r="U54" s="39"/>
      <c r="V54" s="85"/>
    </row>
    <row r="55" spans="1:37" ht="19.5" customHeight="1">
      <c r="B55" s="414"/>
      <c r="C55" s="417" t="s">
        <v>90</v>
      </c>
      <c r="D55" s="417"/>
      <c r="E55" s="417"/>
      <c r="F55" s="417"/>
      <c r="G55" s="417"/>
      <c r="H55" s="361">
        <f t="shared" si="10"/>
        <v>0</v>
      </c>
      <c r="I55" s="361"/>
      <c r="J55" s="416"/>
      <c r="K55" s="238" t="s">
        <v>47</v>
      </c>
      <c r="L55" s="40"/>
      <c r="M55" s="93"/>
      <c r="N55" s="39"/>
      <c r="O55" s="39"/>
      <c r="P55" s="39"/>
      <c r="Q55" s="39"/>
      <c r="R55" s="39"/>
      <c r="S55" s="39"/>
      <c r="T55" s="39"/>
      <c r="U55" s="39"/>
      <c r="V55" s="85"/>
    </row>
    <row r="56" spans="1:37" ht="19.5" customHeight="1"/>
    <row r="57" spans="1:37" ht="19.5" customHeight="1"/>
    <row r="58" spans="1:37" ht="19.5" customHeight="1"/>
    <row r="59" spans="1:37" ht="19.5" customHeight="1"/>
    <row r="60" spans="1:37" ht="19.5" customHeight="1"/>
    <row r="61" spans="1:37" ht="19.5" customHeight="1"/>
  </sheetData>
  <sheetProtection algorithmName="SHA-512" hashValue="8cmbR7TH8voraMeaqup8JBqsp4dG4fPOr4g5FztsrKovQgr4LI6l+UKw9yr9tOWJ7YDY35zPQQtukzEF6HEMpg==" saltValue="DHZWErOq6o+WPby0NSSkNg==" spinCount="100000" sheet="1" objects="1" scenarios="1"/>
  <mergeCells count="82">
    <mergeCell ref="A3:L3"/>
    <mergeCell ref="M3:N3"/>
    <mergeCell ref="A5:K5"/>
    <mergeCell ref="L5:U5"/>
    <mergeCell ref="AI5:AM5"/>
    <mergeCell ref="AL6:AM6"/>
    <mergeCell ref="A7:K9"/>
    <mergeCell ref="L7:U7"/>
    <mergeCell ref="X7:AA7"/>
    <mergeCell ref="AC7:AF7"/>
    <mergeCell ref="AI7:AK7"/>
    <mergeCell ref="AL7:AM7"/>
    <mergeCell ref="L8:N8"/>
    <mergeCell ref="O8:U8"/>
    <mergeCell ref="L9:N9"/>
    <mergeCell ref="A6:K6"/>
    <mergeCell ref="L6:U6"/>
    <mergeCell ref="X6:AB6"/>
    <mergeCell ref="AC6:AG6"/>
    <mergeCell ref="AI6:AK6"/>
    <mergeCell ref="B21:E21"/>
    <mergeCell ref="O9:U9"/>
    <mergeCell ref="A11:D11"/>
    <mergeCell ref="A12:E12"/>
    <mergeCell ref="A13:E13"/>
    <mergeCell ref="A14:E14"/>
    <mergeCell ref="A15:E15"/>
    <mergeCell ref="A16:E16"/>
    <mergeCell ref="B17:E17"/>
    <mergeCell ref="B18:E18"/>
    <mergeCell ref="B19:E19"/>
    <mergeCell ref="B20:E20"/>
    <mergeCell ref="B33:E33"/>
    <mergeCell ref="B22:E22"/>
    <mergeCell ref="B23:E23"/>
    <mergeCell ref="B24:E24"/>
    <mergeCell ref="A25:E25"/>
    <mergeCell ref="B26:E26"/>
    <mergeCell ref="B27:E27"/>
    <mergeCell ref="B28:E28"/>
    <mergeCell ref="B29:E29"/>
    <mergeCell ref="B30:E30"/>
    <mergeCell ref="B31:E31"/>
    <mergeCell ref="B32:E32"/>
    <mergeCell ref="H53:J53"/>
    <mergeCell ref="A34:E34"/>
    <mergeCell ref="A36:D36"/>
    <mergeCell ref="B38:G39"/>
    <mergeCell ref="H38:K39"/>
    <mergeCell ref="B40:B47"/>
    <mergeCell ref="C40:G40"/>
    <mergeCell ref="H40:J40"/>
    <mergeCell ref="C41:G41"/>
    <mergeCell ref="H41:J41"/>
    <mergeCell ref="C42:G42"/>
    <mergeCell ref="H42:J42"/>
    <mergeCell ref="C43:G43"/>
    <mergeCell ref="H43:J43"/>
    <mergeCell ref="C44:G44"/>
    <mergeCell ref="H44:J44"/>
    <mergeCell ref="C46:G46"/>
    <mergeCell ref="H46:J46"/>
    <mergeCell ref="C47:G47"/>
    <mergeCell ref="H47:J47"/>
    <mergeCell ref="C45:G45"/>
    <mergeCell ref="H45:J45"/>
    <mergeCell ref="B48:B55"/>
    <mergeCell ref="C48:G48"/>
    <mergeCell ref="H48:J48"/>
    <mergeCell ref="C49:G49"/>
    <mergeCell ref="H49:J49"/>
    <mergeCell ref="C50:G50"/>
    <mergeCell ref="C54:G54"/>
    <mergeCell ref="H54:J54"/>
    <mergeCell ref="C55:G55"/>
    <mergeCell ref="H55:J55"/>
    <mergeCell ref="H50:J50"/>
    <mergeCell ref="C51:G51"/>
    <mergeCell ref="H51:J51"/>
    <mergeCell ref="C52:G52"/>
    <mergeCell ref="H52:J52"/>
    <mergeCell ref="C53:G53"/>
  </mergeCells>
  <phoneticPr fontId="6"/>
  <conditionalFormatting sqref="A7:K9">
    <cfRule type="containsBlanks" dxfId="133" priority="28">
      <formula>LEN(TRIM(A7))=0</formula>
    </cfRule>
  </conditionalFormatting>
  <conditionalFormatting sqref="F14:AJ14">
    <cfRule type="expression" dxfId="132" priority="16">
      <formula>F$13="土"</formula>
    </cfRule>
    <cfRule type="expression" dxfId="131" priority="17">
      <formula>F$14="○"</formula>
    </cfRule>
  </conditionalFormatting>
  <conditionalFormatting sqref="F14:AJ33">
    <cfRule type="expression" dxfId="130" priority="1">
      <formula>F$13="祝"</formula>
    </cfRule>
    <cfRule type="expression" dxfId="129" priority="2">
      <formula>F$13="日"</formula>
    </cfRule>
  </conditionalFormatting>
  <conditionalFormatting sqref="F15:AJ33">
    <cfRule type="expression" dxfId="128" priority="3">
      <formula>F$13="土"</formula>
    </cfRule>
  </conditionalFormatting>
  <conditionalFormatting sqref="F16:AJ33">
    <cfRule type="expression" dxfId="127" priority="4">
      <formula>F$14="○"</formula>
    </cfRule>
  </conditionalFormatting>
  <conditionalFormatting sqref="L7:U7">
    <cfRule type="containsBlanks" dxfId="126" priority="27">
      <formula>LEN(TRIM(L7))=0</formula>
    </cfRule>
  </conditionalFormatting>
  <conditionalFormatting sqref="M3:N3">
    <cfRule type="containsBlanks" dxfId="125" priority="5">
      <formula>LEN(TRIM(M3))=0</formula>
    </cfRule>
  </conditionalFormatting>
  <conditionalFormatting sqref="O8:U9">
    <cfRule type="containsBlanks" dxfId="124" priority="26">
      <formula>LEN(TRIM(O8))=0</formula>
    </cfRule>
  </conditionalFormatting>
  <conditionalFormatting sqref="X7:AA7">
    <cfRule type="containsBlanks" dxfId="123" priority="7">
      <formula>LEN(TRIM(X7))=0</formula>
    </cfRule>
  </conditionalFormatting>
  <dataValidations count="1">
    <dataValidation type="custom" allowBlank="1" showInputMessage="1" showErrorMessage="1" error="長期休業期間の平日以外の日については、このシートには入力できません。_x000a_【平日・休日】シートに入力してください。" sqref="F17:AJ24 F26:AJ33" xr:uid="{D0D351D5-9A6F-482F-9E4A-B202897A8A4A}">
      <formula1>F$14="○"</formula1>
    </dataValidation>
  </dataValidations>
  <pageMargins left="0.7" right="0.7" top="0.75" bottom="0.75" header="0.3" footer="0.3"/>
  <pageSetup paperSize="9" scale="4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1546728-D509-4383-A91E-3705B4779A28}">
          <x14:formula1>
            <xm:f>プルダウン!$A$15</xm:f>
          </x14:formula1>
          <xm:sqref>F14:AJ14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D5CF6-281D-44F5-92A1-5AD5FB0437D2}">
  <sheetPr codeName="Sheet10">
    <tabColor theme="8" tint="0.59999389629810485"/>
  </sheetPr>
  <dimension ref="A1:AN51"/>
  <sheetViews>
    <sheetView view="pageBreakPreview" topLeftCell="A2" zoomScale="90" zoomScaleNormal="100" zoomScaleSheetLayoutView="90" workbookViewId="0">
      <selection activeCell="Y30" sqref="Y30"/>
    </sheetView>
  </sheetViews>
  <sheetFormatPr defaultRowHeight="13.5"/>
  <cols>
    <col min="1" max="1" width="4.625" style="17" customWidth="1"/>
    <col min="2" max="5" width="5.75" style="17" customWidth="1"/>
    <col min="6" max="38" width="4.625" style="17" customWidth="1"/>
    <col min="39" max="39" width="9" style="17" hidden="1" customWidth="1"/>
    <col min="40" max="16384" width="9" style="17"/>
  </cols>
  <sheetData>
    <row r="1" spans="1:40" ht="18.75" customHeight="1"/>
    <row r="2" spans="1:40" ht="18.75" customHeight="1">
      <c r="A2" s="17" t="s">
        <v>264</v>
      </c>
    </row>
    <row r="3" spans="1:40" ht="18.75" customHeight="1">
      <c r="A3" s="406" t="s">
        <v>242</v>
      </c>
      <c r="B3" s="406"/>
      <c r="C3" s="406"/>
      <c r="D3" s="406"/>
      <c r="E3" s="406"/>
      <c r="F3" s="406"/>
      <c r="G3" s="406"/>
      <c r="H3" s="406"/>
      <c r="I3" s="406"/>
      <c r="J3" s="406"/>
      <c r="K3" s="406"/>
      <c r="L3" s="406"/>
      <c r="M3" s="452">
        <f>IF(P3&lt;4,'4月【平日・休日】'!M3+1,'4月【平日・休日】'!M3)</f>
        <v>2026</v>
      </c>
      <c r="N3" s="452"/>
      <c r="O3" s="17" t="s">
        <v>0</v>
      </c>
      <c r="P3" s="18">
        <v>9</v>
      </c>
      <c r="Q3" s="17" t="s">
        <v>10</v>
      </c>
      <c r="R3" s="17" t="s">
        <v>70</v>
      </c>
    </row>
    <row r="4" spans="1:40" ht="18.75" customHeight="1" thickBot="1">
      <c r="AM4" s="17" t="str">
        <f>TEXT(M3&amp;"/1/1","ggge")</f>
        <v>令和8</v>
      </c>
    </row>
    <row r="5" spans="1:40" ht="18.75" customHeight="1" thickBot="1">
      <c r="A5" s="408" t="s">
        <v>103</v>
      </c>
      <c r="B5" s="409"/>
      <c r="C5" s="409"/>
      <c r="D5" s="409"/>
      <c r="E5" s="409"/>
      <c r="F5" s="409"/>
      <c r="G5" s="409"/>
      <c r="H5" s="409"/>
      <c r="I5" s="409"/>
      <c r="J5" s="409"/>
      <c r="K5" s="410"/>
      <c r="L5" s="411" t="s">
        <v>11</v>
      </c>
      <c r="M5" s="412"/>
      <c r="N5" s="412"/>
      <c r="O5" s="412"/>
      <c r="P5" s="412"/>
      <c r="Q5" s="412"/>
      <c r="R5" s="412"/>
      <c r="S5" s="412"/>
      <c r="T5" s="412"/>
      <c r="U5" s="413"/>
      <c r="V5" s="19"/>
      <c r="W5" s="19"/>
      <c r="X5" s="19"/>
      <c r="AI5" s="202"/>
      <c r="AJ5" s="202"/>
      <c r="AK5" s="202"/>
      <c r="AL5" s="202"/>
      <c r="AM5" s="202"/>
      <c r="AN5" s="202"/>
    </row>
    <row r="6" spans="1:40" ht="18.75" customHeight="1" thickBot="1">
      <c r="A6" s="398" t="s">
        <v>48</v>
      </c>
      <c r="B6" s="399"/>
      <c r="C6" s="399"/>
      <c r="D6" s="399"/>
      <c r="E6" s="399"/>
      <c r="F6" s="399"/>
      <c r="G6" s="399"/>
      <c r="H6" s="399"/>
      <c r="I6" s="399"/>
      <c r="J6" s="399"/>
      <c r="K6" s="400"/>
      <c r="L6" s="398" t="s">
        <v>49</v>
      </c>
      <c r="M6" s="399"/>
      <c r="N6" s="399"/>
      <c r="O6" s="399"/>
      <c r="P6" s="399"/>
      <c r="Q6" s="399"/>
      <c r="R6" s="399"/>
      <c r="S6" s="399"/>
      <c r="T6" s="399"/>
      <c r="U6" s="400"/>
      <c r="V6" s="19"/>
      <c r="W6" s="19"/>
      <c r="X6" s="450" t="s">
        <v>20</v>
      </c>
      <c r="Y6" s="451"/>
      <c r="Z6" s="451"/>
      <c r="AA6" s="451"/>
      <c r="AB6" s="403"/>
      <c r="AC6" s="404" t="s">
        <v>21</v>
      </c>
      <c r="AD6" s="405"/>
      <c r="AE6" s="405"/>
      <c r="AF6" s="405"/>
      <c r="AG6" s="405"/>
      <c r="AI6" s="202"/>
      <c r="AJ6" s="202"/>
      <c r="AK6" s="202"/>
      <c r="AL6" s="202"/>
      <c r="AM6" s="202"/>
      <c r="AN6" s="202"/>
    </row>
    <row r="7" spans="1:40" ht="18.75" customHeight="1" thickBot="1">
      <c r="A7" s="425">
        <f>'4月【平日・休日】'!A7</f>
        <v>0</v>
      </c>
      <c r="B7" s="426"/>
      <c r="C7" s="426"/>
      <c r="D7" s="426"/>
      <c r="E7" s="426"/>
      <c r="F7" s="426"/>
      <c r="G7" s="426"/>
      <c r="H7" s="426"/>
      <c r="I7" s="426"/>
      <c r="J7" s="426"/>
      <c r="K7" s="427"/>
      <c r="L7" s="459">
        <f>'4月【平日・休日】'!L7</f>
        <v>0</v>
      </c>
      <c r="M7" s="460"/>
      <c r="N7" s="460"/>
      <c r="O7" s="460"/>
      <c r="P7" s="460"/>
      <c r="Q7" s="460"/>
      <c r="R7" s="460"/>
      <c r="S7" s="460"/>
      <c r="T7" s="460"/>
      <c r="U7" s="461"/>
      <c r="V7" s="19"/>
      <c r="W7" s="19"/>
      <c r="X7" s="382"/>
      <c r="Y7" s="383"/>
      <c r="Z7" s="383"/>
      <c r="AA7" s="383"/>
      <c r="AB7" s="21" t="s">
        <v>1</v>
      </c>
      <c r="AC7" s="384">
        <f>COUNTIF(F25:AJ25,"&lt;&gt;0")</f>
        <v>0</v>
      </c>
      <c r="AD7" s="384"/>
      <c r="AE7" s="384"/>
      <c r="AF7" s="384"/>
      <c r="AG7" s="20" t="s">
        <v>9</v>
      </c>
      <c r="AI7" s="203"/>
      <c r="AJ7" s="203"/>
      <c r="AK7" s="203"/>
      <c r="AL7" s="203"/>
      <c r="AM7" s="203"/>
      <c r="AN7" s="203"/>
    </row>
    <row r="8" spans="1:40" ht="18.75" customHeight="1">
      <c r="A8" s="428"/>
      <c r="B8" s="429"/>
      <c r="C8" s="429"/>
      <c r="D8" s="429"/>
      <c r="E8" s="429"/>
      <c r="F8" s="429"/>
      <c r="G8" s="429"/>
      <c r="H8" s="429"/>
      <c r="I8" s="429"/>
      <c r="J8" s="429"/>
      <c r="K8" s="430"/>
      <c r="L8" s="438" t="s">
        <v>50</v>
      </c>
      <c r="M8" s="439"/>
      <c r="N8" s="440"/>
      <c r="O8" s="441">
        <f>'4月【平日・休日】'!O8</f>
        <v>0</v>
      </c>
      <c r="P8" s="442"/>
      <c r="Q8" s="442"/>
      <c r="R8" s="442"/>
      <c r="S8" s="442"/>
      <c r="T8" s="442"/>
      <c r="U8" s="443"/>
      <c r="V8" s="19"/>
      <c r="W8" s="19"/>
      <c r="X8" s="19"/>
    </row>
    <row r="9" spans="1:40" ht="18.75" customHeight="1" thickBot="1">
      <c r="A9" s="431"/>
      <c r="B9" s="432"/>
      <c r="C9" s="432"/>
      <c r="D9" s="432"/>
      <c r="E9" s="432"/>
      <c r="F9" s="432"/>
      <c r="G9" s="432"/>
      <c r="H9" s="432"/>
      <c r="I9" s="432"/>
      <c r="J9" s="432"/>
      <c r="K9" s="433"/>
      <c r="L9" s="444" t="s">
        <v>13</v>
      </c>
      <c r="M9" s="445"/>
      <c r="N9" s="446"/>
      <c r="O9" s="422">
        <f>'4月【平日・休日】'!O9</f>
        <v>0</v>
      </c>
      <c r="P9" s="423"/>
      <c r="Q9" s="423"/>
      <c r="R9" s="423"/>
      <c r="S9" s="423"/>
      <c r="T9" s="423"/>
      <c r="U9" s="424"/>
      <c r="V9" s="19"/>
      <c r="W9" s="19"/>
      <c r="X9" s="19"/>
    </row>
    <row r="10" spans="1:40" ht="18.75" customHeight="1">
      <c r="A10" s="23"/>
      <c r="B10" s="23"/>
      <c r="C10" s="23"/>
      <c r="D10" s="23"/>
      <c r="E10" s="23"/>
      <c r="F10" s="23"/>
      <c r="G10" s="23"/>
      <c r="H10" s="23"/>
      <c r="I10" s="23"/>
      <c r="J10" s="23"/>
      <c r="K10" s="23"/>
      <c r="L10" s="23"/>
      <c r="M10" s="23"/>
      <c r="N10" s="23"/>
      <c r="O10" s="23"/>
      <c r="P10" s="23"/>
      <c r="Q10" s="23"/>
      <c r="R10" s="23"/>
      <c r="S10" s="23"/>
      <c r="T10" s="23"/>
      <c r="U10" s="23"/>
      <c r="V10" s="19"/>
      <c r="W10" s="19"/>
      <c r="X10" s="19"/>
    </row>
    <row r="11" spans="1:40" ht="18.75" customHeight="1">
      <c r="A11" s="365" t="s">
        <v>28</v>
      </c>
      <c r="B11" s="365"/>
      <c r="C11" s="365"/>
      <c r="D11" s="365"/>
    </row>
    <row r="12" spans="1:40" ht="18.75" customHeight="1">
      <c r="A12" s="350" t="s">
        <v>5</v>
      </c>
      <c r="B12" s="350"/>
      <c r="C12" s="350"/>
      <c r="D12" s="350"/>
      <c r="E12" s="350"/>
      <c r="F12" s="24">
        <f>DATE(M3,P3,1)</f>
        <v>46266</v>
      </c>
      <c r="G12" s="24">
        <f>F12+1</f>
        <v>46267</v>
      </c>
      <c r="H12" s="24">
        <f t="shared" ref="H12:AI12" si="0">G12+1</f>
        <v>46268</v>
      </c>
      <c r="I12" s="24">
        <f t="shared" si="0"/>
        <v>46269</v>
      </c>
      <c r="J12" s="24">
        <f t="shared" si="0"/>
        <v>46270</v>
      </c>
      <c r="K12" s="24">
        <f t="shared" si="0"/>
        <v>46271</v>
      </c>
      <c r="L12" s="24">
        <f t="shared" si="0"/>
        <v>46272</v>
      </c>
      <c r="M12" s="24">
        <f t="shared" si="0"/>
        <v>46273</v>
      </c>
      <c r="N12" s="24">
        <f t="shared" si="0"/>
        <v>46274</v>
      </c>
      <c r="O12" s="24">
        <f t="shared" si="0"/>
        <v>46275</v>
      </c>
      <c r="P12" s="24">
        <f t="shared" si="0"/>
        <v>46276</v>
      </c>
      <c r="Q12" s="24">
        <f t="shared" si="0"/>
        <v>46277</v>
      </c>
      <c r="R12" s="24">
        <f t="shared" si="0"/>
        <v>46278</v>
      </c>
      <c r="S12" s="24">
        <f t="shared" si="0"/>
        <v>46279</v>
      </c>
      <c r="T12" s="24">
        <f t="shared" si="0"/>
        <v>46280</v>
      </c>
      <c r="U12" s="24">
        <f t="shared" si="0"/>
        <v>46281</v>
      </c>
      <c r="V12" s="24">
        <f t="shared" si="0"/>
        <v>46282</v>
      </c>
      <c r="W12" s="24">
        <f t="shared" si="0"/>
        <v>46283</v>
      </c>
      <c r="X12" s="24">
        <f t="shared" si="0"/>
        <v>46284</v>
      </c>
      <c r="Y12" s="24">
        <f t="shared" si="0"/>
        <v>46285</v>
      </c>
      <c r="Z12" s="24">
        <f t="shared" si="0"/>
        <v>46286</v>
      </c>
      <c r="AA12" s="24">
        <f t="shared" si="0"/>
        <v>46287</v>
      </c>
      <c r="AB12" s="24">
        <f t="shared" si="0"/>
        <v>46288</v>
      </c>
      <c r="AC12" s="24">
        <f t="shared" si="0"/>
        <v>46289</v>
      </c>
      <c r="AD12" s="24">
        <f t="shared" si="0"/>
        <v>46290</v>
      </c>
      <c r="AE12" s="24">
        <f t="shared" si="0"/>
        <v>46291</v>
      </c>
      <c r="AF12" s="24">
        <f t="shared" si="0"/>
        <v>46292</v>
      </c>
      <c r="AG12" s="24">
        <f t="shared" si="0"/>
        <v>46293</v>
      </c>
      <c r="AH12" s="24">
        <f t="shared" si="0"/>
        <v>46294</v>
      </c>
      <c r="AI12" s="24">
        <f t="shared" si="0"/>
        <v>46295</v>
      </c>
      <c r="AJ12" s="45"/>
      <c r="AK12" s="199" t="s">
        <v>6</v>
      </c>
    </row>
    <row r="13" spans="1:40" ht="18.75" customHeight="1">
      <c r="A13" s="350" t="s">
        <v>4</v>
      </c>
      <c r="B13" s="350"/>
      <c r="C13" s="350"/>
      <c r="D13" s="350"/>
      <c r="E13" s="350"/>
      <c r="F13" s="200" t="str">
        <f>TEXT(F12,"aaa")</f>
        <v>火</v>
      </c>
      <c r="G13" s="200" t="str">
        <f t="shared" ref="G13:AI13" si="1">TEXT(G12,"aaa")</f>
        <v>水</v>
      </c>
      <c r="H13" s="200" t="str">
        <f t="shared" si="1"/>
        <v>木</v>
      </c>
      <c r="I13" s="200" t="str">
        <f t="shared" si="1"/>
        <v>金</v>
      </c>
      <c r="J13" s="200" t="str">
        <f t="shared" si="1"/>
        <v>土</v>
      </c>
      <c r="K13" s="200" t="str">
        <f t="shared" si="1"/>
        <v>日</v>
      </c>
      <c r="L13" s="200" t="str">
        <f t="shared" si="1"/>
        <v>月</v>
      </c>
      <c r="M13" s="200" t="str">
        <f t="shared" si="1"/>
        <v>火</v>
      </c>
      <c r="N13" s="200" t="str">
        <f t="shared" si="1"/>
        <v>水</v>
      </c>
      <c r="O13" s="200" t="str">
        <f t="shared" si="1"/>
        <v>木</v>
      </c>
      <c r="P13" s="200" t="str">
        <f t="shared" si="1"/>
        <v>金</v>
      </c>
      <c r="Q13" s="200" t="str">
        <f t="shared" si="1"/>
        <v>土</v>
      </c>
      <c r="R13" s="200" t="str">
        <f t="shared" si="1"/>
        <v>日</v>
      </c>
      <c r="S13" s="200" t="str">
        <f t="shared" si="1"/>
        <v>月</v>
      </c>
      <c r="T13" s="239" t="str">
        <f t="shared" si="1"/>
        <v>火</v>
      </c>
      <c r="U13" s="239" t="str">
        <f t="shared" si="1"/>
        <v>水</v>
      </c>
      <c r="V13" s="200" t="str">
        <f t="shared" si="1"/>
        <v>木</v>
      </c>
      <c r="W13" s="239" t="str">
        <f t="shared" si="1"/>
        <v>金</v>
      </c>
      <c r="X13" s="200" t="str">
        <f t="shared" si="1"/>
        <v>土</v>
      </c>
      <c r="Y13" s="200" t="str">
        <f t="shared" si="1"/>
        <v>日</v>
      </c>
      <c r="Z13" s="200" t="s">
        <v>298</v>
      </c>
      <c r="AA13" s="200" t="s">
        <v>298</v>
      </c>
      <c r="AB13" s="200" t="s">
        <v>298</v>
      </c>
      <c r="AC13" s="200" t="str">
        <f t="shared" si="1"/>
        <v>木</v>
      </c>
      <c r="AD13" s="200" t="str">
        <f t="shared" si="1"/>
        <v>金</v>
      </c>
      <c r="AE13" s="200" t="str">
        <f t="shared" si="1"/>
        <v>土</v>
      </c>
      <c r="AF13" s="200" t="str">
        <f t="shared" si="1"/>
        <v>日</v>
      </c>
      <c r="AG13" s="200" t="str">
        <f t="shared" si="1"/>
        <v>月</v>
      </c>
      <c r="AH13" s="200" t="str">
        <f t="shared" si="1"/>
        <v>火</v>
      </c>
      <c r="AI13" s="200" t="str">
        <f t="shared" si="1"/>
        <v>水</v>
      </c>
      <c r="AJ13" s="46"/>
      <c r="AK13" s="199"/>
    </row>
    <row r="14" spans="1:40" ht="18.75" hidden="1" customHeight="1">
      <c r="A14" s="366"/>
      <c r="B14" s="367"/>
      <c r="C14" s="367"/>
      <c r="D14" s="367"/>
      <c r="E14" s="368"/>
      <c r="F14" s="200">
        <f t="shared" ref="F14:AJ14" si="2">IF(F13="月",1,IF(F13="火",2,IF(F13="水",3,IF(F13="木",4,IF(F13="金",5,IF(F13="土",6,IF(F13="日",7,IF(F13="祝",8,""))))))))</f>
        <v>2</v>
      </c>
      <c r="G14" s="200">
        <f t="shared" si="2"/>
        <v>3</v>
      </c>
      <c r="H14" s="200">
        <f t="shared" si="2"/>
        <v>4</v>
      </c>
      <c r="I14" s="200">
        <f t="shared" si="2"/>
        <v>5</v>
      </c>
      <c r="J14" s="200">
        <f t="shared" si="2"/>
        <v>6</v>
      </c>
      <c r="K14" s="200">
        <f t="shared" si="2"/>
        <v>7</v>
      </c>
      <c r="L14" s="200">
        <f t="shared" si="2"/>
        <v>1</v>
      </c>
      <c r="M14" s="200">
        <f t="shared" si="2"/>
        <v>2</v>
      </c>
      <c r="N14" s="200">
        <f t="shared" si="2"/>
        <v>3</v>
      </c>
      <c r="O14" s="200">
        <f t="shared" si="2"/>
        <v>4</v>
      </c>
      <c r="P14" s="200">
        <f t="shared" si="2"/>
        <v>5</v>
      </c>
      <c r="Q14" s="200">
        <f t="shared" si="2"/>
        <v>6</v>
      </c>
      <c r="R14" s="200">
        <f t="shared" si="2"/>
        <v>7</v>
      </c>
      <c r="S14" s="200">
        <f t="shared" si="2"/>
        <v>1</v>
      </c>
      <c r="T14" s="200">
        <f t="shared" si="2"/>
        <v>2</v>
      </c>
      <c r="U14" s="200">
        <f t="shared" si="2"/>
        <v>3</v>
      </c>
      <c r="V14" s="200">
        <f t="shared" si="2"/>
        <v>4</v>
      </c>
      <c r="W14" s="200">
        <f t="shared" si="2"/>
        <v>5</v>
      </c>
      <c r="X14" s="200">
        <f t="shared" si="2"/>
        <v>6</v>
      </c>
      <c r="Y14" s="200">
        <f t="shared" si="2"/>
        <v>7</v>
      </c>
      <c r="Z14" s="200">
        <f t="shared" si="2"/>
        <v>8</v>
      </c>
      <c r="AA14" s="200">
        <f t="shared" si="2"/>
        <v>8</v>
      </c>
      <c r="AB14" s="200">
        <f t="shared" si="2"/>
        <v>8</v>
      </c>
      <c r="AC14" s="200">
        <f t="shared" si="2"/>
        <v>4</v>
      </c>
      <c r="AD14" s="200">
        <f t="shared" si="2"/>
        <v>5</v>
      </c>
      <c r="AE14" s="200">
        <f t="shared" si="2"/>
        <v>6</v>
      </c>
      <c r="AF14" s="200">
        <f t="shared" si="2"/>
        <v>7</v>
      </c>
      <c r="AG14" s="200">
        <f t="shared" si="2"/>
        <v>1</v>
      </c>
      <c r="AH14" s="200">
        <f t="shared" si="2"/>
        <v>2</v>
      </c>
      <c r="AI14" s="200">
        <f t="shared" si="2"/>
        <v>3</v>
      </c>
      <c r="AJ14" s="200" t="str">
        <f t="shared" si="2"/>
        <v/>
      </c>
      <c r="AK14" s="84"/>
    </row>
    <row r="15" spans="1:40" ht="23.25" customHeight="1" thickBot="1">
      <c r="A15" s="354" t="s">
        <v>51</v>
      </c>
      <c r="B15" s="355"/>
      <c r="C15" s="355"/>
      <c r="D15" s="355"/>
      <c r="E15" s="356"/>
      <c r="F15" s="340">
        <f>SUM(F16:F19)</f>
        <v>0</v>
      </c>
      <c r="G15" s="340">
        <f t="shared" ref="G15:AJ15" si="3">SUM(G16:G19)</f>
        <v>0</v>
      </c>
      <c r="H15" s="340">
        <f t="shared" si="3"/>
        <v>0</v>
      </c>
      <c r="I15" s="340">
        <f t="shared" si="3"/>
        <v>0</v>
      </c>
      <c r="J15" s="340">
        <f t="shared" si="3"/>
        <v>0</v>
      </c>
      <c r="K15" s="340">
        <f t="shared" si="3"/>
        <v>0</v>
      </c>
      <c r="L15" s="340">
        <f t="shared" si="3"/>
        <v>0</v>
      </c>
      <c r="M15" s="340">
        <f t="shared" si="3"/>
        <v>0</v>
      </c>
      <c r="N15" s="340">
        <f t="shared" si="3"/>
        <v>0</v>
      </c>
      <c r="O15" s="340">
        <f t="shared" si="3"/>
        <v>0</v>
      </c>
      <c r="P15" s="340">
        <f t="shared" si="3"/>
        <v>0</v>
      </c>
      <c r="Q15" s="340">
        <f t="shared" si="3"/>
        <v>0</v>
      </c>
      <c r="R15" s="340">
        <f t="shared" si="3"/>
        <v>0</v>
      </c>
      <c r="S15" s="340">
        <f t="shared" si="3"/>
        <v>0</v>
      </c>
      <c r="T15" s="340">
        <f t="shared" si="3"/>
        <v>0</v>
      </c>
      <c r="U15" s="340">
        <f t="shared" si="3"/>
        <v>0</v>
      </c>
      <c r="V15" s="340">
        <f t="shared" si="3"/>
        <v>0</v>
      </c>
      <c r="W15" s="340">
        <f t="shared" si="3"/>
        <v>0</v>
      </c>
      <c r="X15" s="340">
        <f t="shared" si="3"/>
        <v>0</v>
      </c>
      <c r="Y15" s="340">
        <f t="shared" si="3"/>
        <v>0</v>
      </c>
      <c r="Z15" s="340">
        <f t="shared" si="3"/>
        <v>0</v>
      </c>
      <c r="AA15" s="340">
        <f t="shared" si="3"/>
        <v>0</v>
      </c>
      <c r="AB15" s="340">
        <f t="shared" si="3"/>
        <v>0</v>
      </c>
      <c r="AC15" s="340">
        <f t="shared" si="3"/>
        <v>0</v>
      </c>
      <c r="AD15" s="340">
        <f t="shared" si="3"/>
        <v>0</v>
      </c>
      <c r="AE15" s="340">
        <f t="shared" si="3"/>
        <v>0</v>
      </c>
      <c r="AF15" s="340">
        <f t="shared" si="3"/>
        <v>0</v>
      </c>
      <c r="AG15" s="340">
        <f t="shared" si="3"/>
        <v>0</v>
      </c>
      <c r="AH15" s="340">
        <f t="shared" si="3"/>
        <v>0</v>
      </c>
      <c r="AI15" s="340">
        <f t="shared" si="3"/>
        <v>0</v>
      </c>
      <c r="AJ15" s="340">
        <f t="shared" si="3"/>
        <v>0</v>
      </c>
      <c r="AK15" s="339">
        <f>SUM(F15:AJ15)</f>
        <v>0</v>
      </c>
    </row>
    <row r="16" spans="1:40" s="33" customFormat="1" ht="23.25" customHeight="1" thickTop="1">
      <c r="A16" s="29"/>
      <c r="B16" s="357" t="s">
        <v>53</v>
      </c>
      <c r="C16" s="358"/>
      <c r="D16" s="358"/>
      <c r="E16" s="358"/>
      <c r="F16" s="25"/>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7"/>
      <c r="AK16" s="28">
        <f>SUM(F16:AJ16)</f>
        <v>0</v>
      </c>
    </row>
    <row r="17" spans="1:37" s="33" customFormat="1" ht="23.25" customHeight="1">
      <c r="A17" s="29"/>
      <c r="B17" s="359" t="s">
        <v>54</v>
      </c>
      <c r="C17" s="358"/>
      <c r="D17" s="358"/>
      <c r="E17" s="360"/>
      <c r="F17" s="30"/>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2"/>
      <c r="AK17" s="28">
        <f t="shared" ref="AK17:AK24" si="4">SUM(F17:AJ17)</f>
        <v>0</v>
      </c>
    </row>
    <row r="18" spans="1:37" s="33" customFormat="1" ht="23.25" customHeight="1">
      <c r="A18" s="29"/>
      <c r="B18" s="359" t="s">
        <v>55</v>
      </c>
      <c r="C18" s="358"/>
      <c r="D18" s="358"/>
      <c r="E18" s="360"/>
      <c r="F18" s="30"/>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2"/>
      <c r="AK18" s="28">
        <f t="shared" si="4"/>
        <v>0</v>
      </c>
    </row>
    <row r="19" spans="1:37" s="33" customFormat="1" ht="23.25" customHeight="1" thickBot="1">
      <c r="A19" s="34"/>
      <c r="B19" s="359" t="s">
        <v>56</v>
      </c>
      <c r="C19" s="358"/>
      <c r="D19" s="358"/>
      <c r="E19" s="360"/>
      <c r="F19" s="35"/>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7"/>
      <c r="AK19" s="28">
        <f t="shared" si="4"/>
        <v>0</v>
      </c>
    </row>
    <row r="20" spans="1:37" ht="23.25" customHeight="1" thickTop="1" thickBot="1">
      <c r="A20" s="354" t="s">
        <v>52</v>
      </c>
      <c r="B20" s="355"/>
      <c r="C20" s="355"/>
      <c r="D20" s="355"/>
      <c r="E20" s="356"/>
      <c r="F20" s="338">
        <f>SUM(F21:F24)</f>
        <v>0</v>
      </c>
      <c r="G20" s="338">
        <f t="shared" ref="G20:AJ20" si="5">SUM(G21:G24)</f>
        <v>0</v>
      </c>
      <c r="H20" s="338">
        <f t="shared" si="5"/>
        <v>0</v>
      </c>
      <c r="I20" s="338">
        <f t="shared" si="5"/>
        <v>0</v>
      </c>
      <c r="J20" s="338">
        <f t="shared" si="5"/>
        <v>0</v>
      </c>
      <c r="K20" s="338">
        <f t="shared" si="5"/>
        <v>0</v>
      </c>
      <c r="L20" s="338">
        <f t="shared" si="5"/>
        <v>0</v>
      </c>
      <c r="M20" s="338">
        <f t="shared" si="5"/>
        <v>0</v>
      </c>
      <c r="N20" s="338">
        <f t="shared" si="5"/>
        <v>0</v>
      </c>
      <c r="O20" s="338">
        <f t="shared" si="5"/>
        <v>0</v>
      </c>
      <c r="P20" s="338">
        <f t="shared" si="5"/>
        <v>0</v>
      </c>
      <c r="Q20" s="338">
        <f t="shared" si="5"/>
        <v>0</v>
      </c>
      <c r="R20" s="338">
        <f t="shared" si="5"/>
        <v>0</v>
      </c>
      <c r="S20" s="338">
        <f t="shared" si="5"/>
        <v>0</v>
      </c>
      <c r="T20" s="338">
        <f t="shared" si="5"/>
        <v>0</v>
      </c>
      <c r="U20" s="338">
        <f t="shared" si="5"/>
        <v>0</v>
      </c>
      <c r="V20" s="338">
        <f t="shared" si="5"/>
        <v>0</v>
      </c>
      <c r="W20" s="338">
        <f t="shared" si="5"/>
        <v>0</v>
      </c>
      <c r="X20" s="338">
        <f t="shared" si="5"/>
        <v>0</v>
      </c>
      <c r="Y20" s="338">
        <f t="shared" si="5"/>
        <v>0</v>
      </c>
      <c r="Z20" s="338">
        <f t="shared" si="5"/>
        <v>0</v>
      </c>
      <c r="AA20" s="338">
        <f t="shared" si="5"/>
        <v>0</v>
      </c>
      <c r="AB20" s="338">
        <f t="shared" si="5"/>
        <v>0</v>
      </c>
      <c r="AC20" s="338">
        <f t="shared" si="5"/>
        <v>0</v>
      </c>
      <c r="AD20" s="338">
        <f t="shared" si="5"/>
        <v>0</v>
      </c>
      <c r="AE20" s="338">
        <f t="shared" si="5"/>
        <v>0</v>
      </c>
      <c r="AF20" s="338">
        <f t="shared" si="5"/>
        <v>0</v>
      </c>
      <c r="AG20" s="338">
        <f t="shared" si="5"/>
        <v>0</v>
      </c>
      <c r="AH20" s="338">
        <f t="shared" si="5"/>
        <v>0</v>
      </c>
      <c r="AI20" s="338">
        <f t="shared" si="5"/>
        <v>0</v>
      </c>
      <c r="AJ20" s="338">
        <f t="shared" si="5"/>
        <v>0</v>
      </c>
      <c r="AK20" s="339">
        <f t="shared" si="4"/>
        <v>0</v>
      </c>
    </row>
    <row r="21" spans="1:37" s="33" customFormat="1" ht="23.25" customHeight="1" thickTop="1">
      <c r="A21" s="29"/>
      <c r="B21" s="357" t="s">
        <v>53</v>
      </c>
      <c r="C21" s="358"/>
      <c r="D21" s="358"/>
      <c r="E21" s="358"/>
      <c r="F21" s="66"/>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8"/>
      <c r="AK21" s="28">
        <f t="shared" si="4"/>
        <v>0</v>
      </c>
    </row>
    <row r="22" spans="1:37" s="33" customFormat="1" ht="23.25" customHeight="1">
      <c r="A22" s="29"/>
      <c r="B22" s="359" t="s">
        <v>54</v>
      </c>
      <c r="C22" s="358"/>
      <c r="D22" s="358"/>
      <c r="E22" s="360"/>
      <c r="F22" s="30"/>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2"/>
      <c r="AK22" s="28">
        <f t="shared" si="4"/>
        <v>0</v>
      </c>
    </row>
    <row r="23" spans="1:37" s="33" customFormat="1" ht="23.25" customHeight="1">
      <c r="A23" s="29"/>
      <c r="B23" s="359" t="s">
        <v>55</v>
      </c>
      <c r="C23" s="358"/>
      <c r="D23" s="358"/>
      <c r="E23" s="360"/>
      <c r="F23" s="30"/>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2"/>
      <c r="AK23" s="28">
        <f t="shared" si="4"/>
        <v>0</v>
      </c>
    </row>
    <row r="24" spans="1:37" s="33" customFormat="1" ht="23.25" customHeight="1" thickBot="1">
      <c r="A24" s="34"/>
      <c r="B24" s="359" t="s">
        <v>56</v>
      </c>
      <c r="C24" s="358"/>
      <c r="D24" s="358"/>
      <c r="E24" s="360"/>
      <c r="F24" s="35"/>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7"/>
      <c r="AK24" s="28">
        <f t="shared" si="4"/>
        <v>0</v>
      </c>
    </row>
    <row r="25" spans="1:37" ht="18.75" customHeight="1" thickTop="1">
      <c r="A25" s="361" t="s">
        <v>6</v>
      </c>
      <c r="B25" s="361"/>
      <c r="C25" s="361"/>
      <c r="D25" s="361"/>
      <c r="E25" s="361"/>
      <c r="F25" s="43">
        <f>F15+F20</f>
        <v>0</v>
      </c>
      <c r="G25" s="43">
        <f t="shared" ref="G25:AJ25" si="6">G15+G20</f>
        <v>0</v>
      </c>
      <c r="H25" s="43">
        <f t="shared" si="6"/>
        <v>0</v>
      </c>
      <c r="I25" s="43">
        <f t="shared" si="6"/>
        <v>0</v>
      </c>
      <c r="J25" s="43">
        <f t="shared" si="6"/>
        <v>0</v>
      </c>
      <c r="K25" s="43">
        <f t="shared" si="6"/>
        <v>0</v>
      </c>
      <c r="L25" s="43">
        <f t="shared" si="6"/>
        <v>0</v>
      </c>
      <c r="M25" s="43">
        <f t="shared" si="6"/>
        <v>0</v>
      </c>
      <c r="N25" s="43">
        <f t="shared" si="6"/>
        <v>0</v>
      </c>
      <c r="O25" s="43">
        <f t="shared" si="6"/>
        <v>0</v>
      </c>
      <c r="P25" s="43">
        <f t="shared" si="6"/>
        <v>0</v>
      </c>
      <c r="Q25" s="43">
        <f t="shared" si="6"/>
        <v>0</v>
      </c>
      <c r="R25" s="43">
        <f t="shared" si="6"/>
        <v>0</v>
      </c>
      <c r="S25" s="43">
        <f t="shared" si="6"/>
        <v>0</v>
      </c>
      <c r="T25" s="43">
        <f t="shared" si="6"/>
        <v>0</v>
      </c>
      <c r="U25" s="43">
        <f t="shared" si="6"/>
        <v>0</v>
      </c>
      <c r="V25" s="43">
        <f t="shared" si="6"/>
        <v>0</v>
      </c>
      <c r="W25" s="43">
        <f t="shared" si="6"/>
        <v>0</v>
      </c>
      <c r="X25" s="43">
        <f t="shared" si="6"/>
        <v>0</v>
      </c>
      <c r="Y25" s="43">
        <f t="shared" si="6"/>
        <v>0</v>
      </c>
      <c r="Z25" s="43">
        <f t="shared" si="6"/>
        <v>0</v>
      </c>
      <c r="AA25" s="43">
        <f t="shared" si="6"/>
        <v>0</v>
      </c>
      <c r="AB25" s="43">
        <f t="shared" si="6"/>
        <v>0</v>
      </c>
      <c r="AC25" s="43">
        <f t="shared" si="6"/>
        <v>0</v>
      </c>
      <c r="AD25" s="43">
        <f t="shared" si="6"/>
        <v>0</v>
      </c>
      <c r="AE25" s="43">
        <f t="shared" si="6"/>
        <v>0</v>
      </c>
      <c r="AF25" s="43">
        <f t="shared" si="6"/>
        <v>0</v>
      </c>
      <c r="AG25" s="43">
        <f t="shared" si="6"/>
        <v>0</v>
      </c>
      <c r="AH25" s="43">
        <f t="shared" si="6"/>
        <v>0</v>
      </c>
      <c r="AI25" s="43">
        <f t="shared" si="6"/>
        <v>0</v>
      </c>
      <c r="AJ25" s="43">
        <f t="shared" si="6"/>
        <v>0</v>
      </c>
      <c r="AK25" s="44">
        <f>AK15+AK20</f>
        <v>0</v>
      </c>
    </row>
    <row r="26" spans="1:37" s="77" customFormat="1" ht="18.75" customHeight="1">
      <c r="A26" s="38"/>
      <c r="B26" s="38"/>
      <c r="C26" s="38"/>
      <c r="D26" s="38"/>
      <c r="E26" s="38"/>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row>
    <row r="27" spans="1:37" ht="18.75" customHeight="1">
      <c r="A27" s="353" t="s">
        <v>57</v>
      </c>
      <c r="B27" s="353"/>
      <c r="C27" s="353"/>
      <c r="D27" s="353"/>
      <c r="L27" s="85"/>
      <c r="M27" s="214"/>
      <c r="N27" s="85"/>
      <c r="O27" s="85"/>
      <c r="P27" s="85"/>
      <c r="Q27" s="85"/>
      <c r="R27" s="85"/>
      <c r="S27" s="85"/>
      <c r="T27" s="85"/>
      <c r="U27" s="85"/>
      <c r="V27" s="85"/>
      <c r="W27" s="85"/>
      <c r="X27" s="85"/>
      <c r="Y27" s="85"/>
      <c r="Z27" s="85"/>
      <c r="AA27" s="85"/>
      <c r="AB27" s="85"/>
      <c r="AC27" s="85"/>
      <c r="AD27" s="85"/>
      <c r="AE27" s="85"/>
      <c r="AF27" s="85"/>
      <c r="AG27" s="85"/>
      <c r="AH27" s="85"/>
      <c r="AI27" s="85"/>
      <c r="AJ27" s="85"/>
      <c r="AK27" s="85"/>
    </row>
    <row r="28" spans="1:37" ht="18.75" customHeight="1">
      <c r="A28" s="201"/>
      <c r="B28" s="33" t="s">
        <v>70</v>
      </c>
      <c r="C28" s="201"/>
      <c r="D28" s="201"/>
      <c r="L28" s="85"/>
      <c r="M28" s="215"/>
      <c r="N28" s="85"/>
      <c r="O28" s="85"/>
      <c r="P28" s="85"/>
      <c r="Q28" s="85"/>
      <c r="R28" s="85"/>
      <c r="S28" s="85"/>
      <c r="T28" s="85"/>
      <c r="U28" s="85"/>
      <c r="V28" s="85"/>
      <c r="W28" s="85"/>
      <c r="X28" s="85"/>
      <c r="Y28" s="85"/>
      <c r="Z28" s="85"/>
      <c r="AA28" s="85"/>
      <c r="AB28" s="85"/>
      <c r="AC28" s="85"/>
      <c r="AD28" s="85"/>
      <c r="AE28" s="85"/>
      <c r="AF28" s="85"/>
      <c r="AG28" s="85"/>
      <c r="AH28" s="85"/>
      <c r="AI28" s="85"/>
      <c r="AJ28" s="85"/>
      <c r="AK28" s="85"/>
    </row>
    <row r="29" spans="1:37" ht="18.75" customHeight="1">
      <c r="A29" s="350" t="s">
        <v>7</v>
      </c>
      <c r="B29" s="350"/>
      <c r="C29" s="350"/>
      <c r="D29" s="350"/>
      <c r="E29" s="350"/>
      <c r="F29" s="351" t="s">
        <v>8</v>
      </c>
      <c r="G29" s="351"/>
      <c r="H29" s="351"/>
      <c r="I29" s="351"/>
      <c r="L29" s="85"/>
      <c r="M29" s="215"/>
      <c r="N29" s="39"/>
      <c r="O29" s="39"/>
      <c r="P29" s="39"/>
      <c r="Q29" s="39"/>
      <c r="R29" s="39"/>
      <c r="S29" s="90"/>
      <c r="T29" s="90"/>
      <c r="U29" s="90"/>
      <c r="V29" s="90"/>
      <c r="W29" s="39"/>
      <c r="X29" s="39"/>
      <c r="Y29" s="39"/>
      <c r="Z29" s="39"/>
      <c r="AA29" s="39"/>
      <c r="AB29" s="39"/>
      <c r="AC29" s="39"/>
      <c r="AD29" s="87"/>
      <c r="AE29" s="87"/>
      <c r="AF29" s="87"/>
      <c r="AG29" s="87"/>
      <c r="AH29" s="87"/>
      <c r="AI29" s="87"/>
      <c r="AJ29" s="87"/>
      <c r="AK29" s="87"/>
    </row>
    <row r="30" spans="1:37" ht="18.75" customHeight="1">
      <c r="A30" s="350"/>
      <c r="B30" s="350"/>
      <c r="C30" s="350"/>
      <c r="D30" s="350"/>
      <c r="E30" s="350"/>
      <c r="F30" s="352"/>
      <c r="G30" s="352"/>
      <c r="H30" s="352"/>
      <c r="I30" s="351"/>
      <c r="L30" s="85"/>
      <c r="M30" s="39"/>
      <c r="N30" s="39"/>
      <c r="O30" s="39"/>
      <c r="P30" s="39"/>
      <c r="Q30" s="39"/>
      <c r="R30" s="39"/>
      <c r="S30" s="90"/>
      <c r="T30" s="90"/>
      <c r="U30" s="90"/>
      <c r="V30" s="90"/>
      <c r="W30" s="39"/>
      <c r="X30" s="39"/>
      <c r="Y30" s="39"/>
      <c r="Z30" s="39"/>
      <c r="AA30" s="39"/>
      <c r="AB30" s="39"/>
      <c r="AC30" s="39"/>
      <c r="AD30" s="87"/>
      <c r="AE30" s="87"/>
      <c r="AF30" s="87"/>
      <c r="AG30" s="87"/>
      <c r="AH30" s="87"/>
      <c r="AI30" s="87"/>
      <c r="AJ30" s="87"/>
      <c r="AK30" s="87"/>
    </row>
    <row r="31" spans="1:37" ht="18.75" customHeight="1">
      <c r="A31" s="342" t="s">
        <v>58</v>
      </c>
      <c r="B31" s="345" t="s">
        <v>59</v>
      </c>
      <c r="C31" s="346"/>
      <c r="D31" s="346"/>
      <c r="E31" s="346"/>
      <c r="F31" s="347">
        <f>SUMIFS(F15:AJ15,$F$14:$AJ$14,"&lt;=5")</f>
        <v>0</v>
      </c>
      <c r="G31" s="347"/>
      <c r="H31" s="348"/>
      <c r="I31" s="76" t="s">
        <v>47</v>
      </c>
      <c r="L31" s="85"/>
      <c r="M31" s="93"/>
      <c r="N31" s="39"/>
      <c r="O31" s="39"/>
      <c r="P31" s="39"/>
      <c r="Q31" s="39"/>
      <c r="R31" s="39"/>
      <c r="S31" s="39"/>
      <c r="T31" s="39"/>
      <c r="U31" s="39"/>
      <c r="V31" s="85"/>
      <c r="W31" s="39"/>
      <c r="X31" s="39"/>
      <c r="Y31" s="39"/>
      <c r="Z31" s="39"/>
      <c r="AA31" s="39"/>
      <c r="AB31" s="39"/>
      <c r="AC31" s="39"/>
      <c r="AD31" s="41"/>
      <c r="AE31" s="41"/>
      <c r="AF31" s="41"/>
      <c r="AG31" s="41"/>
      <c r="AH31" s="41"/>
      <c r="AI31" s="41"/>
      <c r="AJ31" s="41"/>
      <c r="AK31" s="41"/>
    </row>
    <row r="32" spans="1:37" ht="18.75" customHeight="1">
      <c r="A32" s="343"/>
      <c r="B32" s="345" t="s">
        <v>60</v>
      </c>
      <c r="C32" s="346"/>
      <c r="D32" s="346"/>
      <c r="E32" s="346"/>
      <c r="F32" s="347">
        <f>SUMIF($F$14:$AJ$14,"&gt;5",F15:AJ15)</f>
        <v>0</v>
      </c>
      <c r="G32" s="347"/>
      <c r="H32" s="348"/>
      <c r="I32" s="76" t="s">
        <v>47</v>
      </c>
      <c r="L32" s="85"/>
      <c r="M32" s="93"/>
      <c r="N32" s="39"/>
      <c r="O32" s="39"/>
      <c r="P32" s="39"/>
      <c r="Q32" s="39"/>
      <c r="R32" s="39"/>
      <c r="S32" s="39"/>
      <c r="T32" s="39"/>
      <c r="U32" s="39"/>
      <c r="V32" s="85"/>
      <c r="W32" s="88"/>
      <c r="X32" s="88"/>
      <c r="Y32" s="85"/>
      <c r="Z32" s="88"/>
      <c r="AA32" s="88"/>
      <c r="AB32" s="88"/>
      <c r="AC32" s="85"/>
      <c r="AD32" s="88"/>
      <c r="AE32" s="88"/>
      <c r="AF32" s="88"/>
      <c r="AG32" s="85"/>
      <c r="AH32" s="88"/>
      <c r="AI32" s="88"/>
      <c r="AJ32" s="88"/>
      <c r="AK32" s="85"/>
    </row>
    <row r="33" spans="1:37" ht="18.75" customHeight="1">
      <c r="A33" s="343"/>
      <c r="B33" s="349" t="s">
        <v>61</v>
      </c>
      <c r="C33" s="346"/>
      <c r="D33" s="346"/>
      <c r="E33" s="346"/>
      <c r="F33" s="347">
        <f>SUM(F34:H36)</f>
        <v>0</v>
      </c>
      <c r="G33" s="347"/>
      <c r="H33" s="348"/>
      <c r="I33" s="76" t="s">
        <v>47</v>
      </c>
      <c r="L33" s="85"/>
      <c r="M33" s="93"/>
      <c r="N33" s="39"/>
      <c r="O33" s="39"/>
      <c r="P33" s="39"/>
      <c r="Q33" s="39"/>
      <c r="R33" s="39"/>
      <c r="S33" s="39"/>
      <c r="T33" s="39"/>
      <c r="U33" s="39"/>
      <c r="V33" s="85"/>
      <c r="W33" s="89"/>
      <c r="X33" s="89"/>
      <c r="Y33" s="85"/>
      <c r="Z33" s="89"/>
      <c r="AA33" s="89"/>
      <c r="AB33" s="89"/>
      <c r="AC33" s="85"/>
      <c r="AD33" s="89"/>
      <c r="AE33" s="89"/>
      <c r="AF33" s="89"/>
      <c r="AG33" s="85"/>
      <c r="AH33" s="89"/>
      <c r="AI33" s="89"/>
      <c r="AJ33" s="89"/>
      <c r="AK33" s="85"/>
    </row>
    <row r="34" spans="1:37" ht="18.75" customHeight="1">
      <c r="A34" s="343"/>
      <c r="B34" s="78"/>
      <c r="C34" s="345" t="s">
        <v>62</v>
      </c>
      <c r="D34" s="346"/>
      <c r="E34" s="346"/>
      <c r="F34" s="347">
        <f>SUM(F17:AJ17)</f>
        <v>0</v>
      </c>
      <c r="G34" s="347"/>
      <c r="H34" s="348"/>
      <c r="I34" s="76" t="s">
        <v>47</v>
      </c>
      <c r="L34" s="85"/>
      <c r="M34" s="93"/>
      <c r="N34" s="39"/>
      <c r="O34" s="39"/>
      <c r="P34" s="39"/>
      <c r="Q34" s="39"/>
      <c r="R34" s="39"/>
      <c r="S34" s="39"/>
      <c r="T34" s="39"/>
      <c r="U34" s="39"/>
      <c r="V34" s="85"/>
      <c r="W34" s="88"/>
      <c r="X34" s="88"/>
      <c r="Y34" s="85"/>
      <c r="Z34" s="88"/>
      <c r="AA34" s="88"/>
      <c r="AB34" s="88"/>
      <c r="AC34" s="85"/>
      <c r="AD34" s="88"/>
      <c r="AE34" s="88"/>
      <c r="AF34" s="88"/>
      <c r="AG34" s="85"/>
      <c r="AH34" s="88"/>
      <c r="AI34" s="88"/>
      <c r="AJ34" s="88"/>
      <c r="AK34" s="85"/>
    </row>
    <row r="35" spans="1:37" ht="18.75" customHeight="1">
      <c r="A35" s="343"/>
      <c r="B35" s="78"/>
      <c r="C35" s="345" t="s">
        <v>63</v>
      </c>
      <c r="D35" s="346"/>
      <c r="E35" s="346"/>
      <c r="F35" s="347">
        <f t="shared" ref="F35:F36" si="7">SUM(F18:AJ18)</f>
        <v>0</v>
      </c>
      <c r="G35" s="347"/>
      <c r="H35" s="348"/>
      <c r="I35" s="76" t="s">
        <v>47</v>
      </c>
      <c r="L35" s="85"/>
      <c r="M35" s="93"/>
      <c r="N35" s="39"/>
      <c r="O35" s="39"/>
      <c r="P35" s="39"/>
      <c r="Q35" s="39"/>
      <c r="R35" s="39"/>
      <c r="S35" s="39"/>
      <c r="T35" s="39"/>
      <c r="U35" s="39"/>
      <c r="V35" s="85"/>
      <c r="W35" s="86"/>
      <c r="X35" s="86"/>
      <c r="Y35" s="85"/>
      <c r="Z35" s="86"/>
      <c r="AA35" s="86"/>
      <c r="AB35" s="86"/>
      <c r="AC35" s="85"/>
      <c r="AD35" s="86"/>
      <c r="AE35" s="86"/>
      <c r="AF35" s="86"/>
      <c r="AG35" s="85"/>
      <c r="AH35" s="86"/>
      <c r="AI35" s="86"/>
      <c r="AJ35" s="86"/>
      <c r="AK35" s="85"/>
    </row>
    <row r="36" spans="1:37" ht="18.75" customHeight="1">
      <c r="A36" s="344"/>
      <c r="B36" s="79"/>
      <c r="C36" s="345" t="s">
        <v>64</v>
      </c>
      <c r="D36" s="346"/>
      <c r="E36" s="346"/>
      <c r="F36" s="347">
        <f t="shared" si="7"/>
        <v>0</v>
      </c>
      <c r="G36" s="347"/>
      <c r="H36" s="348"/>
      <c r="I36" s="76" t="s">
        <v>47</v>
      </c>
      <c r="L36" s="85"/>
      <c r="M36" s="93"/>
      <c r="N36" s="39"/>
      <c r="O36" s="39"/>
      <c r="P36" s="39"/>
      <c r="Q36" s="39"/>
      <c r="R36" s="39"/>
      <c r="S36" s="39"/>
      <c r="T36" s="39"/>
      <c r="U36" s="39"/>
      <c r="V36" s="85"/>
      <c r="W36" s="88"/>
      <c r="X36" s="88"/>
      <c r="Y36" s="85"/>
      <c r="Z36" s="88"/>
      <c r="AA36" s="88"/>
      <c r="AB36" s="88"/>
      <c r="AC36" s="85"/>
      <c r="AD36" s="41"/>
      <c r="AE36" s="41"/>
      <c r="AF36" s="41"/>
      <c r="AG36" s="85"/>
      <c r="AH36" s="41"/>
      <c r="AI36" s="41"/>
      <c r="AJ36" s="41"/>
      <c r="AK36" s="85"/>
    </row>
    <row r="37" spans="1:37" ht="18.75" customHeight="1">
      <c r="A37" s="342" t="s">
        <v>65</v>
      </c>
      <c r="B37" s="345" t="s">
        <v>59</v>
      </c>
      <c r="C37" s="346"/>
      <c r="D37" s="346"/>
      <c r="E37" s="346"/>
      <c r="F37" s="347">
        <f>AK20</f>
        <v>0</v>
      </c>
      <c r="G37" s="347"/>
      <c r="H37" s="348"/>
      <c r="I37" s="76" t="s">
        <v>47</v>
      </c>
      <c r="L37" s="85"/>
      <c r="M37" s="93"/>
      <c r="N37" s="39"/>
      <c r="O37" s="39"/>
      <c r="P37" s="39"/>
      <c r="Q37" s="39"/>
      <c r="R37" s="39"/>
      <c r="S37" s="39"/>
      <c r="T37" s="39"/>
      <c r="U37" s="39"/>
      <c r="V37" s="85"/>
      <c r="W37" s="39"/>
      <c r="X37" s="39"/>
      <c r="Y37" s="39"/>
      <c r="Z37" s="39"/>
      <c r="AA37" s="39"/>
      <c r="AB37" s="39"/>
      <c r="AC37" s="39"/>
      <c r="AD37" s="41"/>
      <c r="AE37" s="41"/>
      <c r="AF37" s="41"/>
      <c r="AG37" s="41"/>
      <c r="AH37" s="41"/>
      <c r="AI37" s="41"/>
      <c r="AJ37" s="41"/>
      <c r="AK37" s="41"/>
    </row>
    <row r="38" spans="1:37" ht="18.75" customHeight="1">
      <c r="A38" s="343"/>
      <c r="B38" s="349" t="s">
        <v>244</v>
      </c>
      <c r="C38" s="346"/>
      <c r="D38" s="346"/>
      <c r="E38" s="346"/>
      <c r="F38" s="347">
        <f>SUM(F39:H41)</f>
        <v>0</v>
      </c>
      <c r="G38" s="347"/>
      <c r="H38" s="348"/>
      <c r="I38" s="76" t="s">
        <v>47</v>
      </c>
      <c r="L38" s="85"/>
      <c r="M38" s="93"/>
      <c r="N38" s="39"/>
      <c r="O38" s="39"/>
      <c r="P38" s="39"/>
      <c r="Q38" s="39"/>
      <c r="R38" s="39"/>
      <c r="S38" s="39"/>
      <c r="T38" s="39"/>
      <c r="U38" s="39"/>
      <c r="V38" s="85"/>
      <c r="W38" s="89"/>
      <c r="X38" s="89"/>
      <c r="Y38" s="85"/>
      <c r="Z38" s="89"/>
      <c r="AA38" s="89"/>
      <c r="AB38" s="89"/>
      <c r="AC38" s="85"/>
      <c r="AD38" s="89"/>
      <c r="AE38" s="89"/>
      <c r="AF38" s="89"/>
      <c r="AG38" s="85"/>
      <c r="AH38" s="89"/>
      <c r="AI38" s="89"/>
      <c r="AJ38" s="89"/>
      <c r="AK38" s="85"/>
    </row>
    <row r="39" spans="1:37" ht="18.75" customHeight="1">
      <c r="A39" s="343"/>
      <c r="B39" s="78"/>
      <c r="C39" s="345" t="s">
        <v>62</v>
      </c>
      <c r="D39" s="346"/>
      <c r="E39" s="346"/>
      <c r="F39" s="347">
        <f>SUM(F22:AJ22)</f>
        <v>0</v>
      </c>
      <c r="G39" s="347"/>
      <c r="H39" s="348"/>
      <c r="I39" s="76" t="s">
        <v>47</v>
      </c>
      <c r="L39" s="85"/>
      <c r="M39" s="93"/>
      <c r="N39" s="39"/>
      <c r="O39" s="39"/>
      <c r="P39" s="39"/>
      <c r="Q39" s="39"/>
      <c r="R39" s="39"/>
      <c r="S39" s="39"/>
      <c r="T39" s="39"/>
      <c r="U39" s="39"/>
      <c r="V39" s="85"/>
      <c r="W39" s="88"/>
      <c r="X39" s="88"/>
      <c r="Y39" s="85"/>
      <c r="Z39" s="88"/>
      <c r="AA39" s="88"/>
      <c r="AB39" s="88"/>
      <c r="AC39" s="85"/>
      <c r="AD39" s="88"/>
      <c r="AE39" s="88"/>
      <c r="AF39" s="88"/>
      <c r="AG39" s="85"/>
      <c r="AH39" s="88"/>
      <c r="AI39" s="88"/>
      <c r="AJ39" s="88"/>
      <c r="AK39" s="85"/>
    </row>
    <row r="40" spans="1:37" ht="18.75" customHeight="1">
      <c r="A40" s="343"/>
      <c r="B40" s="78"/>
      <c r="C40" s="345" t="s">
        <v>63</v>
      </c>
      <c r="D40" s="346"/>
      <c r="E40" s="346"/>
      <c r="F40" s="347">
        <f t="shared" ref="F40:F41" si="8">SUM(F23:AJ23)</f>
        <v>0</v>
      </c>
      <c r="G40" s="347"/>
      <c r="H40" s="348"/>
      <c r="I40" s="76" t="s">
        <v>47</v>
      </c>
      <c r="L40" s="85"/>
      <c r="M40" s="93"/>
      <c r="N40" s="39"/>
      <c r="O40" s="39"/>
      <c r="P40" s="39"/>
      <c r="Q40" s="39"/>
      <c r="R40" s="39"/>
      <c r="S40" s="39"/>
      <c r="T40" s="39"/>
      <c r="U40" s="39"/>
      <c r="V40" s="85"/>
      <c r="W40" s="86"/>
      <c r="X40" s="86"/>
      <c r="Y40" s="85"/>
      <c r="Z40" s="86"/>
      <c r="AA40" s="86"/>
      <c r="AB40" s="86"/>
      <c r="AC40" s="85"/>
      <c r="AD40" s="86"/>
      <c r="AE40" s="86"/>
      <c r="AF40" s="86"/>
      <c r="AG40" s="85"/>
      <c r="AH40" s="86"/>
      <c r="AI40" s="86"/>
      <c r="AJ40" s="86"/>
      <c r="AK40" s="85"/>
    </row>
    <row r="41" spans="1:37" ht="18.75" customHeight="1">
      <c r="A41" s="344"/>
      <c r="B41" s="79"/>
      <c r="C41" s="345" t="s">
        <v>64</v>
      </c>
      <c r="D41" s="346"/>
      <c r="E41" s="346"/>
      <c r="F41" s="347">
        <f t="shared" si="8"/>
        <v>0</v>
      </c>
      <c r="G41" s="347"/>
      <c r="H41" s="348"/>
      <c r="I41" s="76" t="s">
        <v>47</v>
      </c>
      <c r="L41" s="85"/>
      <c r="M41" s="93"/>
      <c r="N41" s="39"/>
      <c r="O41" s="39"/>
      <c r="P41" s="39"/>
      <c r="Q41" s="39"/>
      <c r="R41" s="39"/>
      <c r="S41" s="39"/>
      <c r="T41" s="39"/>
      <c r="U41" s="39"/>
      <c r="V41" s="85"/>
      <c r="W41" s="88"/>
      <c r="X41" s="88"/>
      <c r="Y41" s="85"/>
      <c r="Z41" s="88"/>
      <c r="AA41" s="88"/>
      <c r="AB41" s="88"/>
      <c r="AC41" s="85"/>
      <c r="AD41" s="41"/>
      <c r="AE41" s="41"/>
      <c r="AF41" s="41"/>
      <c r="AG41" s="85"/>
      <c r="AH41" s="41"/>
      <c r="AI41" s="41"/>
      <c r="AJ41" s="41"/>
      <c r="AK41" s="85"/>
    </row>
    <row r="42" spans="1:37" ht="19.5" customHeight="1">
      <c r="L42" s="85"/>
      <c r="M42" s="93"/>
      <c r="N42" s="39"/>
      <c r="O42" s="39"/>
      <c r="P42" s="39"/>
      <c r="Q42" s="39"/>
      <c r="R42" s="39"/>
      <c r="S42" s="39"/>
      <c r="T42" s="39"/>
      <c r="U42" s="39"/>
      <c r="V42" s="85"/>
      <c r="W42" s="85"/>
      <c r="X42" s="85"/>
      <c r="Y42" s="85"/>
      <c r="Z42" s="85"/>
      <c r="AA42" s="85"/>
      <c r="AB42" s="85"/>
      <c r="AC42" s="85"/>
      <c r="AD42" s="85"/>
      <c r="AE42" s="85"/>
      <c r="AF42" s="85"/>
      <c r="AG42" s="85"/>
      <c r="AH42" s="85"/>
      <c r="AI42" s="85"/>
      <c r="AJ42" s="85"/>
      <c r="AK42" s="85"/>
    </row>
    <row r="43" spans="1:37" ht="19.5" customHeight="1">
      <c r="L43" s="85"/>
      <c r="M43" s="93"/>
      <c r="N43" s="39"/>
      <c r="O43" s="39"/>
      <c r="P43" s="39"/>
      <c r="Q43" s="39"/>
      <c r="R43" s="39"/>
      <c r="S43" s="39"/>
      <c r="T43" s="39"/>
      <c r="U43" s="39"/>
      <c r="V43" s="85"/>
      <c r="W43" s="85"/>
      <c r="X43" s="85"/>
      <c r="Y43" s="85"/>
      <c r="Z43" s="85"/>
      <c r="AA43" s="85"/>
      <c r="AB43" s="85"/>
      <c r="AC43" s="85"/>
      <c r="AD43" s="85"/>
      <c r="AE43" s="85"/>
      <c r="AF43" s="85"/>
      <c r="AG43" s="85"/>
      <c r="AH43" s="85"/>
      <c r="AI43" s="85"/>
      <c r="AJ43" s="85"/>
      <c r="AK43" s="85"/>
    </row>
    <row r="44" spans="1:37" ht="19.5" customHeight="1">
      <c r="M44" s="93"/>
      <c r="N44" s="39"/>
      <c r="O44" s="39"/>
      <c r="P44" s="39"/>
      <c r="Q44" s="39"/>
      <c r="R44" s="39"/>
      <c r="S44" s="39"/>
      <c r="T44" s="39"/>
      <c r="U44" s="39"/>
      <c r="V44" s="85"/>
    </row>
    <row r="45" spans="1:37" ht="19.5" customHeight="1">
      <c r="M45" s="93"/>
      <c r="N45" s="39"/>
      <c r="O45" s="39"/>
      <c r="P45" s="39"/>
      <c r="Q45" s="39"/>
      <c r="R45" s="39"/>
      <c r="S45" s="39"/>
      <c r="T45" s="39"/>
      <c r="U45" s="39"/>
      <c r="V45" s="85"/>
    </row>
    <row r="46" spans="1:37" ht="19.5" customHeight="1"/>
    <row r="47" spans="1:37" ht="19.5" customHeight="1"/>
    <row r="48" spans="1:37" ht="19.5" customHeight="1"/>
    <row r="49" ht="19.5" customHeight="1"/>
    <row r="50" ht="19.5" customHeight="1"/>
    <row r="51" ht="19.5" customHeight="1"/>
  </sheetData>
  <sheetProtection algorithmName="SHA-512" hashValue="Lo9UAXprnk4p8N1DoO2ZS+uhWOPXznK4nmC4A82FUyjhZ6S8XIKoJtz1KtIVwj7Ew0h/GUCp62TdziX/tbtJwg==" saltValue="ClZ/4Sd3hKO2S43LQVJCVQ==" spinCount="100000" sheet="1" objects="1" scenarios="1"/>
  <mergeCells count="58">
    <mergeCell ref="A3:L3"/>
    <mergeCell ref="M3:N3"/>
    <mergeCell ref="A5:K5"/>
    <mergeCell ref="L5:U5"/>
    <mergeCell ref="A6:K6"/>
    <mergeCell ref="L6:U6"/>
    <mergeCell ref="X6:AB6"/>
    <mergeCell ref="AC6:AG6"/>
    <mergeCell ref="A7:K9"/>
    <mergeCell ref="L7:U7"/>
    <mergeCell ref="X7:AA7"/>
    <mergeCell ref="AC7:AF7"/>
    <mergeCell ref="L8:N8"/>
    <mergeCell ref="O8:U8"/>
    <mergeCell ref="L9:N9"/>
    <mergeCell ref="O9:U9"/>
    <mergeCell ref="F29:I30"/>
    <mergeCell ref="F35:H35"/>
    <mergeCell ref="B22:E22"/>
    <mergeCell ref="A11:D11"/>
    <mergeCell ref="A12:E12"/>
    <mergeCell ref="A13:E13"/>
    <mergeCell ref="A14:E14"/>
    <mergeCell ref="A15:E15"/>
    <mergeCell ref="B16:E16"/>
    <mergeCell ref="B17:E17"/>
    <mergeCell ref="B18:E18"/>
    <mergeCell ref="B19:E19"/>
    <mergeCell ref="A20:E20"/>
    <mergeCell ref="B21:E21"/>
    <mergeCell ref="B23:E23"/>
    <mergeCell ref="B24:E24"/>
    <mergeCell ref="A25:E25"/>
    <mergeCell ref="A27:D27"/>
    <mergeCell ref="A29:E30"/>
    <mergeCell ref="A31:A36"/>
    <mergeCell ref="B31:E31"/>
    <mergeCell ref="C34:E34"/>
    <mergeCell ref="F31:H31"/>
    <mergeCell ref="B32:E32"/>
    <mergeCell ref="F32:H32"/>
    <mergeCell ref="B33:E33"/>
    <mergeCell ref="F33:H33"/>
    <mergeCell ref="F34:H34"/>
    <mergeCell ref="C35:E35"/>
    <mergeCell ref="A37:A41"/>
    <mergeCell ref="B37:E37"/>
    <mergeCell ref="F37:H37"/>
    <mergeCell ref="B38:E38"/>
    <mergeCell ref="F38:H38"/>
    <mergeCell ref="C39:E39"/>
    <mergeCell ref="F39:H39"/>
    <mergeCell ref="C40:E40"/>
    <mergeCell ref="F40:H40"/>
    <mergeCell ref="C41:E41"/>
    <mergeCell ref="F41:H41"/>
    <mergeCell ref="C36:E36"/>
    <mergeCell ref="F36:H36"/>
  </mergeCells>
  <phoneticPr fontId="6"/>
  <conditionalFormatting sqref="A7:K9">
    <cfRule type="containsBlanks" dxfId="122" priority="15">
      <formula>LEN(TRIM(A7))=0</formula>
    </cfRule>
  </conditionalFormatting>
  <conditionalFormatting sqref="F15:AJ15">
    <cfRule type="expression" dxfId="121" priority="5">
      <formula>F$13="日"</formula>
    </cfRule>
    <cfRule type="expression" dxfId="120" priority="6">
      <formula>F$13="祝"</formula>
    </cfRule>
    <cfRule type="expression" dxfId="119" priority="7">
      <formula>F$13="土"</formula>
    </cfRule>
  </conditionalFormatting>
  <conditionalFormatting sqref="F15:AJ24">
    <cfRule type="expression" dxfId="118" priority="8">
      <formula>F$14="○"</formula>
    </cfRule>
  </conditionalFormatting>
  <conditionalFormatting sqref="F16:AJ24">
    <cfRule type="expression" dxfId="117" priority="10">
      <formula>F$13="日"</formula>
    </cfRule>
    <cfRule type="expression" dxfId="116" priority="11">
      <formula>F$13="祝"</formula>
    </cfRule>
    <cfRule type="expression" dxfId="115" priority="12">
      <formula>F$13="土"</formula>
    </cfRule>
  </conditionalFormatting>
  <conditionalFormatting sqref="L7:U7">
    <cfRule type="containsBlanks" dxfId="114" priority="14">
      <formula>LEN(TRIM(L7))=0</formula>
    </cfRule>
  </conditionalFormatting>
  <conditionalFormatting sqref="M3:N3">
    <cfRule type="containsBlanks" dxfId="113" priority="1">
      <formula>LEN(TRIM(M3))=0</formula>
    </cfRule>
  </conditionalFormatting>
  <conditionalFormatting sqref="O8:U9">
    <cfRule type="containsBlanks" dxfId="112" priority="13">
      <formula>LEN(TRIM(O8))=0</formula>
    </cfRule>
  </conditionalFormatting>
  <conditionalFormatting sqref="X7:AA7">
    <cfRule type="containsBlanks" dxfId="111" priority="3">
      <formula>LEN(TRIM(X7))=0</formula>
    </cfRule>
  </conditionalFormatting>
  <pageMargins left="0.7" right="0.7" top="0.75" bottom="0.75" header="0.3" footer="0.3"/>
  <pageSetup paperSize="9" scale="5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E28B8-84E8-43B1-B563-A0130D6D6242}">
  <sheetPr codeName="Sheet11">
    <tabColor theme="8" tint="0.59999389629810485"/>
  </sheetPr>
  <dimension ref="A1:AN51"/>
  <sheetViews>
    <sheetView view="pageBreakPreview" zoomScale="90" zoomScaleNormal="100" zoomScaleSheetLayoutView="90" workbookViewId="0">
      <selection activeCell="AA28" sqref="AA28"/>
    </sheetView>
  </sheetViews>
  <sheetFormatPr defaultRowHeight="13.5"/>
  <cols>
    <col min="1" max="1" width="4.625" style="17" customWidth="1"/>
    <col min="2" max="5" width="5.75" style="17" customWidth="1"/>
    <col min="6" max="38" width="4.625" style="17" customWidth="1"/>
    <col min="39" max="39" width="9" style="17" hidden="1" customWidth="1"/>
    <col min="40" max="16384" width="9" style="17"/>
  </cols>
  <sheetData>
    <row r="1" spans="1:40" ht="18.75" customHeight="1"/>
    <row r="2" spans="1:40" ht="18.75" customHeight="1">
      <c r="A2" s="17" t="s">
        <v>264</v>
      </c>
    </row>
    <row r="3" spans="1:40" ht="18.75" customHeight="1">
      <c r="A3" s="406" t="s">
        <v>242</v>
      </c>
      <c r="B3" s="406"/>
      <c r="C3" s="406"/>
      <c r="D3" s="406"/>
      <c r="E3" s="406"/>
      <c r="F3" s="406"/>
      <c r="G3" s="406"/>
      <c r="H3" s="406"/>
      <c r="I3" s="406"/>
      <c r="J3" s="406"/>
      <c r="K3" s="406"/>
      <c r="L3" s="406"/>
      <c r="M3" s="452">
        <f>IF(P3&lt;4,'4月【平日・休日】'!M3+1,'4月【平日・休日】'!M3)</f>
        <v>2026</v>
      </c>
      <c r="N3" s="452"/>
      <c r="O3" s="17" t="s">
        <v>0</v>
      </c>
      <c r="P3" s="18">
        <v>10</v>
      </c>
      <c r="Q3" s="17" t="s">
        <v>10</v>
      </c>
      <c r="R3" s="17" t="s">
        <v>70</v>
      </c>
    </row>
    <row r="4" spans="1:40" ht="18.75" customHeight="1" thickBot="1">
      <c r="AM4" s="17" t="str">
        <f>TEXT(M3&amp;"/1/1","ggge")</f>
        <v>令和8</v>
      </c>
    </row>
    <row r="5" spans="1:40" ht="18.75" customHeight="1" thickBot="1">
      <c r="A5" s="408" t="s">
        <v>103</v>
      </c>
      <c r="B5" s="409"/>
      <c r="C5" s="409"/>
      <c r="D5" s="409"/>
      <c r="E5" s="409"/>
      <c r="F5" s="409"/>
      <c r="G5" s="409"/>
      <c r="H5" s="409"/>
      <c r="I5" s="409"/>
      <c r="J5" s="409"/>
      <c r="K5" s="410"/>
      <c r="L5" s="411" t="s">
        <v>11</v>
      </c>
      <c r="M5" s="412"/>
      <c r="N5" s="412"/>
      <c r="O5" s="412"/>
      <c r="P5" s="412"/>
      <c r="Q5" s="412"/>
      <c r="R5" s="412"/>
      <c r="S5" s="412"/>
      <c r="T5" s="412"/>
      <c r="U5" s="413"/>
      <c r="V5" s="19"/>
      <c r="W5" s="19"/>
      <c r="X5" s="19"/>
      <c r="AI5" s="202"/>
      <c r="AJ5" s="202"/>
      <c r="AK5" s="202"/>
      <c r="AL5" s="202"/>
      <c r="AM5" s="202"/>
      <c r="AN5" s="202"/>
    </row>
    <row r="6" spans="1:40" ht="18.75" customHeight="1" thickBot="1">
      <c r="A6" s="447" t="s">
        <v>48</v>
      </c>
      <c r="B6" s="448"/>
      <c r="C6" s="448"/>
      <c r="D6" s="448"/>
      <c r="E6" s="448"/>
      <c r="F6" s="448"/>
      <c r="G6" s="448"/>
      <c r="H6" s="448"/>
      <c r="I6" s="448"/>
      <c r="J6" s="448"/>
      <c r="K6" s="449"/>
      <c r="L6" s="462" t="s">
        <v>49</v>
      </c>
      <c r="M6" s="463"/>
      <c r="N6" s="463"/>
      <c r="O6" s="463"/>
      <c r="P6" s="463"/>
      <c r="Q6" s="463"/>
      <c r="R6" s="463"/>
      <c r="S6" s="463"/>
      <c r="T6" s="463"/>
      <c r="U6" s="464"/>
      <c r="V6" s="19"/>
      <c r="W6" s="19"/>
      <c r="X6" s="450" t="s">
        <v>20</v>
      </c>
      <c r="Y6" s="451"/>
      <c r="Z6" s="451"/>
      <c r="AA6" s="451"/>
      <c r="AB6" s="403"/>
      <c r="AC6" s="404" t="s">
        <v>21</v>
      </c>
      <c r="AD6" s="405"/>
      <c r="AE6" s="405"/>
      <c r="AF6" s="405"/>
      <c r="AG6" s="405"/>
      <c r="AI6" s="202"/>
      <c r="AJ6" s="202"/>
      <c r="AK6" s="202"/>
      <c r="AL6" s="202"/>
      <c r="AM6" s="202"/>
      <c r="AN6" s="202"/>
    </row>
    <row r="7" spans="1:40" ht="18.75" customHeight="1" thickBot="1">
      <c r="A7" s="425">
        <f>'4月【平日・休日】'!A7</f>
        <v>0</v>
      </c>
      <c r="B7" s="426"/>
      <c r="C7" s="426"/>
      <c r="D7" s="426"/>
      <c r="E7" s="426"/>
      <c r="F7" s="426"/>
      <c r="G7" s="426"/>
      <c r="H7" s="426"/>
      <c r="I7" s="426"/>
      <c r="J7" s="426"/>
      <c r="K7" s="427"/>
      <c r="L7" s="459">
        <f>'4月【平日・休日】'!L7</f>
        <v>0</v>
      </c>
      <c r="M7" s="460"/>
      <c r="N7" s="460"/>
      <c r="O7" s="460"/>
      <c r="P7" s="460"/>
      <c r="Q7" s="460"/>
      <c r="R7" s="460"/>
      <c r="S7" s="460"/>
      <c r="T7" s="460"/>
      <c r="U7" s="461"/>
      <c r="V7" s="19"/>
      <c r="W7" s="19"/>
      <c r="X7" s="382"/>
      <c r="Y7" s="383"/>
      <c r="Z7" s="383"/>
      <c r="AA7" s="383"/>
      <c r="AB7" s="21" t="s">
        <v>1</v>
      </c>
      <c r="AC7" s="384">
        <f>COUNTIF(F25:AJ25,"&lt;&gt;0")</f>
        <v>0</v>
      </c>
      <c r="AD7" s="384"/>
      <c r="AE7" s="384"/>
      <c r="AF7" s="384"/>
      <c r="AG7" s="20" t="s">
        <v>9</v>
      </c>
      <c r="AI7" s="203"/>
      <c r="AJ7" s="203"/>
      <c r="AK7" s="203"/>
      <c r="AL7" s="203"/>
      <c r="AM7" s="203"/>
      <c r="AN7" s="203"/>
    </row>
    <row r="8" spans="1:40" ht="18.75" customHeight="1">
      <c r="A8" s="428"/>
      <c r="B8" s="429"/>
      <c r="C8" s="429"/>
      <c r="D8" s="429"/>
      <c r="E8" s="429"/>
      <c r="F8" s="429"/>
      <c r="G8" s="429"/>
      <c r="H8" s="429"/>
      <c r="I8" s="429"/>
      <c r="J8" s="429"/>
      <c r="K8" s="430"/>
      <c r="L8" s="438" t="s">
        <v>50</v>
      </c>
      <c r="M8" s="439"/>
      <c r="N8" s="440"/>
      <c r="O8" s="441">
        <f>'4月【平日・休日】'!O8</f>
        <v>0</v>
      </c>
      <c r="P8" s="442"/>
      <c r="Q8" s="442"/>
      <c r="R8" s="442"/>
      <c r="S8" s="442"/>
      <c r="T8" s="442"/>
      <c r="U8" s="443"/>
      <c r="V8" s="19"/>
      <c r="W8" s="19"/>
      <c r="X8" s="19"/>
    </row>
    <row r="9" spans="1:40" ht="18.75" customHeight="1" thickBot="1">
      <c r="A9" s="431"/>
      <c r="B9" s="432"/>
      <c r="C9" s="432"/>
      <c r="D9" s="432"/>
      <c r="E9" s="432"/>
      <c r="F9" s="432"/>
      <c r="G9" s="432"/>
      <c r="H9" s="432"/>
      <c r="I9" s="432"/>
      <c r="J9" s="432"/>
      <c r="K9" s="433"/>
      <c r="L9" s="444" t="s">
        <v>13</v>
      </c>
      <c r="M9" s="445"/>
      <c r="N9" s="446"/>
      <c r="O9" s="422">
        <f>'4月【平日・休日】'!O9</f>
        <v>0</v>
      </c>
      <c r="P9" s="423"/>
      <c r="Q9" s="423"/>
      <c r="R9" s="423"/>
      <c r="S9" s="423"/>
      <c r="T9" s="423"/>
      <c r="U9" s="424"/>
      <c r="V9" s="19"/>
      <c r="W9" s="19"/>
      <c r="X9" s="19"/>
    </row>
    <row r="10" spans="1:40" ht="18.75" customHeight="1">
      <c r="A10" s="23"/>
      <c r="B10" s="23"/>
      <c r="C10" s="23"/>
      <c r="D10" s="23"/>
      <c r="E10" s="23"/>
      <c r="F10" s="23"/>
      <c r="G10" s="23"/>
      <c r="H10" s="23"/>
      <c r="I10" s="23"/>
      <c r="J10" s="23"/>
      <c r="K10" s="23"/>
      <c r="L10" s="23"/>
      <c r="M10" s="23"/>
      <c r="N10" s="23"/>
      <c r="O10" s="23"/>
      <c r="P10" s="23"/>
      <c r="Q10" s="23"/>
      <c r="R10" s="23"/>
      <c r="S10" s="23"/>
      <c r="T10" s="23"/>
      <c r="U10" s="23"/>
      <c r="V10" s="19"/>
      <c r="W10" s="19"/>
      <c r="X10" s="19"/>
    </row>
    <row r="11" spans="1:40" ht="18.75" customHeight="1">
      <c r="A11" s="365" t="s">
        <v>28</v>
      </c>
      <c r="B11" s="365"/>
      <c r="C11" s="365"/>
      <c r="D11" s="365"/>
    </row>
    <row r="12" spans="1:40" ht="18.75" customHeight="1">
      <c r="A12" s="350" t="s">
        <v>5</v>
      </c>
      <c r="B12" s="350"/>
      <c r="C12" s="350"/>
      <c r="D12" s="350"/>
      <c r="E12" s="350"/>
      <c r="F12" s="24">
        <f>DATE(M3,P3,1)</f>
        <v>46296</v>
      </c>
      <c r="G12" s="24">
        <f>F12+1</f>
        <v>46297</v>
      </c>
      <c r="H12" s="24">
        <f t="shared" ref="H12:AJ12" si="0">G12+1</f>
        <v>46298</v>
      </c>
      <c r="I12" s="24">
        <f t="shared" si="0"/>
        <v>46299</v>
      </c>
      <c r="J12" s="24">
        <f t="shared" si="0"/>
        <v>46300</v>
      </c>
      <c r="K12" s="24">
        <f t="shared" si="0"/>
        <v>46301</v>
      </c>
      <c r="L12" s="24">
        <f t="shared" si="0"/>
        <v>46302</v>
      </c>
      <c r="M12" s="24">
        <f t="shared" si="0"/>
        <v>46303</v>
      </c>
      <c r="N12" s="24">
        <f t="shared" si="0"/>
        <v>46304</v>
      </c>
      <c r="O12" s="24">
        <f t="shared" si="0"/>
        <v>46305</v>
      </c>
      <c r="P12" s="24">
        <f t="shared" si="0"/>
        <v>46306</v>
      </c>
      <c r="Q12" s="24">
        <f t="shared" si="0"/>
        <v>46307</v>
      </c>
      <c r="R12" s="24">
        <f t="shared" si="0"/>
        <v>46308</v>
      </c>
      <c r="S12" s="24">
        <f t="shared" si="0"/>
        <v>46309</v>
      </c>
      <c r="T12" s="24">
        <f t="shared" si="0"/>
        <v>46310</v>
      </c>
      <c r="U12" s="24">
        <f t="shared" si="0"/>
        <v>46311</v>
      </c>
      <c r="V12" s="24">
        <f t="shared" si="0"/>
        <v>46312</v>
      </c>
      <c r="W12" s="24">
        <f t="shared" si="0"/>
        <v>46313</v>
      </c>
      <c r="X12" s="24">
        <f t="shared" si="0"/>
        <v>46314</v>
      </c>
      <c r="Y12" s="24">
        <f t="shared" si="0"/>
        <v>46315</v>
      </c>
      <c r="Z12" s="24">
        <f t="shared" si="0"/>
        <v>46316</v>
      </c>
      <c r="AA12" s="24">
        <f t="shared" si="0"/>
        <v>46317</v>
      </c>
      <c r="AB12" s="24">
        <f t="shared" si="0"/>
        <v>46318</v>
      </c>
      <c r="AC12" s="24">
        <f t="shared" si="0"/>
        <v>46319</v>
      </c>
      <c r="AD12" s="24">
        <f t="shared" si="0"/>
        <v>46320</v>
      </c>
      <c r="AE12" s="24">
        <f t="shared" si="0"/>
        <v>46321</v>
      </c>
      <c r="AF12" s="24">
        <f t="shared" si="0"/>
        <v>46322</v>
      </c>
      <c r="AG12" s="24">
        <f t="shared" si="0"/>
        <v>46323</v>
      </c>
      <c r="AH12" s="24">
        <f t="shared" si="0"/>
        <v>46324</v>
      </c>
      <c r="AI12" s="24">
        <f t="shared" si="0"/>
        <v>46325</v>
      </c>
      <c r="AJ12" s="24">
        <f t="shared" si="0"/>
        <v>46326</v>
      </c>
      <c r="AK12" s="199" t="s">
        <v>6</v>
      </c>
    </row>
    <row r="13" spans="1:40" ht="18.75" customHeight="1">
      <c r="A13" s="350" t="s">
        <v>4</v>
      </c>
      <c r="B13" s="350"/>
      <c r="C13" s="350"/>
      <c r="D13" s="350"/>
      <c r="E13" s="350"/>
      <c r="F13" s="200" t="str">
        <f>TEXT(F12,"aaa")</f>
        <v>木</v>
      </c>
      <c r="G13" s="200" t="str">
        <f t="shared" ref="G13:AI13" si="1">TEXT(G12,"aaa")</f>
        <v>金</v>
      </c>
      <c r="H13" s="200" t="str">
        <f t="shared" si="1"/>
        <v>土</v>
      </c>
      <c r="I13" s="200" t="str">
        <f t="shared" si="1"/>
        <v>日</v>
      </c>
      <c r="J13" s="200" t="str">
        <f t="shared" si="1"/>
        <v>月</v>
      </c>
      <c r="K13" s="200" t="str">
        <f t="shared" si="1"/>
        <v>火</v>
      </c>
      <c r="L13" s="200" t="str">
        <f t="shared" si="1"/>
        <v>水</v>
      </c>
      <c r="M13" s="200" t="str">
        <f t="shared" si="1"/>
        <v>木</v>
      </c>
      <c r="N13" s="239" t="str">
        <f t="shared" si="1"/>
        <v>金</v>
      </c>
      <c r="O13" s="200" t="str">
        <f t="shared" si="1"/>
        <v>土</v>
      </c>
      <c r="P13" s="200" t="str">
        <f t="shared" si="1"/>
        <v>日</v>
      </c>
      <c r="Q13" s="200" t="s">
        <v>298</v>
      </c>
      <c r="R13" s="239" t="str">
        <f t="shared" si="1"/>
        <v>火</v>
      </c>
      <c r="S13" s="239" t="str">
        <f t="shared" si="1"/>
        <v>水</v>
      </c>
      <c r="T13" s="200" t="str">
        <f t="shared" si="1"/>
        <v>木</v>
      </c>
      <c r="U13" s="200" t="str">
        <f t="shared" si="1"/>
        <v>金</v>
      </c>
      <c r="V13" s="200" t="str">
        <f t="shared" si="1"/>
        <v>土</v>
      </c>
      <c r="W13" s="200" t="str">
        <f t="shared" si="1"/>
        <v>日</v>
      </c>
      <c r="X13" s="200" t="str">
        <f t="shared" si="1"/>
        <v>月</v>
      </c>
      <c r="Y13" s="200" t="str">
        <f t="shared" si="1"/>
        <v>火</v>
      </c>
      <c r="Z13" s="200" t="str">
        <f t="shared" si="1"/>
        <v>水</v>
      </c>
      <c r="AA13" s="200" t="str">
        <f t="shared" si="1"/>
        <v>木</v>
      </c>
      <c r="AB13" s="200" t="str">
        <f t="shared" si="1"/>
        <v>金</v>
      </c>
      <c r="AC13" s="200" t="str">
        <f t="shared" si="1"/>
        <v>土</v>
      </c>
      <c r="AD13" s="200" t="str">
        <f t="shared" si="1"/>
        <v>日</v>
      </c>
      <c r="AE13" s="200" t="str">
        <f t="shared" si="1"/>
        <v>月</v>
      </c>
      <c r="AF13" s="200" t="str">
        <f t="shared" si="1"/>
        <v>火</v>
      </c>
      <c r="AG13" s="200" t="str">
        <f t="shared" si="1"/>
        <v>水</v>
      </c>
      <c r="AH13" s="200" t="str">
        <f t="shared" si="1"/>
        <v>木</v>
      </c>
      <c r="AI13" s="200" t="str">
        <f t="shared" si="1"/>
        <v>金</v>
      </c>
      <c r="AJ13" s="200" t="str">
        <f t="shared" ref="AJ13" si="2">TEXT(AJ12,"aaa")</f>
        <v>土</v>
      </c>
      <c r="AK13" s="199"/>
    </row>
    <row r="14" spans="1:40" ht="18.75" hidden="1" customHeight="1">
      <c r="A14" s="366"/>
      <c r="B14" s="367"/>
      <c r="C14" s="367"/>
      <c r="D14" s="367"/>
      <c r="E14" s="368"/>
      <c r="F14" s="200">
        <f t="shared" ref="F14:AJ14" si="3">IF(F13="月",1,IF(F13="火",2,IF(F13="水",3,IF(F13="木",4,IF(F13="金",5,IF(F13="土",6,IF(F13="日",7,IF(F13="祝",8,""))))))))</f>
        <v>4</v>
      </c>
      <c r="G14" s="200">
        <f t="shared" si="3"/>
        <v>5</v>
      </c>
      <c r="H14" s="200">
        <f t="shared" si="3"/>
        <v>6</v>
      </c>
      <c r="I14" s="200">
        <f t="shared" si="3"/>
        <v>7</v>
      </c>
      <c r="J14" s="200">
        <f t="shared" si="3"/>
        <v>1</v>
      </c>
      <c r="K14" s="200">
        <f t="shared" si="3"/>
        <v>2</v>
      </c>
      <c r="L14" s="200">
        <f t="shared" si="3"/>
        <v>3</v>
      </c>
      <c r="M14" s="200">
        <f t="shared" si="3"/>
        <v>4</v>
      </c>
      <c r="N14" s="200">
        <f t="shared" si="3"/>
        <v>5</v>
      </c>
      <c r="O14" s="200">
        <f t="shared" si="3"/>
        <v>6</v>
      </c>
      <c r="P14" s="200">
        <f t="shared" si="3"/>
        <v>7</v>
      </c>
      <c r="Q14" s="200">
        <f t="shared" si="3"/>
        <v>8</v>
      </c>
      <c r="R14" s="200">
        <f t="shared" si="3"/>
        <v>2</v>
      </c>
      <c r="S14" s="200">
        <f t="shared" si="3"/>
        <v>3</v>
      </c>
      <c r="T14" s="200">
        <f t="shared" si="3"/>
        <v>4</v>
      </c>
      <c r="U14" s="200">
        <f t="shared" si="3"/>
        <v>5</v>
      </c>
      <c r="V14" s="200">
        <f t="shared" si="3"/>
        <v>6</v>
      </c>
      <c r="W14" s="200">
        <f t="shared" si="3"/>
        <v>7</v>
      </c>
      <c r="X14" s="200">
        <f t="shared" si="3"/>
        <v>1</v>
      </c>
      <c r="Y14" s="200">
        <f t="shared" si="3"/>
        <v>2</v>
      </c>
      <c r="Z14" s="200">
        <f t="shared" si="3"/>
        <v>3</v>
      </c>
      <c r="AA14" s="200">
        <f t="shared" si="3"/>
        <v>4</v>
      </c>
      <c r="AB14" s="200">
        <f t="shared" si="3"/>
        <v>5</v>
      </c>
      <c r="AC14" s="200">
        <f t="shared" si="3"/>
        <v>6</v>
      </c>
      <c r="AD14" s="200">
        <f t="shared" si="3"/>
        <v>7</v>
      </c>
      <c r="AE14" s="200">
        <f t="shared" si="3"/>
        <v>1</v>
      </c>
      <c r="AF14" s="200">
        <f t="shared" si="3"/>
        <v>2</v>
      </c>
      <c r="AG14" s="200">
        <f t="shared" si="3"/>
        <v>3</v>
      </c>
      <c r="AH14" s="200">
        <f t="shared" si="3"/>
        <v>4</v>
      </c>
      <c r="AI14" s="200">
        <f t="shared" si="3"/>
        <v>5</v>
      </c>
      <c r="AJ14" s="200">
        <f t="shared" si="3"/>
        <v>6</v>
      </c>
      <c r="AK14" s="84"/>
    </row>
    <row r="15" spans="1:40" ht="23.25" customHeight="1" thickBot="1">
      <c r="A15" s="354" t="s">
        <v>51</v>
      </c>
      <c r="B15" s="355"/>
      <c r="C15" s="355"/>
      <c r="D15" s="355"/>
      <c r="E15" s="356"/>
      <c r="F15" s="340">
        <f>SUM(F16:F19)</f>
        <v>0</v>
      </c>
      <c r="G15" s="340">
        <f t="shared" ref="G15:AJ15" si="4">SUM(G16:G19)</f>
        <v>0</v>
      </c>
      <c r="H15" s="340">
        <f t="shared" si="4"/>
        <v>0</v>
      </c>
      <c r="I15" s="340">
        <f t="shared" si="4"/>
        <v>0</v>
      </c>
      <c r="J15" s="340">
        <f t="shared" si="4"/>
        <v>0</v>
      </c>
      <c r="K15" s="340">
        <f t="shared" si="4"/>
        <v>0</v>
      </c>
      <c r="L15" s="340">
        <f t="shared" si="4"/>
        <v>0</v>
      </c>
      <c r="M15" s="340">
        <f t="shared" si="4"/>
        <v>0</v>
      </c>
      <c r="N15" s="340">
        <f t="shared" si="4"/>
        <v>0</v>
      </c>
      <c r="O15" s="340">
        <f t="shared" si="4"/>
        <v>0</v>
      </c>
      <c r="P15" s="340">
        <f t="shared" si="4"/>
        <v>0</v>
      </c>
      <c r="Q15" s="340">
        <f t="shared" si="4"/>
        <v>0</v>
      </c>
      <c r="R15" s="340">
        <f t="shared" si="4"/>
        <v>0</v>
      </c>
      <c r="S15" s="340">
        <f t="shared" si="4"/>
        <v>0</v>
      </c>
      <c r="T15" s="340">
        <f t="shared" si="4"/>
        <v>0</v>
      </c>
      <c r="U15" s="340">
        <f t="shared" si="4"/>
        <v>0</v>
      </c>
      <c r="V15" s="340">
        <f t="shared" si="4"/>
        <v>0</v>
      </c>
      <c r="W15" s="340">
        <f t="shared" si="4"/>
        <v>0</v>
      </c>
      <c r="X15" s="340">
        <f t="shared" si="4"/>
        <v>0</v>
      </c>
      <c r="Y15" s="340">
        <f t="shared" si="4"/>
        <v>0</v>
      </c>
      <c r="Z15" s="340">
        <f t="shared" si="4"/>
        <v>0</v>
      </c>
      <c r="AA15" s="340">
        <f t="shared" si="4"/>
        <v>0</v>
      </c>
      <c r="AB15" s="340">
        <f t="shared" si="4"/>
        <v>0</v>
      </c>
      <c r="AC15" s="340">
        <f t="shared" si="4"/>
        <v>0</v>
      </c>
      <c r="AD15" s="340">
        <f t="shared" si="4"/>
        <v>0</v>
      </c>
      <c r="AE15" s="340">
        <f t="shared" si="4"/>
        <v>0</v>
      </c>
      <c r="AF15" s="340">
        <f t="shared" si="4"/>
        <v>0</v>
      </c>
      <c r="AG15" s="340">
        <f t="shared" si="4"/>
        <v>0</v>
      </c>
      <c r="AH15" s="340">
        <f t="shared" si="4"/>
        <v>0</v>
      </c>
      <c r="AI15" s="340">
        <f t="shared" si="4"/>
        <v>0</v>
      </c>
      <c r="AJ15" s="340">
        <f t="shared" si="4"/>
        <v>0</v>
      </c>
      <c r="AK15" s="339">
        <f>SUM(F15:AJ15)</f>
        <v>0</v>
      </c>
    </row>
    <row r="16" spans="1:40" s="33" customFormat="1" ht="23.25" customHeight="1" thickTop="1">
      <c r="A16" s="29"/>
      <c r="B16" s="357" t="s">
        <v>53</v>
      </c>
      <c r="C16" s="358"/>
      <c r="D16" s="358"/>
      <c r="E16" s="358"/>
      <c r="F16" s="25"/>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7"/>
      <c r="AK16" s="28">
        <f>SUM(F16:AJ16)</f>
        <v>0</v>
      </c>
    </row>
    <row r="17" spans="1:37" s="33" customFormat="1" ht="23.25" customHeight="1">
      <c r="A17" s="29"/>
      <c r="B17" s="359" t="s">
        <v>54</v>
      </c>
      <c r="C17" s="358"/>
      <c r="D17" s="358"/>
      <c r="E17" s="360"/>
      <c r="F17" s="30"/>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2"/>
      <c r="AK17" s="28">
        <f t="shared" ref="AK17:AK24" si="5">SUM(F17:AJ17)</f>
        <v>0</v>
      </c>
    </row>
    <row r="18" spans="1:37" s="33" customFormat="1" ht="23.25" customHeight="1">
      <c r="A18" s="29"/>
      <c r="B18" s="359" t="s">
        <v>55</v>
      </c>
      <c r="C18" s="358"/>
      <c r="D18" s="358"/>
      <c r="E18" s="360"/>
      <c r="F18" s="30"/>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2"/>
      <c r="AK18" s="28">
        <f t="shared" si="5"/>
        <v>0</v>
      </c>
    </row>
    <row r="19" spans="1:37" s="33" customFormat="1" ht="23.25" customHeight="1" thickBot="1">
      <c r="A19" s="34"/>
      <c r="B19" s="359" t="s">
        <v>56</v>
      </c>
      <c r="C19" s="358"/>
      <c r="D19" s="358"/>
      <c r="E19" s="360"/>
      <c r="F19" s="35"/>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7"/>
      <c r="AK19" s="28">
        <f t="shared" si="5"/>
        <v>0</v>
      </c>
    </row>
    <row r="20" spans="1:37" ht="23.25" customHeight="1" thickTop="1" thickBot="1">
      <c r="A20" s="354" t="s">
        <v>52</v>
      </c>
      <c r="B20" s="355"/>
      <c r="C20" s="355"/>
      <c r="D20" s="355"/>
      <c r="E20" s="356"/>
      <c r="F20" s="338">
        <f>SUM(F21:F24)</f>
        <v>0</v>
      </c>
      <c r="G20" s="338">
        <f t="shared" ref="G20:AJ20" si="6">SUM(G21:G24)</f>
        <v>0</v>
      </c>
      <c r="H20" s="338">
        <f t="shared" si="6"/>
        <v>0</v>
      </c>
      <c r="I20" s="338">
        <f t="shared" si="6"/>
        <v>0</v>
      </c>
      <c r="J20" s="338">
        <f t="shared" si="6"/>
        <v>0</v>
      </c>
      <c r="K20" s="338">
        <f t="shared" si="6"/>
        <v>0</v>
      </c>
      <c r="L20" s="338">
        <f t="shared" si="6"/>
        <v>0</v>
      </c>
      <c r="M20" s="338">
        <f t="shared" si="6"/>
        <v>0</v>
      </c>
      <c r="N20" s="338">
        <f t="shared" si="6"/>
        <v>0</v>
      </c>
      <c r="O20" s="338">
        <f t="shared" si="6"/>
        <v>0</v>
      </c>
      <c r="P20" s="338">
        <f t="shared" si="6"/>
        <v>0</v>
      </c>
      <c r="Q20" s="338">
        <f t="shared" si="6"/>
        <v>0</v>
      </c>
      <c r="R20" s="338">
        <f t="shared" si="6"/>
        <v>0</v>
      </c>
      <c r="S20" s="338">
        <f t="shared" si="6"/>
        <v>0</v>
      </c>
      <c r="T20" s="338">
        <f t="shared" si="6"/>
        <v>0</v>
      </c>
      <c r="U20" s="338">
        <f t="shared" si="6"/>
        <v>0</v>
      </c>
      <c r="V20" s="338">
        <f t="shared" si="6"/>
        <v>0</v>
      </c>
      <c r="W20" s="338">
        <f t="shared" si="6"/>
        <v>0</v>
      </c>
      <c r="X20" s="338">
        <f t="shared" si="6"/>
        <v>0</v>
      </c>
      <c r="Y20" s="338">
        <f t="shared" si="6"/>
        <v>0</v>
      </c>
      <c r="Z20" s="338">
        <f t="shared" si="6"/>
        <v>0</v>
      </c>
      <c r="AA20" s="338">
        <f t="shared" si="6"/>
        <v>0</v>
      </c>
      <c r="AB20" s="338">
        <f t="shared" si="6"/>
        <v>0</v>
      </c>
      <c r="AC20" s="338">
        <f t="shared" si="6"/>
        <v>0</v>
      </c>
      <c r="AD20" s="338">
        <f t="shared" si="6"/>
        <v>0</v>
      </c>
      <c r="AE20" s="338">
        <f t="shared" si="6"/>
        <v>0</v>
      </c>
      <c r="AF20" s="338">
        <f t="shared" si="6"/>
        <v>0</v>
      </c>
      <c r="AG20" s="338">
        <f t="shared" si="6"/>
        <v>0</v>
      </c>
      <c r="AH20" s="338">
        <f t="shared" si="6"/>
        <v>0</v>
      </c>
      <c r="AI20" s="338">
        <f t="shared" si="6"/>
        <v>0</v>
      </c>
      <c r="AJ20" s="338">
        <f t="shared" si="6"/>
        <v>0</v>
      </c>
      <c r="AK20" s="339">
        <f t="shared" si="5"/>
        <v>0</v>
      </c>
    </row>
    <row r="21" spans="1:37" s="33" customFormat="1" ht="23.25" customHeight="1" thickTop="1">
      <c r="A21" s="29"/>
      <c r="B21" s="357" t="s">
        <v>53</v>
      </c>
      <c r="C21" s="358"/>
      <c r="D21" s="358"/>
      <c r="E21" s="358"/>
      <c r="F21" s="66"/>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8"/>
      <c r="AK21" s="28">
        <f t="shared" si="5"/>
        <v>0</v>
      </c>
    </row>
    <row r="22" spans="1:37" s="33" customFormat="1" ht="23.25" customHeight="1">
      <c r="A22" s="29"/>
      <c r="B22" s="359" t="s">
        <v>54</v>
      </c>
      <c r="C22" s="358"/>
      <c r="D22" s="358"/>
      <c r="E22" s="360"/>
      <c r="F22" s="30"/>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2"/>
      <c r="AK22" s="28">
        <f t="shared" si="5"/>
        <v>0</v>
      </c>
    </row>
    <row r="23" spans="1:37" s="33" customFormat="1" ht="23.25" customHeight="1">
      <c r="A23" s="29"/>
      <c r="B23" s="359" t="s">
        <v>55</v>
      </c>
      <c r="C23" s="358"/>
      <c r="D23" s="358"/>
      <c r="E23" s="360"/>
      <c r="F23" s="30"/>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2"/>
      <c r="AK23" s="28">
        <f t="shared" si="5"/>
        <v>0</v>
      </c>
    </row>
    <row r="24" spans="1:37" s="33" customFormat="1" ht="23.25" customHeight="1" thickBot="1">
      <c r="A24" s="34"/>
      <c r="B24" s="359" t="s">
        <v>56</v>
      </c>
      <c r="C24" s="358"/>
      <c r="D24" s="358"/>
      <c r="E24" s="360"/>
      <c r="F24" s="35"/>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7"/>
      <c r="AK24" s="28">
        <f t="shared" si="5"/>
        <v>0</v>
      </c>
    </row>
    <row r="25" spans="1:37" ht="18.75" customHeight="1" thickTop="1">
      <c r="A25" s="361" t="s">
        <v>6</v>
      </c>
      <c r="B25" s="361"/>
      <c r="C25" s="361"/>
      <c r="D25" s="361"/>
      <c r="E25" s="361"/>
      <c r="F25" s="43">
        <f>F15+F20</f>
        <v>0</v>
      </c>
      <c r="G25" s="43">
        <f t="shared" ref="G25:AJ25" si="7">G15+G20</f>
        <v>0</v>
      </c>
      <c r="H25" s="43">
        <f t="shared" si="7"/>
        <v>0</v>
      </c>
      <c r="I25" s="43">
        <f t="shared" si="7"/>
        <v>0</v>
      </c>
      <c r="J25" s="43">
        <f t="shared" si="7"/>
        <v>0</v>
      </c>
      <c r="K25" s="43">
        <f t="shared" si="7"/>
        <v>0</v>
      </c>
      <c r="L25" s="43">
        <f t="shared" si="7"/>
        <v>0</v>
      </c>
      <c r="M25" s="43">
        <f t="shared" si="7"/>
        <v>0</v>
      </c>
      <c r="N25" s="43">
        <f t="shared" si="7"/>
        <v>0</v>
      </c>
      <c r="O25" s="43">
        <f t="shared" si="7"/>
        <v>0</v>
      </c>
      <c r="P25" s="43">
        <f t="shared" si="7"/>
        <v>0</v>
      </c>
      <c r="Q25" s="43">
        <f t="shared" si="7"/>
        <v>0</v>
      </c>
      <c r="R25" s="43">
        <f t="shared" si="7"/>
        <v>0</v>
      </c>
      <c r="S25" s="43">
        <f t="shared" si="7"/>
        <v>0</v>
      </c>
      <c r="T25" s="43">
        <f t="shared" si="7"/>
        <v>0</v>
      </c>
      <c r="U25" s="43">
        <f t="shared" si="7"/>
        <v>0</v>
      </c>
      <c r="V25" s="43">
        <f t="shared" si="7"/>
        <v>0</v>
      </c>
      <c r="W25" s="43">
        <f t="shared" si="7"/>
        <v>0</v>
      </c>
      <c r="X25" s="43">
        <f t="shared" si="7"/>
        <v>0</v>
      </c>
      <c r="Y25" s="43">
        <f t="shared" si="7"/>
        <v>0</v>
      </c>
      <c r="Z25" s="43">
        <f t="shared" si="7"/>
        <v>0</v>
      </c>
      <c r="AA25" s="43">
        <f t="shared" si="7"/>
        <v>0</v>
      </c>
      <c r="AB25" s="43">
        <f t="shared" si="7"/>
        <v>0</v>
      </c>
      <c r="AC25" s="43">
        <f t="shared" si="7"/>
        <v>0</v>
      </c>
      <c r="AD25" s="43">
        <f t="shared" si="7"/>
        <v>0</v>
      </c>
      <c r="AE25" s="43">
        <f t="shared" si="7"/>
        <v>0</v>
      </c>
      <c r="AF25" s="43">
        <f t="shared" si="7"/>
        <v>0</v>
      </c>
      <c r="AG25" s="43">
        <f t="shared" si="7"/>
        <v>0</v>
      </c>
      <c r="AH25" s="43">
        <f t="shared" si="7"/>
        <v>0</v>
      </c>
      <c r="AI25" s="43">
        <f t="shared" si="7"/>
        <v>0</v>
      </c>
      <c r="AJ25" s="43">
        <f t="shared" si="7"/>
        <v>0</v>
      </c>
      <c r="AK25" s="44">
        <f>AK15+AK20</f>
        <v>0</v>
      </c>
    </row>
    <row r="26" spans="1:37" s="77" customFormat="1" ht="18.75" customHeight="1">
      <c r="A26" s="38"/>
      <c r="B26" s="38"/>
      <c r="C26" s="38"/>
      <c r="D26" s="38"/>
      <c r="E26" s="38"/>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row>
    <row r="27" spans="1:37" ht="18.75" customHeight="1">
      <c r="A27" s="353" t="s">
        <v>57</v>
      </c>
      <c r="B27" s="353"/>
      <c r="C27" s="353"/>
      <c r="D27" s="353"/>
      <c r="L27" s="85"/>
      <c r="M27" s="214"/>
      <c r="N27" s="85"/>
      <c r="O27" s="85"/>
      <c r="P27" s="85"/>
      <c r="Q27" s="85"/>
      <c r="R27" s="85"/>
      <c r="S27" s="85"/>
      <c r="T27" s="85"/>
      <c r="U27" s="85"/>
      <c r="V27" s="85"/>
      <c r="W27" s="85"/>
      <c r="X27" s="85"/>
      <c r="Y27" s="85"/>
      <c r="Z27" s="85"/>
      <c r="AA27" s="85"/>
      <c r="AB27" s="85"/>
      <c r="AC27" s="85"/>
      <c r="AD27" s="85"/>
      <c r="AE27" s="85"/>
      <c r="AF27" s="85"/>
      <c r="AG27" s="85"/>
      <c r="AH27" s="85"/>
      <c r="AI27" s="85"/>
      <c r="AJ27" s="85"/>
      <c r="AK27" s="85"/>
    </row>
    <row r="28" spans="1:37" ht="18.75" customHeight="1">
      <c r="A28" s="201"/>
      <c r="B28" s="33" t="s">
        <v>70</v>
      </c>
      <c r="C28" s="201"/>
      <c r="D28" s="201"/>
      <c r="L28" s="85"/>
      <c r="M28" s="215"/>
      <c r="N28" s="85"/>
      <c r="O28" s="85"/>
      <c r="P28" s="85"/>
      <c r="Q28" s="85"/>
      <c r="R28" s="85"/>
      <c r="S28" s="85"/>
      <c r="T28" s="85"/>
      <c r="U28" s="85"/>
      <c r="V28" s="85"/>
      <c r="W28" s="85"/>
      <c r="X28" s="85"/>
      <c r="Y28" s="85"/>
      <c r="Z28" s="85"/>
      <c r="AA28" s="85"/>
      <c r="AB28" s="85"/>
      <c r="AC28" s="85"/>
      <c r="AD28" s="85"/>
      <c r="AE28" s="85"/>
      <c r="AF28" s="85"/>
      <c r="AG28" s="85"/>
      <c r="AH28" s="85"/>
      <c r="AI28" s="85"/>
      <c r="AJ28" s="85"/>
      <c r="AK28" s="85"/>
    </row>
    <row r="29" spans="1:37" ht="18.75" customHeight="1">
      <c r="A29" s="350" t="s">
        <v>7</v>
      </c>
      <c r="B29" s="350"/>
      <c r="C29" s="350"/>
      <c r="D29" s="350"/>
      <c r="E29" s="350"/>
      <c r="F29" s="351" t="s">
        <v>8</v>
      </c>
      <c r="G29" s="351"/>
      <c r="H29" s="351"/>
      <c r="I29" s="351"/>
      <c r="L29" s="85"/>
      <c r="M29" s="215"/>
      <c r="N29" s="39"/>
      <c r="O29" s="39"/>
      <c r="P29" s="39"/>
      <c r="Q29" s="39"/>
      <c r="R29" s="39"/>
      <c r="S29" s="90"/>
      <c r="T29" s="90"/>
      <c r="U29" s="90"/>
      <c r="V29" s="90"/>
      <c r="W29" s="39"/>
      <c r="X29" s="39"/>
      <c r="Y29" s="39"/>
      <c r="Z29" s="39"/>
      <c r="AA29" s="39"/>
      <c r="AB29" s="39"/>
      <c r="AC29" s="39"/>
      <c r="AD29" s="87"/>
      <c r="AE29" s="87"/>
      <c r="AF29" s="87"/>
      <c r="AG29" s="87"/>
      <c r="AH29" s="87"/>
      <c r="AI29" s="87"/>
      <c r="AJ29" s="87"/>
      <c r="AK29" s="87"/>
    </row>
    <row r="30" spans="1:37" ht="18.75" customHeight="1">
      <c r="A30" s="350"/>
      <c r="B30" s="350"/>
      <c r="C30" s="350"/>
      <c r="D30" s="350"/>
      <c r="E30" s="350"/>
      <c r="F30" s="352"/>
      <c r="G30" s="352"/>
      <c r="H30" s="352"/>
      <c r="I30" s="351"/>
      <c r="L30" s="85"/>
      <c r="M30" s="39"/>
      <c r="N30" s="39"/>
      <c r="O30" s="39"/>
      <c r="P30" s="39"/>
      <c r="Q30" s="39"/>
      <c r="R30" s="39"/>
      <c r="S30" s="90"/>
      <c r="T30" s="90"/>
      <c r="U30" s="90"/>
      <c r="V30" s="90"/>
      <c r="W30" s="39"/>
      <c r="X30" s="39"/>
      <c r="Y30" s="39"/>
      <c r="Z30" s="39"/>
      <c r="AA30" s="39"/>
      <c r="AB30" s="39"/>
      <c r="AC30" s="39"/>
      <c r="AD30" s="87"/>
      <c r="AE30" s="87"/>
      <c r="AF30" s="87"/>
      <c r="AG30" s="87"/>
      <c r="AH30" s="87"/>
      <c r="AI30" s="87"/>
      <c r="AJ30" s="87"/>
      <c r="AK30" s="87"/>
    </row>
    <row r="31" spans="1:37" ht="18.75" customHeight="1">
      <c r="A31" s="342" t="s">
        <v>58</v>
      </c>
      <c r="B31" s="345" t="s">
        <v>59</v>
      </c>
      <c r="C31" s="346"/>
      <c r="D31" s="346"/>
      <c r="E31" s="346"/>
      <c r="F31" s="347">
        <f>SUMIFS(F15:AJ15,$F$14:$AJ$14,"&lt;=5")</f>
        <v>0</v>
      </c>
      <c r="G31" s="347"/>
      <c r="H31" s="348"/>
      <c r="I31" s="76" t="s">
        <v>47</v>
      </c>
      <c r="L31" s="85"/>
      <c r="M31" s="93"/>
      <c r="N31" s="39"/>
      <c r="O31" s="39"/>
      <c r="P31" s="39"/>
      <c r="Q31" s="39"/>
      <c r="R31" s="39"/>
      <c r="S31" s="39"/>
      <c r="T31" s="39"/>
      <c r="U31" s="39"/>
      <c r="V31" s="85"/>
      <c r="W31" s="39"/>
      <c r="X31" s="39"/>
      <c r="Y31" s="39"/>
      <c r="Z31" s="39"/>
      <c r="AA31" s="39"/>
      <c r="AB31" s="39"/>
      <c r="AC31" s="39"/>
      <c r="AD31" s="41"/>
      <c r="AE31" s="41"/>
      <c r="AF31" s="41"/>
      <c r="AG31" s="41"/>
      <c r="AH31" s="41"/>
      <c r="AI31" s="41"/>
      <c r="AJ31" s="41"/>
      <c r="AK31" s="41"/>
    </row>
    <row r="32" spans="1:37" ht="18.75" customHeight="1">
      <c r="A32" s="343"/>
      <c r="B32" s="345" t="s">
        <v>60</v>
      </c>
      <c r="C32" s="346"/>
      <c r="D32" s="346"/>
      <c r="E32" s="346"/>
      <c r="F32" s="347">
        <f>SUMIF($F$14:$AJ$14,"&gt;5",F15:AJ15)</f>
        <v>0</v>
      </c>
      <c r="G32" s="347"/>
      <c r="H32" s="348"/>
      <c r="I32" s="76" t="s">
        <v>47</v>
      </c>
      <c r="L32" s="85"/>
      <c r="M32" s="93"/>
      <c r="N32" s="39"/>
      <c r="O32" s="39"/>
      <c r="P32" s="39"/>
      <c r="Q32" s="39"/>
      <c r="R32" s="39"/>
      <c r="S32" s="39"/>
      <c r="T32" s="39"/>
      <c r="U32" s="39"/>
      <c r="V32" s="85"/>
      <c r="W32" s="88"/>
      <c r="X32" s="88"/>
      <c r="Y32" s="85"/>
      <c r="Z32" s="88"/>
      <c r="AA32" s="88"/>
      <c r="AB32" s="88"/>
      <c r="AC32" s="85"/>
      <c r="AD32" s="88"/>
      <c r="AE32" s="88"/>
      <c r="AF32" s="88"/>
      <c r="AG32" s="85"/>
      <c r="AH32" s="88"/>
      <c r="AI32" s="88"/>
      <c r="AJ32" s="88"/>
      <c r="AK32" s="85"/>
    </row>
    <row r="33" spans="1:37" ht="18.75" customHeight="1">
      <c r="A33" s="343"/>
      <c r="B33" s="349" t="s">
        <v>61</v>
      </c>
      <c r="C33" s="346"/>
      <c r="D33" s="346"/>
      <c r="E33" s="346"/>
      <c r="F33" s="347">
        <f>SUM(F34:H36)</f>
        <v>0</v>
      </c>
      <c r="G33" s="347"/>
      <c r="H33" s="348"/>
      <c r="I33" s="76" t="s">
        <v>47</v>
      </c>
      <c r="L33" s="85"/>
      <c r="M33" s="93"/>
      <c r="N33" s="39"/>
      <c r="O33" s="39"/>
      <c r="P33" s="39"/>
      <c r="Q33" s="39"/>
      <c r="R33" s="39"/>
      <c r="S33" s="39"/>
      <c r="T33" s="39"/>
      <c r="U33" s="39"/>
      <c r="V33" s="85"/>
      <c r="W33" s="89"/>
      <c r="X33" s="89"/>
      <c r="Y33" s="85"/>
      <c r="Z33" s="89"/>
      <c r="AA33" s="89"/>
      <c r="AB33" s="89"/>
      <c r="AC33" s="85"/>
      <c r="AD33" s="89"/>
      <c r="AE33" s="89"/>
      <c r="AF33" s="89"/>
      <c r="AG33" s="85"/>
      <c r="AH33" s="89"/>
      <c r="AI33" s="89"/>
      <c r="AJ33" s="89"/>
      <c r="AK33" s="85"/>
    </row>
    <row r="34" spans="1:37" ht="18.75" customHeight="1">
      <c r="A34" s="343"/>
      <c r="B34" s="78"/>
      <c r="C34" s="345" t="s">
        <v>62</v>
      </c>
      <c r="D34" s="346"/>
      <c r="E34" s="346"/>
      <c r="F34" s="347">
        <f>SUM(F17:AJ17)</f>
        <v>0</v>
      </c>
      <c r="G34" s="347"/>
      <c r="H34" s="348"/>
      <c r="I34" s="76" t="s">
        <v>47</v>
      </c>
      <c r="L34" s="85"/>
      <c r="M34" s="93"/>
      <c r="N34" s="39"/>
      <c r="O34" s="39"/>
      <c r="P34" s="39"/>
      <c r="Q34" s="39"/>
      <c r="R34" s="39"/>
      <c r="S34" s="39"/>
      <c r="T34" s="39"/>
      <c r="U34" s="39"/>
      <c r="V34" s="85"/>
      <c r="W34" s="88"/>
      <c r="X34" s="88"/>
      <c r="Y34" s="85"/>
      <c r="Z34" s="88"/>
      <c r="AA34" s="88"/>
      <c r="AB34" s="88"/>
      <c r="AC34" s="85"/>
      <c r="AD34" s="88"/>
      <c r="AE34" s="88"/>
      <c r="AF34" s="88"/>
      <c r="AG34" s="85"/>
      <c r="AH34" s="88"/>
      <c r="AI34" s="88"/>
      <c r="AJ34" s="88"/>
      <c r="AK34" s="85"/>
    </row>
    <row r="35" spans="1:37" ht="18.75" customHeight="1">
      <c r="A35" s="343"/>
      <c r="B35" s="78"/>
      <c r="C35" s="345" t="s">
        <v>63</v>
      </c>
      <c r="D35" s="346"/>
      <c r="E35" s="346"/>
      <c r="F35" s="347">
        <f t="shared" ref="F35:F36" si="8">SUM(F18:AJ18)</f>
        <v>0</v>
      </c>
      <c r="G35" s="347"/>
      <c r="H35" s="348"/>
      <c r="I35" s="76" t="s">
        <v>47</v>
      </c>
      <c r="L35" s="85"/>
      <c r="M35" s="93"/>
      <c r="N35" s="39"/>
      <c r="O35" s="39"/>
      <c r="P35" s="39"/>
      <c r="Q35" s="39"/>
      <c r="R35" s="39"/>
      <c r="S35" s="39"/>
      <c r="T35" s="39"/>
      <c r="U35" s="39"/>
      <c r="V35" s="85"/>
      <c r="W35" s="86"/>
      <c r="X35" s="86"/>
      <c r="Y35" s="85"/>
      <c r="Z35" s="86"/>
      <c r="AA35" s="86"/>
      <c r="AB35" s="86"/>
      <c r="AC35" s="85"/>
      <c r="AD35" s="86"/>
      <c r="AE35" s="86"/>
      <c r="AF35" s="86"/>
      <c r="AG35" s="85"/>
      <c r="AH35" s="86"/>
      <c r="AI35" s="86"/>
      <c r="AJ35" s="86"/>
      <c r="AK35" s="85"/>
    </row>
    <row r="36" spans="1:37" ht="18.75" customHeight="1">
      <c r="A36" s="344"/>
      <c r="B36" s="79"/>
      <c r="C36" s="345" t="s">
        <v>64</v>
      </c>
      <c r="D36" s="346"/>
      <c r="E36" s="346"/>
      <c r="F36" s="347">
        <f t="shared" si="8"/>
        <v>0</v>
      </c>
      <c r="G36" s="347"/>
      <c r="H36" s="348"/>
      <c r="I36" s="76" t="s">
        <v>47</v>
      </c>
      <c r="L36" s="85"/>
      <c r="M36" s="93"/>
      <c r="N36" s="39"/>
      <c r="O36" s="39"/>
      <c r="P36" s="39"/>
      <c r="Q36" s="39"/>
      <c r="R36" s="39"/>
      <c r="S36" s="39"/>
      <c r="T36" s="39"/>
      <c r="U36" s="39"/>
      <c r="V36" s="85"/>
      <c r="W36" s="88"/>
      <c r="X36" s="88"/>
      <c r="Y36" s="85"/>
      <c r="Z36" s="88"/>
      <c r="AA36" s="88"/>
      <c r="AB36" s="88"/>
      <c r="AC36" s="85"/>
      <c r="AD36" s="41"/>
      <c r="AE36" s="41"/>
      <c r="AF36" s="41"/>
      <c r="AG36" s="85"/>
      <c r="AH36" s="41"/>
      <c r="AI36" s="41"/>
      <c r="AJ36" s="41"/>
      <c r="AK36" s="85"/>
    </row>
    <row r="37" spans="1:37" ht="18.75" customHeight="1">
      <c r="A37" s="342" t="s">
        <v>65</v>
      </c>
      <c r="B37" s="345" t="s">
        <v>59</v>
      </c>
      <c r="C37" s="346"/>
      <c r="D37" s="346"/>
      <c r="E37" s="346"/>
      <c r="F37" s="347">
        <f>AK20</f>
        <v>0</v>
      </c>
      <c r="G37" s="347"/>
      <c r="H37" s="348"/>
      <c r="I37" s="76" t="s">
        <v>47</v>
      </c>
      <c r="L37" s="85"/>
      <c r="M37" s="93"/>
      <c r="N37" s="39"/>
      <c r="O37" s="39"/>
      <c r="P37" s="39"/>
      <c r="Q37" s="39"/>
      <c r="R37" s="39"/>
      <c r="S37" s="39"/>
      <c r="T37" s="39"/>
      <c r="U37" s="39"/>
      <c r="V37" s="85"/>
      <c r="W37" s="39"/>
      <c r="X37" s="39"/>
      <c r="Y37" s="39"/>
      <c r="Z37" s="39"/>
      <c r="AA37" s="39"/>
      <c r="AB37" s="39"/>
      <c r="AC37" s="39"/>
      <c r="AD37" s="41"/>
      <c r="AE37" s="41"/>
      <c r="AF37" s="41"/>
      <c r="AG37" s="41"/>
      <c r="AH37" s="41"/>
      <c r="AI37" s="41"/>
      <c r="AJ37" s="41"/>
      <c r="AK37" s="41"/>
    </row>
    <row r="38" spans="1:37" ht="18.75" customHeight="1">
      <c r="A38" s="343"/>
      <c r="B38" s="349" t="s">
        <v>244</v>
      </c>
      <c r="C38" s="346"/>
      <c r="D38" s="346"/>
      <c r="E38" s="346"/>
      <c r="F38" s="347">
        <f>SUM(F39:H41)</f>
        <v>0</v>
      </c>
      <c r="G38" s="347"/>
      <c r="H38" s="348"/>
      <c r="I38" s="76" t="s">
        <v>47</v>
      </c>
      <c r="L38" s="85"/>
      <c r="M38" s="93"/>
      <c r="N38" s="39"/>
      <c r="O38" s="39"/>
      <c r="P38" s="39"/>
      <c r="Q38" s="39"/>
      <c r="R38" s="39"/>
      <c r="S38" s="39"/>
      <c r="T38" s="39"/>
      <c r="U38" s="39"/>
      <c r="V38" s="85"/>
      <c r="W38" s="89"/>
      <c r="X38" s="89"/>
      <c r="Y38" s="85"/>
      <c r="Z38" s="89"/>
      <c r="AA38" s="89"/>
      <c r="AB38" s="89"/>
      <c r="AC38" s="85"/>
      <c r="AD38" s="89"/>
      <c r="AE38" s="89"/>
      <c r="AF38" s="89"/>
      <c r="AG38" s="85"/>
      <c r="AH38" s="89"/>
      <c r="AI38" s="89"/>
      <c r="AJ38" s="89"/>
      <c r="AK38" s="85"/>
    </row>
    <row r="39" spans="1:37" ht="18.75" customHeight="1">
      <c r="A39" s="343"/>
      <c r="B39" s="78"/>
      <c r="C39" s="345" t="s">
        <v>62</v>
      </c>
      <c r="D39" s="346"/>
      <c r="E39" s="346"/>
      <c r="F39" s="347">
        <f>SUM(F22:AJ22)</f>
        <v>0</v>
      </c>
      <c r="G39" s="347"/>
      <c r="H39" s="348"/>
      <c r="I39" s="76" t="s">
        <v>47</v>
      </c>
      <c r="L39" s="85"/>
      <c r="M39" s="93"/>
      <c r="N39" s="39"/>
      <c r="O39" s="39"/>
      <c r="P39" s="39"/>
      <c r="Q39" s="39"/>
      <c r="R39" s="39"/>
      <c r="S39" s="39"/>
      <c r="T39" s="39"/>
      <c r="U39" s="39"/>
      <c r="V39" s="85"/>
      <c r="W39" s="88"/>
      <c r="X39" s="88"/>
      <c r="Y39" s="85"/>
      <c r="Z39" s="88"/>
      <c r="AA39" s="88"/>
      <c r="AB39" s="88"/>
      <c r="AC39" s="85"/>
      <c r="AD39" s="88"/>
      <c r="AE39" s="88"/>
      <c r="AF39" s="88"/>
      <c r="AG39" s="85"/>
      <c r="AH39" s="88"/>
      <c r="AI39" s="88"/>
      <c r="AJ39" s="88"/>
      <c r="AK39" s="85"/>
    </row>
    <row r="40" spans="1:37" ht="18.75" customHeight="1">
      <c r="A40" s="343"/>
      <c r="B40" s="78"/>
      <c r="C40" s="345" t="s">
        <v>63</v>
      </c>
      <c r="D40" s="346"/>
      <c r="E40" s="346"/>
      <c r="F40" s="347">
        <f t="shared" ref="F40:F41" si="9">SUM(F23:AJ23)</f>
        <v>0</v>
      </c>
      <c r="G40" s="347"/>
      <c r="H40" s="348"/>
      <c r="I40" s="76" t="s">
        <v>47</v>
      </c>
      <c r="L40" s="85"/>
      <c r="M40" s="93"/>
      <c r="N40" s="39"/>
      <c r="O40" s="39"/>
      <c r="P40" s="39"/>
      <c r="Q40" s="39"/>
      <c r="R40" s="39"/>
      <c r="S40" s="39"/>
      <c r="T40" s="39"/>
      <c r="U40" s="39"/>
      <c r="V40" s="85"/>
      <c r="W40" s="86"/>
      <c r="X40" s="86"/>
      <c r="Y40" s="85"/>
      <c r="Z40" s="86"/>
      <c r="AA40" s="86"/>
      <c r="AB40" s="86"/>
      <c r="AC40" s="85"/>
      <c r="AD40" s="86"/>
      <c r="AE40" s="86"/>
      <c r="AF40" s="86"/>
      <c r="AG40" s="85"/>
      <c r="AH40" s="86"/>
      <c r="AI40" s="86"/>
      <c r="AJ40" s="86"/>
      <c r="AK40" s="85"/>
    </row>
    <row r="41" spans="1:37" ht="18.75" customHeight="1">
      <c r="A41" s="344"/>
      <c r="B41" s="79"/>
      <c r="C41" s="345" t="s">
        <v>64</v>
      </c>
      <c r="D41" s="346"/>
      <c r="E41" s="346"/>
      <c r="F41" s="347">
        <f t="shared" si="9"/>
        <v>0</v>
      </c>
      <c r="G41" s="347"/>
      <c r="H41" s="348"/>
      <c r="I41" s="76" t="s">
        <v>47</v>
      </c>
      <c r="L41" s="85"/>
      <c r="M41" s="93"/>
      <c r="N41" s="39"/>
      <c r="O41" s="39"/>
      <c r="P41" s="39"/>
      <c r="Q41" s="39"/>
      <c r="R41" s="39"/>
      <c r="S41" s="39"/>
      <c r="T41" s="39"/>
      <c r="U41" s="39"/>
      <c r="V41" s="85"/>
      <c r="W41" s="88"/>
      <c r="X41" s="88"/>
      <c r="Y41" s="85"/>
      <c r="Z41" s="88"/>
      <c r="AA41" s="88"/>
      <c r="AB41" s="88"/>
      <c r="AC41" s="85"/>
      <c r="AD41" s="41"/>
      <c r="AE41" s="41"/>
      <c r="AF41" s="41"/>
      <c r="AG41" s="85"/>
      <c r="AH41" s="41"/>
      <c r="AI41" s="41"/>
      <c r="AJ41" s="41"/>
      <c r="AK41" s="85"/>
    </row>
    <row r="42" spans="1:37" ht="19.5" customHeight="1">
      <c r="L42" s="85"/>
      <c r="M42" s="93"/>
      <c r="N42" s="39"/>
      <c r="O42" s="39"/>
      <c r="P42" s="39"/>
      <c r="Q42" s="39"/>
      <c r="R42" s="39"/>
      <c r="S42" s="39"/>
      <c r="T42" s="39"/>
      <c r="U42" s="39"/>
      <c r="V42" s="85"/>
      <c r="W42" s="85"/>
      <c r="X42" s="85"/>
      <c r="Y42" s="85"/>
      <c r="Z42" s="85"/>
      <c r="AA42" s="85"/>
      <c r="AB42" s="85"/>
      <c r="AC42" s="85"/>
      <c r="AD42" s="85"/>
      <c r="AE42" s="85"/>
      <c r="AF42" s="85"/>
      <c r="AG42" s="85"/>
      <c r="AH42" s="85"/>
      <c r="AI42" s="85"/>
      <c r="AJ42" s="85"/>
      <c r="AK42" s="85"/>
    </row>
    <row r="43" spans="1:37" ht="19.5" customHeight="1">
      <c r="L43" s="85"/>
      <c r="M43" s="93"/>
      <c r="N43" s="39"/>
      <c r="O43" s="39"/>
      <c r="P43" s="39"/>
      <c r="Q43" s="39"/>
      <c r="R43" s="39"/>
      <c r="S43" s="39"/>
      <c r="T43" s="39"/>
      <c r="U43" s="39"/>
      <c r="V43" s="85"/>
      <c r="W43" s="85"/>
      <c r="X43" s="85"/>
      <c r="Y43" s="85"/>
      <c r="Z43" s="85"/>
      <c r="AA43" s="85"/>
      <c r="AB43" s="85"/>
      <c r="AC43" s="85"/>
      <c r="AD43" s="85"/>
      <c r="AE43" s="85"/>
      <c r="AF43" s="85"/>
      <c r="AG43" s="85"/>
      <c r="AH43" s="85"/>
      <c r="AI43" s="85"/>
      <c r="AJ43" s="85"/>
      <c r="AK43" s="85"/>
    </row>
    <row r="44" spans="1:37" ht="19.5" customHeight="1">
      <c r="M44" s="93"/>
      <c r="N44" s="39"/>
      <c r="O44" s="39"/>
      <c r="P44" s="39"/>
      <c r="Q44" s="39"/>
      <c r="R44" s="39"/>
      <c r="S44" s="39"/>
      <c r="T44" s="39"/>
      <c r="U44" s="39"/>
      <c r="V44" s="85"/>
    </row>
    <row r="45" spans="1:37" ht="19.5" customHeight="1">
      <c r="M45" s="93"/>
      <c r="N45" s="39"/>
      <c r="O45" s="39"/>
      <c r="P45" s="39"/>
      <c r="Q45" s="39"/>
      <c r="R45" s="39"/>
      <c r="S45" s="39"/>
      <c r="T45" s="39"/>
      <c r="U45" s="39"/>
      <c r="V45" s="85"/>
    </row>
    <row r="46" spans="1:37" ht="19.5" customHeight="1"/>
    <row r="47" spans="1:37" ht="19.5" customHeight="1"/>
    <row r="48" spans="1:37" ht="19.5" customHeight="1"/>
    <row r="49" ht="19.5" customHeight="1"/>
    <row r="50" ht="19.5" customHeight="1"/>
    <row r="51" ht="19.5" customHeight="1"/>
  </sheetData>
  <sheetProtection algorithmName="SHA-512" hashValue="nFgwxztusmF5KsZIhWAwuOwxyM2MXzuuT+uNehixq52/8TbjljJ2OqI4MuiBCaSALlI0Jrcvh+GTGNoMGwW2YQ==" saltValue="g47ytgNWBJvrUuAZn2/Vog==" spinCount="100000" sheet="1" objects="1" scenarios="1"/>
  <mergeCells count="58">
    <mergeCell ref="A3:L3"/>
    <mergeCell ref="M3:N3"/>
    <mergeCell ref="A5:K5"/>
    <mergeCell ref="L5:U5"/>
    <mergeCell ref="A6:K6"/>
    <mergeCell ref="L6:U6"/>
    <mergeCell ref="X6:AB6"/>
    <mergeCell ref="AC6:AG6"/>
    <mergeCell ref="A7:K9"/>
    <mergeCell ref="L7:U7"/>
    <mergeCell ref="X7:AA7"/>
    <mergeCell ref="AC7:AF7"/>
    <mergeCell ref="L8:N8"/>
    <mergeCell ref="O8:U8"/>
    <mergeCell ref="L9:N9"/>
    <mergeCell ref="O9:U9"/>
    <mergeCell ref="F29:I30"/>
    <mergeCell ref="F35:H35"/>
    <mergeCell ref="B22:E22"/>
    <mergeCell ref="A11:D11"/>
    <mergeCell ref="A12:E12"/>
    <mergeCell ref="A13:E13"/>
    <mergeCell ref="A14:E14"/>
    <mergeCell ref="A15:E15"/>
    <mergeCell ref="B16:E16"/>
    <mergeCell ref="B17:E17"/>
    <mergeCell ref="B18:E18"/>
    <mergeCell ref="B19:E19"/>
    <mergeCell ref="A20:E20"/>
    <mergeCell ref="B21:E21"/>
    <mergeCell ref="B23:E23"/>
    <mergeCell ref="B24:E24"/>
    <mergeCell ref="A25:E25"/>
    <mergeCell ref="A27:D27"/>
    <mergeCell ref="A29:E30"/>
    <mergeCell ref="A31:A36"/>
    <mergeCell ref="B31:E31"/>
    <mergeCell ref="C34:E34"/>
    <mergeCell ref="F31:H31"/>
    <mergeCell ref="B32:E32"/>
    <mergeCell ref="F32:H32"/>
    <mergeCell ref="B33:E33"/>
    <mergeCell ref="F33:H33"/>
    <mergeCell ref="F34:H34"/>
    <mergeCell ref="C35:E35"/>
    <mergeCell ref="A37:A41"/>
    <mergeCell ref="B37:E37"/>
    <mergeCell ref="F37:H37"/>
    <mergeCell ref="B38:E38"/>
    <mergeCell ref="F38:H38"/>
    <mergeCell ref="C39:E39"/>
    <mergeCell ref="F39:H39"/>
    <mergeCell ref="C40:E40"/>
    <mergeCell ref="F40:H40"/>
    <mergeCell ref="C41:E41"/>
    <mergeCell ref="F41:H41"/>
    <mergeCell ref="C36:E36"/>
    <mergeCell ref="F36:H36"/>
  </mergeCells>
  <phoneticPr fontId="6"/>
  <conditionalFormatting sqref="A7:K9">
    <cfRule type="containsBlanks" dxfId="110" priority="15">
      <formula>LEN(TRIM(A7))=0</formula>
    </cfRule>
  </conditionalFormatting>
  <conditionalFormatting sqref="F15:AJ15">
    <cfRule type="expression" dxfId="109" priority="5">
      <formula>F$13="日"</formula>
    </cfRule>
    <cfRule type="expression" dxfId="108" priority="6">
      <formula>F$13="祝"</formula>
    </cfRule>
    <cfRule type="expression" dxfId="107" priority="7">
      <formula>F$13="土"</formula>
    </cfRule>
  </conditionalFormatting>
  <conditionalFormatting sqref="F15:AJ24">
    <cfRule type="expression" dxfId="106" priority="8">
      <formula>F$14="○"</formula>
    </cfRule>
  </conditionalFormatting>
  <conditionalFormatting sqref="F16:AJ24">
    <cfRule type="expression" dxfId="105" priority="10">
      <formula>F$13="日"</formula>
    </cfRule>
    <cfRule type="expression" dxfId="104" priority="11">
      <formula>F$13="祝"</formula>
    </cfRule>
    <cfRule type="expression" dxfId="103" priority="12">
      <formula>F$13="土"</formula>
    </cfRule>
  </conditionalFormatting>
  <conditionalFormatting sqref="L7:U7">
    <cfRule type="containsBlanks" dxfId="102" priority="14">
      <formula>LEN(TRIM(L7))=0</formula>
    </cfRule>
  </conditionalFormatting>
  <conditionalFormatting sqref="M3:N3">
    <cfRule type="containsBlanks" dxfId="101" priority="1">
      <formula>LEN(TRIM(M3))=0</formula>
    </cfRule>
  </conditionalFormatting>
  <conditionalFormatting sqref="O8:U9">
    <cfRule type="containsBlanks" dxfId="100" priority="13">
      <formula>LEN(TRIM(O8))=0</formula>
    </cfRule>
  </conditionalFormatting>
  <conditionalFormatting sqref="X7:AA7">
    <cfRule type="containsBlanks" dxfId="99" priority="3">
      <formula>LEN(TRIM(X7))=0</formula>
    </cfRule>
  </conditionalFormatting>
  <pageMargins left="0.7" right="0.7" top="0.75" bottom="0.75" header="0.3" footer="0.3"/>
  <pageSetup paperSize="9" scale="5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DB826-0DE0-46A9-A878-55DC0075A47E}">
  <sheetPr codeName="Sheet12">
    <tabColor theme="8" tint="0.59999389629810485"/>
  </sheetPr>
  <dimension ref="A1:AN51"/>
  <sheetViews>
    <sheetView view="pageBreakPreview" zoomScale="90" zoomScaleNormal="100" zoomScaleSheetLayoutView="90" workbookViewId="0">
      <selection activeCell="A20" sqref="A20:AK20"/>
    </sheetView>
  </sheetViews>
  <sheetFormatPr defaultRowHeight="13.5"/>
  <cols>
    <col min="1" max="1" width="4.625" style="17" customWidth="1"/>
    <col min="2" max="5" width="5.75" style="17" customWidth="1"/>
    <col min="6" max="38" width="4.625" style="17" customWidth="1"/>
    <col min="39" max="39" width="9" style="17" hidden="1" customWidth="1"/>
    <col min="40" max="16384" width="9" style="17"/>
  </cols>
  <sheetData>
    <row r="1" spans="1:40" ht="18.75" customHeight="1"/>
    <row r="2" spans="1:40" ht="18.75" customHeight="1">
      <c r="A2" s="17" t="s">
        <v>264</v>
      </c>
    </row>
    <row r="3" spans="1:40" ht="18.75" customHeight="1">
      <c r="A3" s="406" t="s">
        <v>242</v>
      </c>
      <c r="B3" s="406"/>
      <c r="C3" s="406"/>
      <c r="D3" s="406"/>
      <c r="E3" s="406"/>
      <c r="F3" s="406"/>
      <c r="G3" s="406"/>
      <c r="H3" s="406"/>
      <c r="I3" s="406"/>
      <c r="J3" s="406"/>
      <c r="K3" s="406"/>
      <c r="L3" s="406"/>
      <c r="M3" s="452">
        <f>IF(P3&lt;4,'4月【平日・休日】'!M3+1,'4月【平日・休日】'!M3)</f>
        <v>2026</v>
      </c>
      <c r="N3" s="452"/>
      <c r="O3" s="17" t="s">
        <v>0</v>
      </c>
      <c r="P3" s="18">
        <v>11</v>
      </c>
      <c r="Q3" s="17" t="s">
        <v>10</v>
      </c>
      <c r="R3" s="17" t="s">
        <v>70</v>
      </c>
    </row>
    <row r="4" spans="1:40" ht="18.75" customHeight="1" thickBot="1">
      <c r="AM4" s="17" t="str">
        <f>TEXT(M3&amp;"/1/1","ggge")</f>
        <v>令和8</v>
      </c>
    </row>
    <row r="5" spans="1:40" ht="18.75" customHeight="1" thickBot="1">
      <c r="A5" s="408" t="s">
        <v>103</v>
      </c>
      <c r="B5" s="409"/>
      <c r="C5" s="409"/>
      <c r="D5" s="409"/>
      <c r="E5" s="409"/>
      <c r="F5" s="409"/>
      <c r="G5" s="409"/>
      <c r="H5" s="409"/>
      <c r="I5" s="409"/>
      <c r="J5" s="409"/>
      <c r="K5" s="410"/>
      <c r="L5" s="411" t="s">
        <v>11</v>
      </c>
      <c r="M5" s="412"/>
      <c r="N5" s="412"/>
      <c r="O5" s="412"/>
      <c r="P5" s="412"/>
      <c r="Q5" s="412"/>
      <c r="R5" s="412"/>
      <c r="S5" s="412"/>
      <c r="T5" s="412"/>
      <c r="U5" s="413"/>
      <c r="V5" s="19"/>
      <c r="W5" s="19"/>
      <c r="X5" s="19"/>
      <c r="AI5" s="202"/>
      <c r="AJ5" s="202"/>
      <c r="AK5" s="202"/>
      <c r="AL5" s="202"/>
      <c r="AM5" s="202"/>
      <c r="AN5" s="202"/>
    </row>
    <row r="6" spans="1:40" ht="18.75" customHeight="1" thickBot="1">
      <c r="A6" s="447" t="s">
        <v>48</v>
      </c>
      <c r="B6" s="448"/>
      <c r="C6" s="448"/>
      <c r="D6" s="448"/>
      <c r="E6" s="448"/>
      <c r="F6" s="448"/>
      <c r="G6" s="448"/>
      <c r="H6" s="448"/>
      <c r="I6" s="448"/>
      <c r="J6" s="448"/>
      <c r="K6" s="449"/>
      <c r="L6" s="462" t="s">
        <v>49</v>
      </c>
      <c r="M6" s="463"/>
      <c r="N6" s="463"/>
      <c r="O6" s="463"/>
      <c r="P6" s="463"/>
      <c r="Q6" s="463"/>
      <c r="R6" s="463"/>
      <c r="S6" s="463"/>
      <c r="T6" s="463"/>
      <c r="U6" s="464"/>
      <c r="V6" s="19"/>
      <c r="W6" s="19"/>
      <c r="X6" s="450" t="s">
        <v>20</v>
      </c>
      <c r="Y6" s="451"/>
      <c r="Z6" s="451"/>
      <c r="AA6" s="451"/>
      <c r="AB6" s="403"/>
      <c r="AC6" s="404" t="s">
        <v>21</v>
      </c>
      <c r="AD6" s="405"/>
      <c r="AE6" s="405"/>
      <c r="AF6" s="405"/>
      <c r="AG6" s="405"/>
      <c r="AI6" s="202"/>
      <c r="AJ6" s="202"/>
      <c r="AK6" s="202"/>
      <c r="AL6" s="202"/>
      <c r="AM6" s="202"/>
      <c r="AN6" s="202"/>
    </row>
    <row r="7" spans="1:40" ht="18.75" customHeight="1" thickBot="1">
      <c r="A7" s="425">
        <f>'4月【平日・休日】'!A7</f>
        <v>0</v>
      </c>
      <c r="B7" s="426"/>
      <c r="C7" s="426"/>
      <c r="D7" s="426"/>
      <c r="E7" s="426"/>
      <c r="F7" s="426"/>
      <c r="G7" s="426"/>
      <c r="H7" s="426"/>
      <c r="I7" s="426"/>
      <c r="J7" s="426"/>
      <c r="K7" s="427"/>
      <c r="L7" s="459">
        <f>'4月【平日・休日】'!L7</f>
        <v>0</v>
      </c>
      <c r="M7" s="460"/>
      <c r="N7" s="460"/>
      <c r="O7" s="460"/>
      <c r="P7" s="460"/>
      <c r="Q7" s="460"/>
      <c r="R7" s="460"/>
      <c r="S7" s="460"/>
      <c r="T7" s="460"/>
      <c r="U7" s="461"/>
      <c r="V7" s="19"/>
      <c r="W7" s="19"/>
      <c r="X7" s="382"/>
      <c r="Y7" s="383"/>
      <c r="Z7" s="383"/>
      <c r="AA7" s="383"/>
      <c r="AB7" s="21" t="s">
        <v>1</v>
      </c>
      <c r="AC7" s="384">
        <f>COUNTIF(F25:AJ25,"&lt;&gt;0")</f>
        <v>0</v>
      </c>
      <c r="AD7" s="384"/>
      <c r="AE7" s="384"/>
      <c r="AF7" s="384"/>
      <c r="AG7" s="20" t="s">
        <v>9</v>
      </c>
      <c r="AI7" s="203"/>
      <c r="AJ7" s="203"/>
      <c r="AK7" s="203"/>
      <c r="AL7" s="203"/>
      <c r="AM7" s="203"/>
      <c r="AN7" s="203"/>
    </row>
    <row r="8" spans="1:40" ht="18.75" customHeight="1">
      <c r="A8" s="428"/>
      <c r="B8" s="429"/>
      <c r="C8" s="429"/>
      <c r="D8" s="429"/>
      <c r="E8" s="429"/>
      <c r="F8" s="429"/>
      <c r="G8" s="429"/>
      <c r="H8" s="429"/>
      <c r="I8" s="429"/>
      <c r="J8" s="429"/>
      <c r="K8" s="430"/>
      <c r="L8" s="438" t="s">
        <v>50</v>
      </c>
      <c r="M8" s="439"/>
      <c r="N8" s="440"/>
      <c r="O8" s="441">
        <f>'4月【平日・休日】'!O8</f>
        <v>0</v>
      </c>
      <c r="P8" s="442"/>
      <c r="Q8" s="442"/>
      <c r="R8" s="442"/>
      <c r="S8" s="442"/>
      <c r="T8" s="442"/>
      <c r="U8" s="443"/>
      <c r="V8" s="19"/>
      <c r="W8" s="19"/>
      <c r="X8" s="19"/>
    </row>
    <row r="9" spans="1:40" ht="18.75" customHeight="1" thickBot="1">
      <c r="A9" s="431"/>
      <c r="B9" s="432"/>
      <c r="C9" s="432"/>
      <c r="D9" s="432"/>
      <c r="E9" s="432"/>
      <c r="F9" s="432"/>
      <c r="G9" s="432"/>
      <c r="H9" s="432"/>
      <c r="I9" s="432"/>
      <c r="J9" s="432"/>
      <c r="K9" s="433"/>
      <c r="L9" s="444" t="s">
        <v>13</v>
      </c>
      <c r="M9" s="445"/>
      <c r="N9" s="446"/>
      <c r="O9" s="422">
        <f>'4月【平日・休日】'!O9</f>
        <v>0</v>
      </c>
      <c r="P9" s="423"/>
      <c r="Q9" s="423"/>
      <c r="R9" s="423"/>
      <c r="S9" s="423"/>
      <c r="T9" s="423"/>
      <c r="U9" s="424"/>
      <c r="V9" s="19"/>
      <c r="W9" s="19"/>
      <c r="X9" s="19"/>
    </row>
    <row r="10" spans="1:40" ht="18.75" customHeight="1">
      <c r="A10" s="23"/>
      <c r="B10" s="23"/>
      <c r="C10" s="23"/>
      <c r="D10" s="23"/>
      <c r="E10" s="23"/>
      <c r="F10" s="23"/>
      <c r="G10" s="23"/>
      <c r="H10" s="23"/>
      <c r="I10" s="23"/>
      <c r="J10" s="23"/>
      <c r="K10" s="23"/>
      <c r="L10" s="23"/>
      <c r="M10" s="23"/>
      <c r="N10" s="23"/>
      <c r="O10" s="23"/>
      <c r="P10" s="23"/>
      <c r="Q10" s="23"/>
      <c r="R10" s="23"/>
      <c r="S10" s="23"/>
      <c r="T10" s="23"/>
      <c r="U10" s="23"/>
      <c r="V10" s="19"/>
      <c r="W10" s="19"/>
      <c r="X10" s="19"/>
    </row>
    <row r="11" spans="1:40" ht="18.75" customHeight="1">
      <c r="A11" s="365" t="s">
        <v>28</v>
      </c>
      <c r="B11" s="365"/>
      <c r="C11" s="365"/>
      <c r="D11" s="365"/>
    </row>
    <row r="12" spans="1:40" ht="18.75" customHeight="1">
      <c r="A12" s="350" t="s">
        <v>5</v>
      </c>
      <c r="B12" s="350"/>
      <c r="C12" s="350"/>
      <c r="D12" s="350"/>
      <c r="E12" s="350"/>
      <c r="F12" s="24">
        <f>DATE(M3,P3,1)</f>
        <v>46327</v>
      </c>
      <c r="G12" s="24">
        <f>F12+1</f>
        <v>46328</v>
      </c>
      <c r="H12" s="24">
        <f t="shared" ref="H12:AI12" si="0">G12+1</f>
        <v>46329</v>
      </c>
      <c r="I12" s="24">
        <f t="shared" si="0"/>
        <v>46330</v>
      </c>
      <c r="J12" s="24">
        <f t="shared" si="0"/>
        <v>46331</v>
      </c>
      <c r="K12" s="24">
        <f t="shared" si="0"/>
        <v>46332</v>
      </c>
      <c r="L12" s="24">
        <f t="shared" si="0"/>
        <v>46333</v>
      </c>
      <c r="M12" s="24">
        <f t="shared" si="0"/>
        <v>46334</v>
      </c>
      <c r="N12" s="24">
        <f t="shared" si="0"/>
        <v>46335</v>
      </c>
      <c r="O12" s="24">
        <f t="shared" si="0"/>
        <v>46336</v>
      </c>
      <c r="P12" s="24">
        <f t="shared" si="0"/>
        <v>46337</v>
      </c>
      <c r="Q12" s="24">
        <f t="shared" si="0"/>
        <v>46338</v>
      </c>
      <c r="R12" s="24">
        <f t="shared" si="0"/>
        <v>46339</v>
      </c>
      <c r="S12" s="24">
        <f t="shared" si="0"/>
        <v>46340</v>
      </c>
      <c r="T12" s="24">
        <f t="shared" si="0"/>
        <v>46341</v>
      </c>
      <c r="U12" s="24">
        <f t="shared" si="0"/>
        <v>46342</v>
      </c>
      <c r="V12" s="24">
        <f t="shared" si="0"/>
        <v>46343</v>
      </c>
      <c r="W12" s="24">
        <f t="shared" si="0"/>
        <v>46344</v>
      </c>
      <c r="X12" s="24">
        <f t="shared" si="0"/>
        <v>46345</v>
      </c>
      <c r="Y12" s="24">
        <f t="shared" si="0"/>
        <v>46346</v>
      </c>
      <c r="Z12" s="24">
        <f t="shared" si="0"/>
        <v>46347</v>
      </c>
      <c r="AA12" s="24">
        <f t="shared" si="0"/>
        <v>46348</v>
      </c>
      <c r="AB12" s="24">
        <f t="shared" si="0"/>
        <v>46349</v>
      </c>
      <c r="AC12" s="24">
        <f t="shared" si="0"/>
        <v>46350</v>
      </c>
      <c r="AD12" s="24">
        <f t="shared" si="0"/>
        <v>46351</v>
      </c>
      <c r="AE12" s="24">
        <f t="shared" si="0"/>
        <v>46352</v>
      </c>
      <c r="AF12" s="24">
        <f t="shared" si="0"/>
        <v>46353</v>
      </c>
      <c r="AG12" s="24">
        <f t="shared" si="0"/>
        <v>46354</v>
      </c>
      <c r="AH12" s="24">
        <f t="shared" si="0"/>
        <v>46355</v>
      </c>
      <c r="AI12" s="24">
        <f t="shared" si="0"/>
        <v>46356</v>
      </c>
      <c r="AJ12" s="24"/>
      <c r="AK12" s="199" t="s">
        <v>6</v>
      </c>
    </row>
    <row r="13" spans="1:40" ht="18.75" customHeight="1">
      <c r="A13" s="350" t="s">
        <v>4</v>
      </c>
      <c r="B13" s="350"/>
      <c r="C13" s="350"/>
      <c r="D13" s="350"/>
      <c r="E13" s="350"/>
      <c r="F13" s="200" t="str">
        <f>TEXT(F12,"aaa")</f>
        <v>日</v>
      </c>
      <c r="G13" s="200" t="str">
        <f t="shared" ref="G13:AI13" si="1">TEXT(G12,"aaa")</f>
        <v>月</v>
      </c>
      <c r="H13" s="239" t="s">
        <v>277</v>
      </c>
      <c r="I13" s="239" t="str">
        <f t="shared" si="1"/>
        <v>水</v>
      </c>
      <c r="J13" s="200" t="str">
        <f t="shared" si="1"/>
        <v>木</v>
      </c>
      <c r="K13" s="200" t="str">
        <f t="shared" si="1"/>
        <v>金</v>
      </c>
      <c r="L13" s="200" t="str">
        <f t="shared" si="1"/>
        <v>土</v>
      </c>
      <c r="M13" s="200" t="str">
        <f t="shared" si="1"/>
        <v>日</v>
      </c>
      <c r="N13" s="200" t="str">
        <f t="shared" si="1"/>
        <v>月</v>
      </c>
      <c r="O13" s="200" t="str">
        <f t="shared" si="1"/>
        <v>火</v>
      </c>
      <c r="P13" s="200" t="str">
        <f t="shared" si="1"/>
        <v>水</v>
      </c>
      <c r="Q13" s="200" t="str">
        <f t="shared" si="1"/>
        <v>木</v>
      </c>
      <c r="R13" s="200" t="str">
        <f t="shared" si="1"/>
        <v>金</v>
      </c>
      <c r="S13" s="200" t="str">
        <f t="shared" si="1"/>
        <v>土</v>
      </c>
      <c r="T13" s="200" t="str">
        <f t="shared" si="1"/>
        <v>日</v>
      </c>
      <c r="U13" s="200" t="str">
        <f t="shared" si="1"/>
        <v>月</v>
      </c>
      <c r="V13" s="200" t="str">
        <f t="shared" si="1"/>
        <v>火</v>
      </c>
      <c r="W13" s="200" t="str">
        <f t="shared" si="1"/>
        <v>水</v>
      </c>
      <c r="X13" s="200" t="str">
        <f t="shared" si="1"/>
        <v>木</v>
      </c>
      <c r="Y13" s="200" t="str">
        <f t="shared" si="1"/>
        <v>金</v>
      </c>
      <c r="Z13" s="200" t="str">
        <f t="shared" si="1"/>
        <v>土</v>
      </c>
      <c r="AA13" s="200" t="str">
        <f t="shared" si="1"/>
        <v>日</v>
      </c>
      <c r="AB13" s="239" t="s">
        <v>298</v>
      </c>
      <c r="AC13" s="239" t="str">
        <f t="shared" si="1"/>
        <v>火</v>
      </c>
      <c r="AD13" s="200" t="str">
        <f t="shared" si="1"/>
        <v>水</v>
      </c>
      <c r="AE13" s="200" t="str">
        <f t="shared" si="1"/>
        <v>木</v>
      </c>
      <c r="AF13" s="200" t="str">
        <f t="shared" si="1"/>
        <v>金</v>
      </c>
      <c r="AG13" s="200" t="str">
        <f t="shared" si="1"/>
        <v>土</v>
      </c>
      <c r="AH13" s="200" t="str">
        <f t="shared" si="1"/>
        <v>日</v>
      </c>
      <c r="AI13" s="200" t="str">
        <f t="shared" si="1"/>
        <v>月</v>
      </c>
      <c r="AJ13" s="200"/>
      <c r="AK13" s="199"/>
    </row>
    <row r="14" spans="1:40" ht="18.75" hidden="1" customHeight="1">
      <c r="A14" s="366"/>
      <c r="B14" s="367"/>
      <c r="C14" s="367"/>
      <c r="D14" s="367"/>
      <c r="E14" s="368"/>
      <c r="F14" s="200">
        <f t="shared" ref="F14:AJ14" si="2">IF(F13="月",1,IF(F13="火",2,IF(F13="水",3,IF(F13="木",4,IF(F13="金",5,IF(F13="土",6,IF(F13="日",7,IF(F13="祝",8,""))))))))</f>
        <v>7</v>
      </c>
      <c r="G14" s="200">
        <f t="shared" si="2"/>
        <v>1</v>
      </c>
      <c r="H14" s="200">
        <f t="shared" si="2"/>
        <v>8</v>
      </c>
      <c r="I14" s="200">
        <f t="shared" si="2"/>
        <v>3</v>
      </c>
      <c r="J14" s="200">
        <f t="shared" si="2"/>
        <v>4</v>
      </c>
      <c r="K14" s="200">
        <f t="shared" si="2"/>
        <v>5</v>
      </c>
      <c r="L14" s="200">
        <f t="shared" si="2"/>
        <v>6</v>
      </c>
      <c r="M14" s="200">
        <f t="shared" si="2"/>
        <v>7</v>
      </c>
      <c r="N14" s="200">
        <f t="shared" si="2"/>
        <v>1</v>
      </c>
      <c r="O14" s="200">
        <f t="shared" si="2"/>
        <v>2</v>
      </c>
      <c r="P14" s="200">
        <f t="shared" si="2"/>
        <v>3</v>
      </c>
      <c r="Q14" s="200">
        <f t="shared" si="2"/>
        <v>4</v>
      </c>
      <c r="R14" s="200">
        <f t="shared" si="2"/>
        <v>5</v>
      </c>
      <c r="S14" s="200">
        <f t="shared" si="2"/>
        <v>6</v>
      </c>
      <c r="T14" s="200">
        <f t="shared" si="2"/>
        <v>7</v>
      </c>
      <c r="U14" s="200">
        <f t="shared" si="2"/>
        <v>1</v>
      </c>
      <c r="V14" s="200">
        <f t="shared" si="2"/>
        <v>2</v>
      </c>
      <c r="W14" s="200">
        <f t="shared" si="2"/>
        <v>3</v>
      </c>
      <c r="X14" s="200">
        <f t="shared" si="2"/>
        <v>4</v>
      </c>
      <c r="Y14" s="200">
        <f t="shared" si="2"/>
        <v>5</v>
      </c>
      <c r="Z14" s="200">
        <f t="shared" si="2"/>
        <v>6</v>
      </c>
      <c r="AA14" s="200">
        <f t="shared" si="2"/>
        <v>7</v>
      </c>
      <c r="AB14" s="200">
        <f t="shared" si="2"/>
        <v>8</v>
      </c>
      <c r="AC14" s="200">
        <f t="shared" si="2"/>
        <v>2</v>
      </c>
      <c r="AD14" s="200">
        <f t="shared" si="2"/>
        <v>3</v>
      </c>
      <c r="AE14" s="200">
        <f t="shared" si="2"/>
        <v>4</v>
      </c>
      <c r="AF14" s="200">
        <f t="shared" si="2"/>
        <v>5</v>
      </c>
      <c r="AG14" s="200">
        <f t="shared" si="2"/>
        <v>6</v>
      </c>
      <c r="AH14" s="200">
        <f t="shared" si="2"/>
        <v>7</v>
      </c>
      <c r="AI14" s="200">
        <f t="shared" si="2"/>
        <v>1</v>
      </c>
      <c r="AJ14" s="200" t="str">
        <f t="shared" si="2"/>
        <v/>
      </c>
      <c r="AK14" s="84"/>
    </row>
    <row r="15" spans="1:40" ht="23.25" customHeight="1" thickBot="1">
      <c r="A15" s="354" t="s">
        <v>51</v>
      </c>
      <c r="B15" s="355"/>
      <c r="C15" s="355"/>
      <c r="D15" s="355"/>
      <c r="E15" s="356"/>
      <c r="F15" s="340">
        <f>SUM(F16:F19)</f>
        <v>0</v>
      </c>
      <c r="G15" s="340">
        <f t="shared" ref="G15:AJ15" si="3">SUM(G16:G19)</f>
        <v>0</v>
      </c>
      <c r="H15" s="340">
        <f t="shared" si="3"/>
        <v>0</v>
      </c>
      <c r="I15" s="340">
        <f t="shared" si="3"/>
        <v>0</v>
      </c>
      <c r="J15" s="340">
        <f t="shared" si="3"/>
        <v>0</v>
      </c>
      <c r="K15" s="340">
        <f t="shared" si="3"/>
        <v>0</v>
      </c>
      <c r="L15" s="340">
        <f t="shared" si="3"/>
        <v>0</v>
      </c>
      <c r="M15" s="340">
        <f t="shared" si="3"/>
        <v>0</v>
      </c>
      <c r="N15" s="340">
        <f t="shared" si="3"/>
        <v>0</v>
      </c>
      <c r="O15" s="340">
        <f t="shared" si="3"/>
        <v>0</v>
      </c>
      <c r="P15" s="340">
        <f t="shared" si="3"/>
        <v>0</v>
      </c>
      <c r="Q15" s="340">
        <f t="shared" si="3"/>
        <v>0</v>
      </c>
      <c r="R15" s="340">
        <f t="shared" si="3"/>
        <v>0</v>
      </c>
      <c r="S15" s="340">
        <f t="shared" si="3"/>
        <v>0</v>
      </c>
      <c r="T15" s="340">
        <f t="shared" si="3"/>
        <v>0</v>
      </c>
      <c r="U15" s="340">
        <f t="shared" si="3"/>
        <v>0</v>
      </c>
      <c r="V15" s="340">
        <f t="shared" si="3"/>
        <v>0</v>
      </c>
      <c r="W15" s="340">
        <f t="shared" si="3"/>
        <v>0</v>
      </c>
      <c r="X15" s="340">
        <f t="shared" si="3"/>
        <v>0</v>
      </c>
      <c r="Y15" s="340">
        <f t="shared" si="3"/>
        <v>0</v>
      </c>
      <c r="Z15" s="340">
        <f t="shared" si="3"/>
        <v>0</v>
      </c>
      <c r="AA15" s="340">
        <f t="shared" si="3"/>
        <v>0</v>
      </c>
      <c r="AB15" s="340">
        <f t="shared" si="3"/>
        <v>0</v>
      </c>
      <c r="AC15" s="340">
        <f t="shared" si="3"/>
        <v>0</v>
      </c>
      <c r="AD15" s="340">
        <f t="shared" si="3"/>
        <v>0</v>
      </c>
      <c r="AE15" s="340">
        <f t="shared" si="3"/>
        <v>0</v>
      </c>
      <c r="AF15" s="340">
        <f t="shared" si="3"/>
        <v>0</v>
      </c>
      <c r="AG15" s="340">
        <f t="shared" si="3"/>
        <v>0</v>
      </c>
      <c r="AH15" s="340">
        <f t="shared" si="3"/>
        <v>0</v>
      </c>
      <c r="AI15" s="340">
        <f t="shared" si="3"/>
        <v>0</v>
      </c>
      <c r="AJ15" s="340">
        <f t="shared" si="3"/>
        <v>0</v>
      </c>
      <c r="AK15" s="339">
        <f>SUM(F15:AJ15)</f>
        <v>0</v>
      </c>
    </row>
    <row r="16" spans="1:40" s="33" customFormat="1" ht="23.25" customHeight="1" thickTop="1">
      <c r="A16" s="29"/>
      <c r="B16" s="357" t="s">
        <v>53</v>
      </c>
      <c r="C16" s="358"/>
      <c r="D16" s="358"/>
      <c r="E16" s="358"/>
      <c r="F16" s="25"/>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7"/>
      <c r="AK16" s="28">
        <f>SUM(F16:AJ16)</f>
        <v>0</v>
      </c>
    </row>
    <row r="17" spans="1:37" s="33" customFormat="1" ht="23.25" customHeight="1">
      <c r="A17" s="29"/>
      <c r="B17" s="359" t="s">
        <v>54</v>
      </c>
      <c r="C17" s="358"/>
      <c r="D17" s="358"/>
      <c r="E17" s="360"/>
      <c r="F17" s="30"/>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2"/>
      <c r="AK17" s="28">
        <f t="shared" ref="AK17:AK24" si="4">SUM(F17:AJ17)</f>
        <v>0</v>
      </c>
    </row>
    <row r="18" spans="1:37" s="33" customFormat="1" ht="23.25" customHeight="1">
      <c r="A18" s="29"/>
      <c r="B18" s="359" t="s">
        <v>55</v>
      </c>
      <c r="C18" s="358"/>
      <c r="D18" s="358"/>
      <c r="E18" s="360"/>
      <c r="F18" s="30"/>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2"/>
      <c r="AK18" s="28">
        <f t="shared" si="4"/>
        <v>0</v>
      </c>
    </row>
    <row r="19" spans="1:37" s="33" customFormat="1" ht="23.25" customHeight="1" thickBot="1">
      <c r="A19" s="34"/>
      <c r="B19" s="359" t="s">
        <v>56</v>
      </c>
      <c r="C19" s="358"/>
      <c r="D19" s="358"/>
      <c r="E19" s="360"/>
      <c r="F19" s="35"/>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7"/>
      <c r="AK19" s="28">
        <f t="shared" si="4"/>
        <v>0</v>
      </c>
    </row>
    <row r="20" spans="1:37" ht="23.25" customHeight="1" thickTop="1" thickBot="1">
      <c r="A20" s="465" t="s">
        <v>52</v>
      </c>
      <c r="B20" s="466"/>
      <c r="C20" s="466"/>
      <c r="D20" s="466"/>
      <c r="E20" s="467"/>
      <c r="F20" s="338">
        <f>SUM(F21:F24)</f>
        <v>0</v>
      </c>
      <c r="G20" s="338">
        <f t="shared" ref="G20:AJ20" si="5">SUM(G21:G24)</f>
        <v>0</v>
      </c>
      <c r="H20" s="338">
        <f t="shared" si="5"/>
        <v>0</v>
      </c>
      <c r="I20" s="338">
        <f t="shared" si="5"/>
        <v>0</v>
      </c>
      <c r="J20" s="338">
        <f t="shared" si="5"/>
        <v>0</v>
      </c>
      <c r="K20" s="338">
        <f t="shared" si="5"/>
        <v>0</v>
      </c>
      <c r="L20" s="338">
        <f t="shared" si="5"/>
        <v>0</v>
      </c>
      <c r="M20" s="338">
        <f t="shared" si="5"/>
        <v>0</v>
      </c>
      <c r="N20" s="338">
        <f t="shared" si="5"/>
        <v>0</v>
      </c>
      <c r="O20" s="338">
        <f t="shared" si="5"/>
        <v>0</v>
      </c>
      <c r="P20" s="338">
        <f t="shared" si="5"/>
        <v>0</v>
      </c>
      <c r="Q20" s="338">
        <f t="shared" si="5"/>
        <v>0</v>
      </c>
      <c r="R20" s="338">
        <f t="shared" si="5"/>
        <v>0</v>
      </c>
      <c r="S20" s="338">
        <f t="shared" si="5"/>
        <v>0</v>
      </c>
      <c r="T20" s="338">
        <f t="shared" si="5"/>
        <v>0</v>
      </c>
      <c r="U20" s="338">
        <f t="shared" si="5"/>
        <v>0</v>
      </c>
      <c r="V20" s="338">
        <f t="shared" si="5"/>
        <v>0</v>
      </c>
      <c r="W20" s="338">
        <f t="shared" si="5"/>
        <v>0</v>
      </c>
      <c r="X20" s="338">
        <f t="shared" si="5"/>
        <v>0</v>
      </c>
      <c r="Y20" s="338">
        <f t="shared" si="5"/>
        <v>0</v>
      </c>
      <c r="Z20" s="338">
        <f t="shared" si="5"/>
        <v>0</v>
      </c>
      <c r="AA20" s="338">
        <f t="shared" si="5"/>
        <v>0</v>
      </c>
      <c r="AB20" s="338">
        <f t="shared" si="5"/>
        <v>0</v>
      </c>
      <c r="AC20" s="338">
        <f t="shared" si="5"/>
        <v>0</v>
      </c>
      <c r="AD20" s="338">
        <f t="shared" si="5"/>
        <v>0</v>
      </c>
      <c r="AE20" s="338">
        <f t="shared" si="5"/>
        <v>0</v>
      </c>
      <c r="AF20" s="338">
        <f t="shared" si="5"/>
        <v>0</v>
      </c>
      <c r="AG20" s="338">
        <f t="shared" si="5"/>
        <v>0</v>
      </c>
      <c r="AH20" s="338">
        <f t="shared" si="5"/>
        <v>0</v>
      </c>
      <c r="AI20" s="338">
        <f t="shared" si="5"/>
        <v>0</v>
      </c>
      <c r="AJ20" s="338">
        <f t="shared" si="5"/>
        <v>0</v>
      </c>
      <c r="AK20" s="339">
        <f t="shared" si="4"/>
        <v>0</v>
      </c>
    </row>
    <row r="21" spans="1:37" s="33" customFormat="1" ht="23.25" customHeight="1" thickTop="1">
      <c r="A21" s="29"/>
      <c r="B21" s="357" t="s">
        <v>53</v>
      </c>
      <c r="C21" s="358"/>
      <c r="D21" s="358"/>
      <c r="E21" s="358"/>
      <c r="F21" s="66"/>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8"/>
      <c r="AK21" s="28">
        <f t="shared" si="4"/>
        <v>0</v>
      </c>
    </row>
    <row r="22" spans="1:37" s="33" customFormat="1" ht="23.25" customHeight="1">
      <c r="A22" s="29"/>
      <c r="B22" s="359" t="s">
        <v>54</v>
      </c>
      <c r="C22" s="358"/>
      <c r="D22" s="358"/>
      <c r="E22" s="360"/>
      <c r="F22" s="30"/>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2"/>
      <c r="AK22" s="28">
        <f t="shared" si="4"/>
        <v>0</v>
      </c>
    </row>
    <row r="23" spans="1:37" s="33" customFormat="1" ht="23.25" customHeight="1">
      <c r="A23" s="29"/>
      <c r="B23" s="359" t="s">
        <v>55</v>
      </c>
      <c r="C23" s="358"/>
      <c r="D23" s="358"/>
      <c r="E23" s="360"/>
      <c r="F23" s="30"/>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2"/>
      <c r="AK23" s="28">
        <f t="shared" si="4"/>
        <v>0</v>
      </c>
    </row>
    <row r="24" spans="1:37" s="33" customFormat="1" ht="23.25" customHeight="1" thickBot="1">
      <c r="A24" s="34"/>
      <c r="B24" s="359" t="s">
        <v>56</v>
      </c>
      <c r="C24" s="358"/>
      <c r="D24" s="358"/>
      <c r="E24" s="360"/>
      <c r="F24" s="35"/>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7"/>
      <c r="AK24" s="28">
        <f t="shared" si="4"/>
        <v>0</v>
      </c>
    </row>
    <row r="25" spans="1:37" ht="18.75" customHeight="1" thickTop="1">
      <c r="A25" s="361" t="s">
        <v>6</v>
      </c>
      <c r="B25" s="361"/>
      <c r="C25" s="361"/>
      <c r="D25" s="361"/>
      <c r="E25" s="361"/>
      <c r="F25" s="43">
        <f>F15+F20</f>
        <v>0</v>
      </c>
      <c r="G25" s="43">
        <f t="shared" ref="G25:AJ25" si="6">G15+G20</f>
        <v>0</v>
      </c>
      <c r="H25" s="43">
        <f t="shared" si="6"/>
        <v>0</v>
      </c>
      <c r="I25" s="43">
        <f t="shared" si="6"/>
        <v>0</v>
      </c>
      <c r="J25" s="43">
        <f t="shared" si="6"/>
        <v>0</v>
      </c>
      <c r="K25" s="43">
        <f t="shared" si="6"/>
        <v>0</v>
      </c>
      <c r="L25" s="43">
        <f t="shared" si="6"/>
        <v>0</v>
      </c>
      <c r="M25" s="43">
        <f t="shared" si="6"/>
        <v>0</v>
      </c>
      <c r="N25" s="43">
        <f t="shared" si="6"/>
        <v>0</v>
      </c>
      <c r="O25" s="43">
        <f t="shared" si="6"/>
        <v>0</v>
      </c>
      <c r="P25" s="43">
        <f t="shared" si="6"/>
        <v>0</v>
      </c>
      <c r="Q25" s="43">
        <f t="shared" si="6"/>
        <v>0</v>
      </c>
      <c r="R25" s="43">
        <f t="shared" si="6"/>
        <v>0</v>
      </c>
      <c r="S25" s="43">
        <f t="shared" si="6"/>
        <v>0</v>
      </c>
      <c r="T25" s="43">
        <f t="shared" si="6"/>
        <v>0</v>
      </c>
      <c r="U25" s="43">
        <f t="shared" si="6"/>
        <v>0</v>
      </c>
      <c r="V25" s="43">
        <f t="shared" si="6"/>
        <v>0</v>
      </c>
      <c r="W25" s="43">
        <f t="shared" si="6"/>
        <v>0</v>
      </c>
      <c r="X25" s="43">
        <f t="shared" si="6"/>
        <v>0</v>
      </c>
      <c r="Y25" s="43">
        <f t="shared" si="6"/>
        <v>0</v>
      </c>
      <c r="Z25" s="43">
        <f t="shared" si="6"/>
        <v>0</v>
      </c>
      <c r="AA25" s="43">
        <f t="shared" si="6"/>
        <v>0</v>
      </c>
      <c r="AB25" s="43">
        <f t="shared" si="6"/>
        <v>0</v>
      </c>
      <c r="AC25" s="43">
        <f t="shared" si="6"/>
        <v>0</v>
      </c>
      <c r="AD25" s="43">
        <f t="shared" si="6"/>
        <v>0</v>
      </c>
      <c r="AE25" s="43">
        <f t="shared" si="6"/>
        <v>0</v>
      </c>
      <c r="AF25" s="43">
        <f t="shared" si="6"/>
        <v>0</v>
      </c>
      <c r="AG25" s="43">
        <f t="shared" si="6"/>
        <v>0</v>
      </c>
      <c r="AH25" s="43">
        <f t="shared" si="6"/>
        <v>0</v>
      </c>
      <c r="AI25" s="43">
        <f t="shared" si="6"/>
        <v>0</v>
      </c>
      <c r="AJ25" s="43">
        <f t="shared" si="6"/>
        <v>0</v>
      </c>
      <c r="AK25" s="44">
        <f>AK15+AK20</f>
        <v>0</v>
      </c>
    </row>
    <row r="26" spans="1:37" s="77" customFormat="1" ht="18.75" customHeight="1">
      <c r="A26" s="38"/>
      <c r="B26" s="38"/>
      <c r="C26" s="38"/>
      <c r="D26" s="38"/>
      <c r="E26" s="38"/>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row>
    <row r="27" spans="1:37" ht="18.75" customHeight="1">
      <c r="A27" s="353" t="s">
        <v>57</v>
      </c>
      <c r="B27" s="353"/>
      <c r="C27" s="353"/>
      <c r="D27" s="353"/>
      <c r="L27" s="85"/>
      <c r="M27" s="214"/>
      <c r="N27" s="85"/>
      <c r="O27" s="85"/>
      <c r="P27" s="85"/>
      <c r="Q27" s="85"/>
      <c r="R27" s="85"/>
      <c r="S27" s="85"/>
      <c r="T27" s="85"/>
      <c r="U27" s="85"/>
      <c r="V27" s="85"/>
      <c r="W27" s="85"/>
      <c r="X27" s="85"/>
      <c r="Y27" s="85"/>
      <c r="Z27" s="85"/>
      <c r="AA27" s="85"/>
      <c r="AB27" s="85"/>
      <c r="AC27" s="85"/>
      <c r="AD27" s="85"/>
      <c r="AE27" s="85"/>
      <c r="AF27" s="85"/>
      <c r="AG27" s="85"/>
      <c r="AH27" s="85"/>
      <c r="AI27" s="85"/>
      <c r="AJ27" s="85"/>
      <c r="AK27" s="85"/>
    </row>
    <row r="28" spans="1:37" ht="18.75" customHeight="1">
      <c r="A28" s="201"/>
      <c r="B28" s="33" t="s">
        <v>70</v>
      </c>
      <c r="C28" s="201"/>
      <c r="D28" s="201"/>
      <c r="L28" s="85"/>
      <c r="M28" s="215"/>
      <c r="N28" s="85"/>
      <c r="O28" s="85"/>
      <c r="P28" s="85"/>
      <c r="Q28" s="85"/>
      <c r="R28" s="85"/>
      <c r="S28" s="85"/>
      <c r="T28" s="85"/>
      <c r="U28" s="85"/>
      <c r="V28" s="85"/>
      <c r="W28" s="85"/>
      <c r="X28" s="85"/>
      <c r="Y28" s="85"/>
      <c r="Z28" s="85"/>
      <c r="AA28" s="85"/>
      <c r="AB28" s="85"/>
      <c r="AC28" s="85"/>
      <c r="AD28" s="85"/>
      <c r="AE28" s="85"/>
      <c r="AF28" s="85"/>
      <c r="AG28" s="85"/>
      <c r="AH28" s="85"/>
      <c r="AI28" s="85"/>
      <c r="AJ28" s="85"/>
      <c r="AK28" s="85"/>
    </row>
    <row r="29" spans="1:37" ht="18.75" customHeight="1">
      <c r="A29" s="350" t="s">
        <v>7</v>
      </c>
      <c r="B29" s="350"/>
      <c r="C29" s="350"/>
      <c r="D29" s="350"/>
      <c r="E29" s="350"/>
      <c r="F29" s="351" t="s">
        <v>8</v>
      </c>
      <c r="G29" s="351"/>
      <c r="H29" s="351"/>
      <c r="I29" s="351"/>
      <c r="L29" s="85"/>
      <c r="M29" s="215"/>
      <c r="N29" s="39"/>
      <c r="O29" s="39"/>
      <c r="P29" s="39"/>
      <c r="Q29" s="39"/>
      <c r="R29" s="39"/>
      <c r="S29" s="90"/>
      <c r="T29" s="90"/>
      <c r="U29" s="90"/>
      <c r="V29" s="90"/>
      <c r="W29" s="39"/>
      <c r="X29" s="39"/>
      <c r="Y29" s="39"/>
      <c r="Z29" s="39"/>
      <c r="AA29" s="39"/>
      <c r="AB29" s="39"/>
      <c r="AC29" s="39"/>
      <c r="AD29" s="87"/>
      <c r="AE29" s="87"/>
      <c r="AF29" s="87"/>
      <c r="AG29" s="87"/>
      <c r="AH29" s="87"/>
      <c r="AI29" s="87"/>
      <c r="AJ29" s="87"/>
      <c r="AK29" s="87"/>
    </row>
    <row r="30" spans="1:37" ht="18.75" customHeight="1">
      <c r="A30" s="350"/>
      <c r="B30" s="350"/>
      <c r="C30" s="350"/>
      <c r="D30" s="350"/>
      <c r="E30" s="350"/>
      <c r="F30" s="352"/>
      <c r="G30" s="352"/>
      <c r="H30" s="352"/>
      <c r="I30" s="351"/>
      <c r="L30" s="85"/>
      <c r="M30" s="39"/>
      <c r="N30" s="39"/>
      <c r="O30" s="39"/>
      <c r="P30" s="39"/>
      <c r="Q30" s="39"/>
      <c r="R30" s="39"/>
      <c r="S30" s="90"/>
      <c r="T30" s="90"/>
      <c r="U30" s="90"/>
      <c r="V30" s="90"/>
      <c r="W30" s="39"/>
      <c r="X30" s="39"/>
      <c r="Y30" s="39"/>
      <c r="Z30" s="39"/>
      <c r="AA30" s="39"/>
      <c r="AB30" s="39"/>
      <c r="AC30" s="39"/>
      <c r="AD30" s="87"/>
      <c r="AE30" s="87"/>
      <c r="AF30" s="87"/>
      <c r="AG30" s="87"/>
      <c r="AH30" s="87"/>
      <c r="AI30" s="87"/>
      <c r="AJ30" s="87"/>
      <c r="AK30" s="87"/>
    </row>
    <row r="31" spans="1:37" ht="18.75" customHeight="1">
      <c r="A31" s="342" t="s">
        <v>58</v>
      </c>
      <c r="B31" s="345" t="s">
        <v>59</v>
      </c>
      <c r="C31" s="346"/>
      <c r="D31" s="346"/>
      <c r="E31" s="346"/>
      <c r="F31" s="347">
        <f>SUMIFS(F15:AJ15,$F$14:$AJ$14,"&lt;=5")</f>
        <v>0</v>
      </c>
      <c r="G31" s="347"/>
      <c r="H31" s="348"/>
      <c r="I31" s="76" t="s">
        <v>47</v>
      </c>
      <c r="L31" s="85"/>
      <c r="M31" s="93"/>
      <c r="N31" s="39"/>
      <c r="O31" s="39"/>
      <c r="P31" s="39"/>
      <c r="Q31" s="39"/>
      <c r="R31" s="39"/>
      <c r="S31" s="39"/>
      <c r="T31" s="39"/>
      <c r="U31" s="39"/>
      <c r="V31" s="85"/>
      <c r="W31" s="39"/>
      <c r="X31" s="39"/>
      <c r="Y31" s="39"/>
      <c r="Z31" s="39"/>
      <c r="AA31" s="39"/>
      <c r="AB31" s="39"/>
      <c r="AC31" s="39"/>
      <c r="AD31" s="41"/>
      <c r="AE31" s="41"/>
      <c r="AF31" s="41"/>
      <c r="AG31" s="41"/>
      <c r="AH31" s="41"/>
      <c r="AI31" s="41"/>
      <c r="AJ31" s="41"/>
      <c r="AK31" s="41"/>
    </row>
    <row r="32" spans="1:37" ht="18.75" customHeight="1">
      <c r="A32" s="343"/>
      <c r="B32" s="345" t="s">
        <v>60</v>
      </c>
      <c r="C32" s="346"/>
      <c r="D32" s="346"/>
      <c r="E32" s="346"/>
      <c r="F32" s="347">
        <f>SUMIF($F$14:$AJ$14,"&gt;5",F15:AJ15)</f>
        <v>0</v>
      </c>
      <c r="G32" s="347"/>
      <c r="H32" s="348"/>
      <c r="I32" s="76" t="s">
        <v>47</v>
      </c>
      <c r="L32" s="85"/>
      <c r="M32" s="93"/>
      <c r="N32" s="39"/>
      <c r="O32" s="39"/>
      <c r="P32" s="39"/>
      <c r="Q32" s="39"/>
      <c r="R32" s="39"/>
      <c r="S32" s="39"/>
      <c r="T32" s="39"/>
      <c r="U32" s="39"/>
      <c r="V32" s="85"/>
      <c r="W32" s="88"/>
      <c r="X32" s="88"/>
      <c r="Y32" s="85"/>
      <c r="Z32" s="88"/>
      <c r="AA32" s="88"/>
      <c r="AB32" s="88"/>
      <c r="AC32" s="85"/>
      <c r="AD32" s="88"/>
      <c r="AE32" s="88"/>
      <c r="AF32" s="88"/>
      <c r="AG32" s="85"/>
      <c r="AH32" s="88"/>
      <c r="AI32" s="88"/>
      <c r="AJ32" s="88"/>
      <c r="AK32" s="85"/>
    </row>
    <row r="33" spans="1:37" ht="18.75" customHeight="1">
      <c r="A33" s="343"/>
      <c r="B33" s="349" t="s">
        <v>61</v>
      </c>
      <c r="C33" s="346"/>
      <c r="D33" s="346"/>
      <c r="E33" s="346"/>
      <c r="F33" s="347">
        <f>SUM(F34:H36)</f>
        <v>0</v>
      </c>
      <c r="G33" s="347"/>
      <c r="H33" s="348"/>
      <c r="I33" s="76" t="s">
        <v>47</v>
      </c>
      <c r="L33" s="85"/>
      <c r="M33" s="93"/>
      <c r="N33" s="39"/>
      <c r="O33" s="39"/>
      <c r="P33" s="39"/>
      <c r="Q33" s="39"/>
      <c r="R33" s="39"/>
      <c r="S33" s="39"/>
      <c r="T33" s="39"/>
      <c r="U33" s="39"/>
      <c r="V33" s="85"/>
      <c r="W33" s="89"/>
      <c r="X33" s="89"/>
      <c r="Y33" s="85"/>
      <c r="Z33" s="89"/>
      <c r="AA33" s="89"/>
      <c r="AB33" s="89"/>
      <c r="AC33" s="85"/>
      <c r="AD33" s="89"/>
      <c r="AE33" s="89"/>
      <c r="AF33" s="89"/>
      <c r="AG33" s="85"/>
      <c r="AH33" s="89"/>
      <c r="AI33" s="89"/>
      <c r="AJ33" s="89"/>
      <c r="AK33" s="85"/>
    </row>
    <row r="34" spans="1:37" ht="18.75" customHeight="1">
      <c r="A34" s="343"/>
      <c r="B34" s="78"/>
      <c r="C34" s="345" t="s">
        <v>62</v>
      </c>
      <c r="D34" s="346"/>
      <c r="E34" s="346"/>
      <c r="F34" s="347">
        <f>SUM(F17:AJ17)</f>
        <v>0</v>
      </c>
      <c r="G34" s="347"/>
      <c r="H34" s="348"/>
      <c r="I34" s="76" t="s">
        <v>47</v>
      </c>
      <c r="L34" s="85"/>
      <c r="M34" s="93"/>
      <c r="N34" s="39"/>
      <c r="O34" s="39"/>
      <c r="P34" s="39"/>
      <c r="Q34" s="39"/>
      <c r="R34" s="39"/>
      <c r="S34" s="39"/>
      <c r="T34" s="39"/>
      <c r="U34" s="39"/>
      <c r="V34" s="85"/>
      <c r="W34" s="88"/>
      <c r="X34" s="88"/>
      <c r="Y34" s="85"/>
      <c r="Z34" s="88"/>
      <c r="AA34" s="88"/>
      <c r="AB34" s="88"/>
      <c r="AC34" s="85"/>
      <c r="AD34" s="88"/>
      <c r="AE34" s="88"/>
      <c r="AF34" s="88"/>
      <c r="AG34" s="85"/>
      <c r="AH34" s="88"/>
      <c r="AI34" s="88"/>
      <c r="AJ34" s="88"/>
      <c r="AK34" s="85"/>
    </row>
    <row r="35" spans="1:37" ht="18.75" customHeight="1">
      <c r="A35" s="343"/>
      <c r="B35" s="78"/>
      <c r="C35" s="345" t="s">
        <v>63</v>
      </c>
      <c r="D35" s="346"/>
      <c r="E35" s="346"/>
      <c r="F35" s="347">
        <f t="shared" ref="F35:F36" si="7">SUM(F18:AJ18)</f>
        <v>0</v>
      </c>
      <c r="G35" s="347"/>
      <c r="H35" s="348"/>
      <c r="I35" s="76" t="s">
        <v>47</v>
      </c>
      <c r="L35" s="85"/>
      <c r="M35" s="93"/>
      <c r="N35" s="39"/>
      <c r="O35" s="39"/>
      <c r="P35" s="39"/>
      <c r="Q35" s="39"/>
      <c r="R35" s="39"/>
      <c r="S35" s="39"/>
      <c r="T35" s="39"/>
      <c r="U35" s="39"/>
      <c r="V35" s="85"/>
      <c r="W35" s="86"/>
      <c r="X35" s="86"/>
      <c r="Y35" s="85"/>
      <c r="Z35" s="86"/>
      <c r="AA35" s="86"/>
      <c r="AB35" s="86"/>
      <c r="AC35" s="85"/>
      <c r="AD35" s="86"/>
      <c r="AE35" s="86"/>
      <c r="AF35" s="86"/>
      <c r="AG35" s="85"/>
      <c r="AH35" s="86"/>
      <c r="AI35" s="86"/>
      <c r="AJ35" s="86"/>
      <c r="AK35" s="85"/>
    </row>
    <row r="36" spans="1:37" ht="18.75" customHeight="1">
      <c r="A36" s="344"/>
      <c r="B36" s="79"/>
      <c r="C36" s="345" t="s">
        <v>64</v>
      </c>
      <c r="D36" s="346"/>
      <c r="E36" s="346"/>
      <c r="F36" s="347">
        <f t="shared" si="7"/>
        <v>0</v>
      </c>
      <c r="G36" s="347"/>
      <c r="H36" s="348"/>
      <c r="I36" s="76" t="s">
        <v>47</v>
      </c>
      <c r="L36" s="85"/>
      <c r="M36" s="93"/>
      <c r="N36" s="39"/>
      <c r="O36" s="39"/>
      <c r="P36" s="39"/>
      <c r="Q36" s="39"/>
      <c r="R36" s="39"/>
      <c r="S36" s="39"/>
      <c r="T36" s="39"/>
      <c r="U36" s="39"/>
      <c r="V36" s="85"/>
      <c r="W36" s="88"/>
      <c r="X36" s="88"/>
      <c r="Y36" s="85"/>
      <c r="Z36" s="88"/>
      <c r="AA36" s="88"/>
      <c r="AB36" s="88"/>
      <c r="AC36" s="85"/>
      <c r="AD36" s="41"/>
      <c r="AE36" s="41"/>
      <c r="AF36" s="41"/>
      <c r="AG36" s="85"/>
      <c r="AH36" s="41"/>
      <c r="AI36" s="41"/>
      <c r="AJ36" s="41"/>
      <c r="AK36" s="85"/>
    </row>
    <row r="37" spans="1:37" ht="18.75" customHeight="1">
      <c r="A37" s="342" t="s">
        <v>65</v>
      </c>
      <c r="B37" s="345" t="s">
        <v>59</v>
      </c>
      <c r="C37" s="346"/>
      <c r="D37" s="346"/>
      <c r="E37" s="346"/>
      <c r="F37" s="347">
        <f>AK20</f>
        <v>0</v>
      </c>
      <c r="G37" s="347"/>
      <c r="H37" s="348"/>
      <c r="I37" s="76" t="s">
        <v>47</v>
      </c>
      <c r="L37" s="85"/>
      <c r="M37" s="93"/>
      <c r="N37" s="39"/>
      <c r="O37" s="39"/>
      <c r="P37" s="39"/>
      <c r="Q37" s="39"/>
      <c r="R37" s="39"/>
      <c r="S37" s="39"/>
      <c r="T37" s="39"/>
      <c r="U37" s="39"/>
      <c r="V37" s="85"/>
      <c r="W37" s="39"/>
      <c r="X37" s="39"/>
      <c r="Y37" s="39"/>
      <c r="Z37" s="39"/>
      <c r="AA37" s="39"/>
      <c r="AB37" s="39"/>
      <c r="AC37" s="39"/>
      <c r="AD37" s="41"/>
      <c r="AE37" s="41"/>
      <c r="AF37" s="41"/>
      <c r="AG37" s="41"/>
      <c r="AH37" s="41"/>
      <c r="AI37" s="41"/>
      <c r="AJ37" s="41"/>
      <c r="AK37" s="41"/>
    </row>
    <row r="38" spans="1:37" ht="18.75" customHeight="1">
      <c r="A38" s="343"/>
      <c r="B38" s="349" t="s">
        <v>244</v>
      </c>
      <c r="C38" s="346"/>
      <c r="D38" s="346"/>
      <c r="E38" s="346"/>
      <c r="F38" s="347">
        <f>SUM(F39:H41)</f>
        <v>0</v>
      </c>
      <c r="G38" s="347"/>
      <c r="H38" s="348"/>
      <c r="I38" s="76" t="s">
        <v>47</v>
      </c>
      <c r="L38" s="85"/>
      <c r="M38" s="93"/>
      <c r="N38" s="39"/>
      <c r="O38" s="39"/>
      <c r="P38" s="39"/>
      <c r="Q38" s="39"/>
      <c r="R38" s="39"/>
      <c r="S38" s="39"/>
      <c r="T38" s="39"/>
      <c r="U38" s="39"/>
      <c r="V38" s="85"/>
      <c r="W38" s="89"/>
      <c r="X38" s="89"/>
      <c r="Y38" s="85"/>
      <c r="Z38" s="89"/>
      <c r="AA38" s="89"/>
      <c r="AB38" s="89"/>
      <c r="AC38" s="85"/>
      <c r="AD38" s="89"/>
      <c r="AE38" s="89"/>
      <c r="AF38" s="89"/>
      <c r="AG38" s="85"/>
      <c r="AH38" s="89"/>
      <c r="AI38" s="89"/>
      <c r="AJ38" s="89"/>
      <c r="AK38" s="85"/>
    </row>
    <row r="39" spans="1:37" ht="18.75" customHeight="1">
      <c r="A39" s="343"/>
      <c r="B39" s="78"/>
      <c r="C39" s="345" t="s">
        <v>62</v>
      </c>
      <c r="D39" s="346"/>
      <c r="E39" s="346"/>
      <c r="F39" s="347">
        <f>SUM(F22:AJ22)</f>
        <v>0</v>
      </c>
      <c r="G39" s="347"/>
      <c r="H39" s="348"/>
      <c r="I39" s="76" t="s">
        <v>47</v>
      </c>
      <c r="L39" s="85"/>
      <c r="M39" s="93"/>
      <c r="N39" s="39"/>
      <c r="O39" s="39"/>
      <c r="P39" s="39"/>
      <c r="Q39" s="39"/>
      <c r="R39" s="39"/>
      <c r="S39" s="39"/>
      <c r="T39" s="39"/>
      <c r="U39" s="39"/>
      <c r="V39" s="85"/>
      <c r="W39" s="88"/>
      <c r="X39" s="88"/>
      <c r="Y39" s="85"/>
      <c r="Z39" s="88"/>
      <c r="AA39" s="88"/>
      <c r="AB39" s="88"/>
      <c r="AC39" s="85"/>
      <c r="AD39" s="88"/>
      <c r="AE39" s="88"/>
      <c r="AF39" s="88"/>
      <c r="AG39" s="85"/>
      <c r="AH39" s="88"/>
      <c r="AI39" s="88"/>
      <c r="AJ39" s="88"/>
      <c r="AK39" s="85"/>
    </row>
    <row r="40" spans="1:37" ht="18.75" customHeight="1">
      <c r="A40" s="343"/>
      <c r="B40" s="78"/>
      <c r="C40" s="345" t="s">
        <v>63</v>
      </c>
      <c r="D40" s="346"/>
      <c r="E40" s="346"/>
      <c r="F40" s="347">
        <f t="shared" ref="F40:F41" si="8">SUM(F23:AJ23)</f>
        <v>0</v>
      </c>
      <c r="G40" s="347"/>
      <c r="H40" s="348"/>
      <c r="I40" s="76" t="s">
        <v>47</v>
      </c>
      <c r="L40" s="85"/>
      <c r="M40" s="93"/>
      <c r="N40" s="39"/>
      <c r="O40" s="39"/>
      <c r="P40" s="39"/>
      <c r="Q40" s="39"/>
      <c r="R40" s="39"/>
      <c r="S40" s="39"/>
      <c r="T40" s="39"/>
      <c r="U40" s="39"/>
      <c r="V40" s="85"/>
      <c r="W40" s="86"/>
      <c r="X40" s="86"/>
      <c r="Y40" s="85"/>
      <c r="Z40" s="86"/>
      <c r="AA40" s="86"/>
      <c r="AB40" s="86"/>
      <c r="AC40" s="85"/>
      <c r="AD40" s="86"/>
      <c r="AE40" s="86"/>
      <c r="AF40" s="86"/>
      <c r="AG40" s="85"/>
      <c r="AH40" s="86"/>
      <c r="AI40" s="86"/>
      <c r="AJ40" s="86"/>
      <c r="AK40" s="85"/>
    </row>
    <row r="41" spans="1:37" ht="18.75" customHeight="1">
      <c r="A41" s="344"/>
      <c r="B41" s="79"/>
      <c r="C41" s="345" t="s">
        <v>64</v>
      </c>
      <c r="D41" s="346"/>
      <c r="E41" s="346"/>
      <c r="F41" s="347">
        <f t="shared" si="8"/>
        <v>0</v>
      </c>
      <c r="G41" s="347"/>
      <c r="H41" s="348"/>
      <c r="I41" s="76" t="s">
        <v>47</v>
      </c>
      <c r="L41" s="85"/>
      <c r="M41" s="93"/>
      <c r="N41" s="39"/>
      <c r="O41" s="39"/>
      <c r="P41" s="39"/>
      <c r="Q41" s="39"/>
      <c r="R41" s="39"/>
      <c r="S41" s="39"/>
      <c r="T41" s="39"/>
      <c r="U41" s="39"/>
      <c r="V41" s="85"/>
      <c r="W41" s="88"/>
      <c r="X41" s="88"/>
      <c r="Y41" s="85"/>
      <c r="Z41" s="88"/>
      <c r="AA41" s="88"/>
      <c r="AB41" s="88"/>
      <c r="AC41" s="85"/>
      <c r="AD41" s="41"/>
      <c r="AE41" s="41"/>
      <c r="AF41" s="41"/>
      <c r="AG41" s="85"/>
      <c r="AH41" s="41"/>
      <c r="AI41" s="41"/>
      <c r="AJ41" s="41"/>
      <c r="AK41" s="85"/>
    </row>
    <row r="42" spans="1:37" ht="19.5" customHeight="1">
      <c r="L42" s="85"/>
      <c r="M42" s="93"/>
      <c r="N42" s="39"/>
      <c r="O42" s="39"/>
      <c r="P42" s="39"/>
      <c r="Q42" s="39"/>
      <c r="R42" s="39"/>
      <c r="S42" s="39"/>
      <c r="T42" s="39"/>
      <c r="U42" s="39"/>
      <c r="V42" s="85"/>
      <c r="W42" s="85"/>
      <c r="X42" s="85"/>
      <c r="Y42" s="85"/>
      <c r="Z42" s="85"/>
      <c r="AA42" s="85"/>
      <c r="AB42" s="85"/>
      <c r="AC42" s="85"/>
      <c r="AD42" s="85"/>
      <c r="AE42" s="85"/>
      <c r="AF42" s="85"/>
      <c r="AG42" s="85"/>
      <c r="AH42" s="85"/>
      <c r="AI42" s="85"/>
      <c r="AJ42" s="85"/>
      <c r="AK42" s="85"/>
    </row>
    <row r="43" spans="1:37" ht="19.5" customHeight="1">
      <c r="L43" s="85"/>
      <c r="M43" s="93"/>
      <c r="N43" s="39"/>
      <c r="O43" s="39"/>
      <c r="P43" s="39"/>
      <c r="Q43" s="39"/>
      <c r="R43" s="39"/>
      <c r="S43" s="39"/>
      <c r="T43" s="39"/>
      <c r="U43" s="39"/>
      <c r="V43" s="85"/>
      <c r="W43" s="85"/>
      <c r="X43" s="85"/>
      <c r="Y43" s="85"/>
      <c r="Z43" s="85"/>
      <c r="AA43" s="85"/>
      <c r="AB43" s="85"/>
      <c r="AC43" s="85"/>
      <c r="AD43" s="85"/>
      <c r="AE43" s="85"/>
      <c r="AF43" s="85"/>
      <c r="AG43" s="85"/>
      <c r="AH43" s="85"/>
      <c r="AI43" s="85"/>
      <c r="AJ43" s="85"/>
      <c r="AK43" s="85"/>
    </row>
    <row r="44" spans="1:37" ht="19.5" customHeight="1">
      <c r="M44" s="93"/>
      <c r="N44" s="39"/>
      <c r="O44" s="39"/>
      <c r="P44" s="39"/>
      <c r="Q44" s="39"/>
      <c r="R44" s="39"/>
      <c r="S44" s="39"/>
      <c r="T44" s="39"/>
      <c r="U44" s="39"/>
      <c r="V44" s="85"/>
    </row>
    <row r="45" spans="1:37" ht="19.5" customHeight="1">
      <c r="M45" s="93"/>
      <c r="N45" s="39"/>
      <c r="O45" s="39"/>
      <c r="P45" s="39"/>
      <c r="Q45" s="39"/>
      <c r="R45" s="39"/>
      <c r="S45" s="39"/>
      <c r="T45" s="39"/>
      <c r="U45" s="39"/>
      <c r="V45" s="85"/>
    </row>
    <row r="46" spans="1:37" ht="19.5" customHeight="1"/>
    <row r="47" spans="1:37" ht="19.5" customHeight="1"/>
    <row r="48" spans="1:37" ht="19.5" customHeight="1"/>
    <row r="49" ht="19.5" customHeight="1"/>
    <row r="50" ht="19.5" customHeight="1"/>
    <row r="51" ht="19.5" customHeight="1"/>
  </sheetData>
  <sheetProtection algorithmName="SHA-512" hashValue="+j+IZxA49RpRwbu62/1yqNffJSyujFYiYbhA1PspEUua/gcVXHEv45vTiP9FEmZJWuB6/miuF/kfPOx+7fHj8w==" saltValue="mOPnk6mjOax8LN5GPXbsDQ==" spinCount="100000" sheet="1" objects="1" scenarios="1"/>
  <mergeCells count="58">
    <mergeCell ref="A3:L3"/>
    <mergeCell ref="M3:N3"/>
    <mergeCell ref="A5:K5"/>
    <mergeCell ref="L5:U5"/>
    <mergeCell ref="A6:K6"/>
    <mergeCell ref="L6:U6"/>
    <mergeCell ref="X6:AB6"/>
    <mergeCell ref="AC6:AG6"/>
    <mergeCell ref="A7:K9"/>
    <mergeCell ref="L7:U7"/>
    <mergeCell ref="X7:AA7"/>
    <mergeCell ref="AC7:AF7"/>
    <mergeCell ref="L8:N8"/>
    <mergeCell ref="O8:U8"/>
    <mergeCell ref="L9:N9"/>
    <mergeCell ref="O9:U9"/>
    <mergeCell ref="F29:I30"/>
    <mergeCell ref="F35:H35"/>
    <mergeCell ref="B22:E22"/>
    <mergeCell ref="A11:D11"/>
    <mergeCell ref="A12:E12"/>
    <mergeCell ref="A13:E13"/>
    <mergeCell ref="A14:E14"/>
    <mergeCell ref="A15:E15"/>
    <mergeCell ref="B16:E16"/>
    <mergeCell ref="B17:E17"/>
    <mergeCell ref="B18:E18"/>
    <mergeCell ref="B19:E19"/>
    <mergeCell ref="A20:E20"/>
    <mergeCell ref="B21:E21"/>
    <mergeCell ref="B23:E23"/>
    <mergeCell ref="B24:E24"/>
    <mergeCell ref="A25:E25"/>
    <mergeCell ref="A27:D27"/>
    <mergeCell ref="A29:E30"/>
    <mergeCell ref="A31:A36"/>
    <mergeCell ref="B31:E31"/>
    <mergeCell ref="C34:E34"/>
    <mergeCell ref="F31:H31"/>
    <mergeCell ref="B32:E32"/>
    <mergeCell ref="F32:H32"/>
    <mergeCell ref="B33:E33"/>
    <mergeCell ref="F33:H33"/>
    <mergeCell ref="F34:H34"/>
    <mergeCell ref="C35:E35"/>
    <mergeCell ref="A37:A41"/>
    <mergeCell ref="B37:E37"/>
    <mergeCell ref="F37:H37"/>
    <mergeCell ref="B38:E38"/>
    <mergeCell ref="F38:H38"/>
    <mergeCell ref="C39:E39"/>
    <mergeCell ref="F39:H39"/>
    <mergeCell ref="C40:E40"/>
    <mergeCell ref="F40:H40"/>
    <mergeCell ref="C41:E41"/>
    <mergeCell ref="F41:H41"/>
    <mergeCell ref="C36:E36"/>
    <mergeCell ref="F36:H36"/>
  </mergeCells>
  <phoneticPr fontId="6"/>
  <conditionalFormatting sqref="A7:K9">
    <cfRule type="containsBlanks" dxfId="98" priority="15">
      <formula>LEN(TRIM(A7))=0</formula>
    </cfRule>
  </conditionalFormatting>
  <conditionalFormatting sqref="F15:AJ15">
    <cfRule type="expression" dxfId="97" priority="5">
      <formula>F$13="日"</formula>
    </cfRule>
    <cfRule type="expression" dxfId="96" priority="6">
      <formula>F$13="祝"</formula>
    </cfRule>
    <cfRule type="expression" dxfId="95" priority="7">
      <formula>F$13="土"</formula>
    </cfRule>
  </conditionalFormatting>
  <conditionalFormatting sqref="F15:AJ24">
    <cfRule type="expression" dxfId="94" priority="8">
      <formula>F$14="○"</formula>
    </cfRule>
  </conditionalFormatting>
  <conditionalFormatting sqref="F16:AJ24">
    <cfRule type="expression" dxfId="93" priority="10">
      <formula>F$13="日"</formula>
    </cfRule>
    <cfRule type="expression" dxfId="92" priority="11">
      <formula>F$13="祝"</formula>
    </cfRule>
    <cfRule type="expression" dxfId="91" priority="12">
      <formula>F$13="土"</formula>
    </cfRule>
  </conditionalFormatting>
  <conditionalFormatting sqref="L7:U7">
    <cfRule type="containsBlanks" dxfId="90" priority="14">
      <formula>LEN(TRIM(L7))=0</formula>
    </cfRule>
  </conditionalFormatting>
  <conditionalFormatting sqref="M3:N3">
    <cfRule type="containsBlanks" dxfId="89" priority="1">
      <formula>LEN(TRIM(M3))=0</formula>
    </cfRule>
  </conditionalFormatting>
  <conditionalFormatting sqref="O8:U9">
    <cfRule type="containsBlanks" dxfId="88" priority="13">
      <formula>LEN(TRIM(O8))=0</formula>
    </cfRule>
  </conditionalFormatting>
  <conditionalFormatting sqref="X7:AA7">
    <cfRule type="containsBlanks" dxfId="87" priority="3">
      <formula>LEN(TRIM(X7))=0</formula>
    </cfRule>
  </conditionalFormatting>
  <pageMargins left="0.7" right="0.7" top="0.75" bottom="0.75" header="0.3" footer="0.3"/>
  <pageSetup paperSize="9" scale="5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56811-78C9-450B-9A67-7DCDEACA3F94}">
  <sheetPr codeName="Sheet13">
    <tabColor theme="8" tint="0.59999389629810485"/>
  </sheetPr>
  <dimension ref="A1:AM52"/>
  <sheetViews>
    <sheetView view="pageBreakPreview" zoomScale="90" zoomScaleNormal="100" zoomScaleSheetLayoutView="90" workbookViewId="0">
      <selection activeCell="F21" sqref="F21:AK21"/>
    </sheetView>
  </sheetViews>
  <sheetFormatPr defaultRowHeight="13.5"/>
  <cols>
    <col min="1" max="1" width="4.625" style="17" customWidth="1"/>
    <col min="2" max="5" width="5.75" style="17" customWidth="1"/>
    <col min="6" max="38" width="4.625" style="17" customWidth="1"/>
    <col min="39" max="16384" width="9" style="17"/>
  </cols>
  <sheetData>
    <row r="1" spans="1:39" ht="18.75" customHeight="1"/>
    <row r="2" spans="1:39" ht="18.75" customHeight="1">
      <c r="A2" s="17" t="s">
        <v>263</v>
      </c>
    </row>
    <row r="3" spans="1:39" ht="18.75" customHeight="1">
      <c r="A3" s="406" t="s">
        <v>242</v>
      </c>
      <c r="B3" s="406"/>
      <c r="C3" s="406"/>
      <c r="D3" s="406"/>
      <c r="E3" s="406"/>
      <c r="F3" s="406"/>
      <c r="G3" s="406"/>
      <c r="H3" s="406"/>
      <c r="I3" s="406"/>
      <c r="J3" s="406"/>
      <c r="K3" s="406"/>
      <c r="L3" s="406"/>
      <c r="M3" s="452">
        <f>IF(P3&lt;4,'4月【平日・休日】'!M3+1,'4月【平日・休日】'!M3)</f>
        <v>2026</v>
      </c>
      <c r="N3" s="452"/>
      <c r="O3" s="17" t="s">
        <v>0</v>
      </c>
      <c r="P3" s="18">
        <v>12</v>
      </c>
      <c r="Q3" s="17" t="s">
        <v>10</v>
      </c>
      <c r="R3" s="17" t="s">
        <v>70</v>
      </c>
    </row>
    <row r="4" spans="1:39" ht="18.75" customHeight="1" thickBot="1"/>
    <row r="5" spans="1:39" ht="18.75" customHeight="1" thickBot="1">
      <c r="A5" s="408" t="s">
        <v>103</v>
      </c>
      <c r="B5" s="409"/>
      <c r="C5" s="409"/>
      <c r="D5" s="409"/>
      <c r="E5" s="409"/>
      <c r="F5" s="409"/>
      <c r="G5" s="409"/>
      <c r="H5" s="409"/>
      <c r="I5" s="409"/>
      <c r="J5" s="409"/>
      <c r="K5" s="410"/>
      <c r="L5" s="411" t="s">
        <v>11</v>
      </c>
      <c r="M5" s="412"/>
      <c r="N5" s="412"/>
      <c r="O5" s="412"/>
      <c r="P5" s="412"/>
      <c r="Q5" s="412"/>
      <c r="R5" s="412"/>
      <c r="S5" s="412"/>
      <c r="T5" s="412"/>
      <c r="U5" s="413"/>
      <c r="V5" s="19"/>
      <c r="W5" s="19"/>
      <c r="X5" s="19"/>
      <c r="AI5" s="405" t="s">
        <v>237</v>
      </c>
      <c r="AJ5" s="405"/>
      <c r="AK5" s="405"/>
      <c r="AL5" s="405"/>
      <c r="AM5" s="405"/>
    </row>
    <row r="6" spans="1:39" ht="18.75" customHeight="1" thickBot="1">
      <c r="A6" s="447" t="s">
        <v>48</v>
      </c>
      <c r="B6" s="448"/>
      <c r="C6" s="448"/>
      <c r="D6" s="448"/>
      <c r="E6" s="448"/>
      <c r="F6" s="448"/>
      <c r="G6" s="448"/>
      <c r="H6" s="448"/>
      <c r="I6" s="448"/>
      <c r="J6" s="448"/>
      <c r="K6" s="449"/>
      <c r="L6" s="447" t="s">
        <v>49</v>
      </c>
      <c r="M6" s="448"/>
      <c r="N6" s="448"/>
      <c r="O6" s="448"/>
      <c r="P6" s="448"/>
      <c r="Q6" s="448"/>
      <c r="R6" s="448"/>
      <c r="S6" s="448"/>
      <c r="T6" s="448"/>
      <c r="U6" s="449"/>
      <c r="V6" s="19"/>
      <c r="W6" s="19"/>
      <c r="X6" s="450" t="s">
        <v>20</v>
      </c>
      <c r="Y6" s="451"/>
      <c r="Z6" s="451"/>
      <c r="AA6" s="451"/>
      <c r="AB6" s="403"/>
      <c r="AC6" s="404" t="s">
        <v>21</v>
      </c>
      <c r="AD6" s="405"/>
      <c r="AE6" s="405"/>
      <c r="AF6" s="405"/>
      <c r="AG6" s="405"/>
      <c r="AI6" s="405" t="s">
        <v>68</v>
      </c>
      <c r="AJ6" s="405"/>
      <c r="AK6" s="405"/>
      <c r="AL6" s="405" t="s">
        <v>69</v>
      </c>
      <c r="AM6" s="405"/>
    </row>
    <row r="7" spans="1:39" ht="18.75" customHeight="1" thickBot="1">
      <c r="A7" s="425">
        <f>'4月【平日・休日】'!A7</f>
        <v>0</v>
      </c>
      <c r="B7" s="426"/>
      <c r="C7" s="426"/>
      <c r="D7" s="426"/>
      <c r="E7" s="426"/>
      <c r="F7" s="426"/>
      <c r="G7" s="426"/>
      <c r="H7" s="426"/>
      <c r="I7" s="426"/>
      <c r="J7" s="426"/>
      <c r="K7" s="427"/>
      <c r="L7" s="459">
        <f>'4月【平日・休日】'!L7</f>
        <v>0</v>
      </c>
      <c r="M7" s="460"/>
      <c r="N7" s="460"/>
      <c r="O7" s="460"/>
      <c r="P7" s="460"/>
      <c r="Q7" s="460"/>
      <c r="R7" s="460"/>
      <c r="S7" s="460"/>
      <c r="T7" s="460"/>
      <c r="U7" s="461"/>
      <c r="V7" s="19"/>
      <c r="W7" s="19"/>
      <c r="X7" s="382"/>
      <c r="Y7" s="383"/>
      <c r="Z7" s="383"/>
      <c r="AA7" s="383"/>
      <c r="AB7" s="21" t="s">
        <v>1</v>
      </c>
      <c r="AC7" s="384">
        <f>COUNTIF(F26:AJ26,"&lt;&gt;0")</f>
        <v>0</v>
      </c>
      <c r="AD7" s="384"/>
      <c r="AE7" s="384"/>
      <c r="AF7" s="384"/>
      <c r="AG7" s="20" t="s">
        <v>9</v>
      </c>
      <c r="AI7" s="453"/>
      <c r="AJ7" s="386"/>
      <c r="AK7" s="386"/>
      <c r="AL7" s="386"/>
      <c r="AM7" s="388"/>
    </row>
    <row r="8" spans="1:39" ht="18.75" customHeight="1">
      <c r="A8" s="428"/>
      <c r="B8" s="429"/>
      <c r="C8" s="429"/>
      <c r="D8" s="429"/>
      <c r="E8" s="429"/>
      <c r="F8" s="429"/>
      <c r="G8" s="429"/>
      <c r="H8" s="429"/>
      <c r="I8" s="429"/>
      <c r="J8" s="429"/>
      <c r="K8" s="430"/>
      <c r="L8" s="438" t="s">
        <v>50</v>
      </c>
      <c r="M8" s="439"/>
      <c r="N8" s="440"/>
      <c r="O8" s="441">
        <f>'4月【平日・休日】'!O8</f>
        <v>0</v>
      </c>
      <c r="P8" s="442"/>
      <c r="Q8" s="442"/>
      <c r="R8" s="442"/>
      <c r="S8" s="442"/>
      <c r="T8" s="442"/>
      <c r="U8" s="443"/>
      <c r="V8" s="19"/>
      <c r="W8" s="19"/>
      <c r="X8" s="19"/>
    </row>
    <row r="9" spans="1:39" ht="18.75" customHeight="1" thickBot="1">
      <c r="A9" s="431"/>
      <c r="B9" s="432"/>
      <c r="C9" s="432"/>
      <c r="D9" s="432"/>
      <c r="E9" s="432"/>
      <c r="F9" s="432"/>
      <c r="G9" s="432"/>
      <c r="H9" s="432"/>
      <c r="I9" s="432"/>
      <c r="J9" s="432"/>
      <c r="K9" s="433"/>
      <c r="L9" s="444" t="s">
        <v>13</v>
      </c>
      <c r="M9" s="445"/>
      <c r="N9" s="446"/>
      <c r="O9" s="422">
        <f>'4月【平日・休日】'!O9</f>
        <v>0</v>
      </c>
      <c r="P9" s="423"/>
      <c r="Q9" s="423"/>
      <c r="R9" s="423"/>
      <c r="S9" s="423"/>
      <c r="T9" s="423"/>
      <c r="U9" s="424"/>
      <c r="V9" s="19"/>
      <c r="W9" s="19"/>
      <c r="X9" s="19"/>
    </row>
    <row r="10" spans="1:39" ht="18.75" customHeight="1">
      <c r="A10" s="23"/>
      <c r="B10" s="23"/>
      <c r="C10" s="23"/>
      <c r="D10" s="23"/>
      <c r="E10" s="23"/>
      <c r="F10" s="23"/>
      <c r="G10" s="23"/>
      <c r="H10" s="23"/>
      <c r="I10" s="23"/>
      <c r="J10" s="23"/>
      <c r="K10" s="23"/>
      <c r="L10" s="23"/>
      <c r="M10" s="23"/>
      <c r="N10" s="23"/>
      <c r="O10" s="23"/>
      <c r="P10" s="23"/>
      <c r="Q10" s="23"/>
      <c r="R10" s="23"/>
      <c r="S10" s="23"/>
      <c r="T10" s="23"/>
      <c r="U10" s="23"/>
      <c r="V10" s="19"/>
      <c r="W10" s="19"/>
      <c r="X10" s="19"/>
    </row>
    <row r="11" spans="1:39" ht="18.75" customHeight="1">
      <c r="A11" s="365" t="s">
        <v>28</v>
      </c>
      <c r="B11" s="365"/>
      <c r="C11" s="365"/>
      <c r="D11" s="365"/>
      <c r="F11" s="216" t="s">
        <v>256</v>
      </c>
    </row>
    <row r="12" spans="1:39" ht="18.75" customHeight="1">
      <c r="A12" s="350" t="s">
        <v>5</v>
      </c>
      <c r="B12" s="350"/>
      <c r="C12" s="350"/>
      <c r="D12" s="350"/>
      <c r="E12" s="350"/>
      <c r="F12" s="24">
        <f>DATE(M3,P3,1)</f>
        <v>46357</v>
      </c>
      <c r="G12" s="24">
        <f>F12+1</f>
        <v>46358</v>
      </c>
      <c r="H12" s="24">
        <f t="shared" ref="H12:AJ12" si="0">G12+1</f>
        <v>46359</v>
      </c>
      <c r="I12" s="24">
        <f t="shared" si="0"/>
        <v>46360</v>
      </c>
      <c r="J12" s="24">
        <f t="shared" si="0"/>
        <v>46361</v>
      </c>
      <c r="K12" s="24">
        <f t="shared" si="0"/>
        <v>46362</v>
      </c>
      <c r="L12" s="24">
        <f t="shared" si="0"/>
        <v>46363</v>
      </c>
      <c r="M12" s="24">
        <f t="shared" si="0"/>
        <v>46364</v>
      </c>
      <c r="N12" s="24">
        <f t="shared" si="0"/>
        <v>46365</v>
      </c>
      <c r="O12" s="24">
        <f t="shared" si="0"/>
        <v>46366</v>
      </c>
      <c r="P12" s="24">
        <f t="shared" si="0"/>
        <v>46367</v>
      </c>
      <c r="Q12" s="24">
        <f t="shared" si="0"/>
        <v>46368</v>
      </c>
      <c r="R12" s="24">
        <f t="shared" si="0"/>
        <v>46369</v>
      </c>
      <c r="S12" s="24">
        <f t="shared" si="0"/>
        <v>46370</v>
      </c>
      <c r="T12" s="24">
        <f t="shared" si="0"/>
        <v>46371</v>
      </c>
      <c r="U12" s="24">
        <f t="shared" si="0"/>
        <v>46372</v>
      </c>
      <c r="V12" s="24">
        <f t="shared" si="0"/>
        <v>46373</v>
      </c>
      <c r="W12" s="24">
        <f t="shared" si="0"/>
        <v>46374</v>
      </c>
      <c r="X12" s="24">
        <f t="shared" si="0"/>
        <v>46375</v>
      </c>
      <c r="Y12" s="24">
        <f t="shared" si="0"/>
        <v>46376</v>
      </c>
      <c r="Z12" s="24">
        <f t="shared" si="0"/>
        <v>46377</v>
      </c>
      <c r="AA12" s="24">
        <f t="shared" si="0"/>
        <v>46378</v>
      </c>
      <c r="AB12" s="24">
        <f t="shared" si="0"/>
        <v>46379</v>
      </c>
      <c r="AC12" s="24">
        <f t="shared" si="0"/>
        <v>46380</v>
      </c>
      <c r="AD12" s="24">
        <f t="shared" si="0"/>
        <v>46381</v>
      </c>
      <c r="AE12" s="24">
        <f t="shared" si="0"/>
        <v>46382</v>
      </c>
      <c r="AF12" s="24">
        <f t="shared" si="0"/>
        <v>46383</v>
      </c>
      <c r="AG12" s="24">
        <f t="shared" si="0"/>
        <v>46384</v>
      </c>
      <c r="AH12" s="24">
        <f t="shared" si="0"/>
        <v>46385</v>
      </c>
      <c r="AI12" s="24">
        <f t="shared" si="0"/>
        <v>46386</v>
      </c>
      <c r="AJ12" s="24">
        <f t="shared" si="0"/>
        <v>46387</v>
      </c>
      <c r="AK12" s="199" t="s">
        <v>6</v>
      </c>
    </row>
    <row r="13" spans="1:39" ht="18.75" customHeight="1" thickBot="1">
      <c r="A13" s="350" t="s">
        <v>4</v>
      </c>
      <c r="B13" s="350"/>
      <c r="C13" s="350"/>
      <c r="D13" s="350"/>
      <c r="E13" s="350"/>
      <c r="F13" s="200" t="str">
        <f>TEXT(F12,"aaa")</f>
        <v>火</v>
      </c>
      <c r="G13" s="200" t="str">
        <f t="shared" ref="G13:AI13" si="1">TEXT(G12,"aaa")</f>
        <v>水</v>
      </c>
      <c r="H13" s="200" t="str">
        <f t="shared" si="1"/>
        <v>木</v>
      </c>
      <c r="I13" s="200" t="str">
        <f t="shared" si="1"/>
        <v>金</v>
      </c>
      <c r="J13" s="200" t="str">
        <f t="shared" si="1"/>
        <v>土</v>
      </c>
      <c r="K13" s="200" t="str">
        <f t="shared" si="1"/>
        <v>日</v>
      </c>
      <c r="L13" s="200" t="str">
        <f t="shared" si="1"/>
        <v>月</v>
      </c>
      <c r="M13" s="200" t="str">
        <f t="shared" si="1"/>
        <v>火</v>
      </c>
      <c r="N13" s="200" t="str">
        <f t="shared" si="1"/>
        <v>水</v>
      </c>
      <c r="O13" s="200" t="str">
        <f t="shared" si="1"/>
        <v>木</v>
      </c>
      <c r="P13" s="200" t="str">
        <f t="shared" si="1"/>
        <v>金</v>
      </c>
      <c r="Q13" s="200" t="str">
        <f t="shared" si="1"/>
        <v>土</v>
      </c>
      <c r="R13" s="200" t="str">
        <f t="shared" si="1"/>
        <v>日</v>
      </c>
      <c r="S13" s="200" t="str">
        <f t="shared" si="1"/>
        <v>月</v>
      </c>
      <c r="T13" s="200" t="str">
        <f t="shared" si="1"/>
        <v>火</v>
      </c>
      <c r="U13" s="200" t="str">
        <f t="shared" si="1"/>
        <v>水</v>
      </c>
      <c r="V13" s="200" t="str">
        <f t="shared" si="1"/>
        <v>木</v>
      </c>
      <c r="W13" s="200" t="str">
        <f t="shared" si="1"/>
        <v>金</v>
      </c>
      <c r="X13" s="200" t="str">
        <f t="shared" si="1"/>
        <v>土</v>
      </c>
      <c r="Y13" s="200" t="str">
        <f t="shared" si="1"/>
        <v>日</v>
      </c>
      <c r="Z13" s="200" t="str">
        <f t="shared" si="1"/>
        <v>月</v>
      </c>
      <c r="AA13" s="200" t="str">
        <f t="shared" si="1"/>
        <v>火</v>
      </c>
      <c r="AB13" s="200" t="str">
        <f t="shared" si="1"/>
        <v>水</v>
      </c>
      <c r="AC13" s="200" t="str">
        <f t="shared" si="1"/>
        <v>木</v>
      </c>
      <c r="AD13" s="200" t="str">
        <f t="shared" si="1"/>
        <v>金</v>
      </c>
      <c r="AE13" s="200" t="str">
        <f t="shared" si="1"/>
        <v>土</v>
      </c>
      <c r="AF13" s="200" t="str">
        <f t="shared" si="1"/>
        <v>日</v>
      </c>
      <c r="AG13" s="200" t="str">
        <f t="shared" si="1"/>
        <v>月</v>
      </c>
      <c r="AH13" s="200" t="str">
        <f t="shared" si="1"/>
        <v>火</v>
      </c>
      <c r="AI13" s="200" t="str">
        <f t="shared" si="1"/>
        <v>水</v>
      </c>
      <c r="AJ13" s="200" t="str">
        <f t="shared" ref="AJ13" si="2">TEXT(AJ12,"aaa")</f>
        <v>木</v>
      </c>
      <c r="AK13" s="199"/>
    </row>
    <row r="14" spans="1:39" ht="18.75" customHeight="1" thickTop="1" thickBot="1">
      <c r="A14" s="366" t="s">
        <v>67</v>
      </c>
      <c r="B14" s="367"/>
      <c r="C14" s="367"/>
      <c r="D14" s="367"/>
      <c r="E14" s="368"/>
      <c r="F14" s="230"/>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231"/>
      <c r="AE14" s="231"/>
      <c r="AF14" s="231"/>
      <c r="AG14" s="231"/>
      <c r="AH14" s="231"/>
      <c r="AI14" s="231"/>
      <c r="AJ14" s="232"/>
      <c r="AK14" s="84"/>
    </row>
    <row r="15" spans="1:39" ht="18.75" hidden="1" customHeight="1" thickTop="1">
      <c r="A15" s="366"/>
      <c r="B15" s="367"/>
      <c r="C15" s="367"/>
      <c r="D15" s="367"/>
      <c r="E15" s="368"/>
      <c r="F15" s="200">
        <f>IF(F13="月",1,IF(F13="火",2,IF(F13="水",3,IF(F13="木",4,IF(F13="金",5,IF(F13="土",6,IF(F13="日",7,IF(F13="祝",8,""))))))))</f>
        <v>2</v>
      </c>
      <c r="G15" s="200">
        <f t="shared" ref="G15:AJ15" si="3">IF(G13="月",1,IF(G13="火",2,IF(G13="水",3,IF(G13="木",4,IF(G13="金",5,IF(G13="土",6,IF(G13="日",7,IF(G13="祝",8,""))))))))</f>
        <v>3</v>
      </c>
      <c r="H15" s="200">
        <f t="shared" si="3"/>
        <v>4</v>
      </c>
      <c r="I15" s="200">
        <f t="shared" si="3"/>
        <v>5</v>
      </c>
      <c r="J15" s="200">
        <f t="shared" si="3"/>
        <v>6</v>
      </c>
      <c r="K15" s="200">
        <f t="shared" si="3"/>
        <v>7</v>
      </c>
      <c r="L15" s="200">
        <f t="shared" si="3"/>
        <v>1</v>
      </c>
      <c r="M15" s="200">
        <f t="shared" si="3"/>
        <v>2</v>
      </c>
      <c r="N15" s="200">
        <f t="shared" si="3"/>
        <v>3</v>
      </c>
      <c r="O15" s="200">
        <f t="shared" si="3"/>
        <v>4</v>
      </c>
      <c r="P15" s="200">
        <f t="shared" si="3"/>
        <v>5</v>
      </c>
      <c r="Q15" s="200">
        <f t="shared" si="3"/>
        <v>6</v>
      </c>
      <c r="R15" s="200">
        <f t="shared" si="3"/>
        <v>7</v>
      </c>
      <c r="S15" s="200">
        <f t="shared" si="3"/>
        <v>1</v>
      </c>
      <c r="T15" s="200">
        <f t="shared" si="3"/>
        <v>2</v>
      </c>
      <c r="U15" s="200">
        <f t="shared" si="3"/>
        <v>3</v>
      </c>
      <c r="V15" s="200">
        <f t="shared" si="3"/>
        <v>4</v>
      </c>
      <c r="W15" s="200">
        <f t="shared" si="3"/>
        <v>5</v>
      </c>
      <c r="X15" s="200">
        <f t="shared" si="3"/>
        <v>6</v>
      </c>
      <c r="Y15" s="200">
        <f t="shared" si="3"/>
        <v>7</v>
      </c>
      <c r="Z15" s="200">
        <f t="shared" si="3"/>
        <v>1</v>
      </c>
      <c r="AA15" s="200">
        <f t="shared" si="3"/>
        <v>2</v>
      </c>
      <c r="AB15" s="200">
        <f t="shared" si="3"/>
        <v>3</v>
      </c>
      <c r="AC15" s="200">
        <f t="shared" si="3"/>
        <v>4</v>
      </c>
      <c r="AD15" s="200">
        <f t="shared" si="3"/>
        <v>5</v>
      </c>
      <c r="AE15" s="200">
        <f t="shared" si="3"/>
        <v>6</v>
      </c>
      <c r="AF15" s="200">
        <f t="shared" si="3"/>
        <v>7</v>
      </c>
      <c r="AG15" s="200">
        <f t="shared" si="3"/>
        <v>1</v>
      </c>
      <c r="AH15" s="200">
        <f t="shared" si="3"/>
        <v>2</v>
      </c>
      <c r="AI15" s="200">
        <f t="shared" si="3"/>
        <v>3</v>
      </c>
      <c r="AJ15" s="200">
        <f t="shared" si="3"/>
        <v>4</v>
      </c>
      <c r="AK15" s="84"/>
    </row>
    <row r="16" spans="1:39" ht="23.25" customHeight="1" thickTop="1" thickBot="1">
      <c r="A16" s="354" t="s">
        <v>51</v>
      </c>
      <c r="B16" s="355"/>
      <c r="C16" s="355"/>
      <c r="D16" s="355"/>
      <c r="E16" s="356"/>
      <c r="F16" s="340">
        <f>SUM(F17:F20)</f>
        <v>0</v>
      </c>
      <c r="G16" s="340">
        <f t="shared" ref="G16:AJ16" si="4">SUM(G17:G20)</f>
        <v>0</v>
      </c>
      <c r="H16" s="340">
        <f t="shared" si="4"/>
        <v>0</v>
      </c>
      <c r="I16" s="340">
        <f t="shared" si="4"/>
        <v>0</v>
      </c>
      <c r="J16" s="340">
        <f t="shared" si="4"/>
        <v>0</v>
      </c>
      <c r="K16" s="340">
        <f t="shared" si="4"/>
        <v>0</v>
      </c>
      <c r="L16" s="340">
        <f t="shared" si="4"/>
        <v>0</v>
      </c>
      <c r="M16" s="340">
        <f t="shared" si="4"/>
        <v>0</v>
      </c>
      <c r="N16" s="340">
        <f t="shared" si="4"/>
        <v>0</v>
      </c>
      <c r="O16" s="340">
        <f t="shared" si="4"/>
        <v>0</v>
      </c>
      <c r="P16" s="340">
        <f t="shared" si="4"/>
        <v>0</v>
      </c>
      <c r="Q16" s="340">
        <f t="shared" si="4"/>
        <v>0</v>
      </c>
      <c r="R16" s="340">
        <f t="shared" si="4"/>
        <v>0</v>
      </c>
      <c r="S16" s="340">
        <f t="shared" si="4"/>
        <v>0</v>
      </c>
      <c r="T16" s="340">
        <f t="shared" si="4"/>
        <v>0</v>
      </c>
      <c r="U16" s="340">
        <f t="shared" si="4"/>
        <v>0</v>
      </c>
      <c r="V16" s="340">
        <f t="shared" si="4"/>
        <v>0</v>
      </c>
      <c r="W16" s="340">
        <f t="shared" si="4"/>
        <v>0</v>
      </c>
      <c r="X16" s="340">
        <f t="shared" si="4"/>
        <v>0</v>
      </c>
      <c r="Y16" s="340">
        <f t="shared" si="4"/>
        <v>0</v>
      </c>
      <c r="Z16" s="340">
        <f t="shared" si="4"/>
        <v>0</v>
      </c>
      <c r="AA16" s="340">
        <f t="shared" si="4"/>
        <v>0</v>
      </c>
      <c r="AB16" s="340">
        <f t="shared" si="4"/>
        <v>0</v>
      </c>
      <c r="AC16" s="340">
        <f t="shared" si="4"/>
        <v>0</v>
      </c>
      <c r="AD16" s="340">
        <f t="shared" si="4"/>
        <v>0</v>
      </c>
      <c r="AE16" s="340">
        <f t="shared" si="4"/>
        <v>0</v>
      </c>
      <c r="AF16" s="340">
        <f t="shared" si="4"/>
        <v>0</v>
      </c>
      <c r="AG16" s="340">
        <f t="shared" si="4"/>
        <v>0</v>
      </c>
      <c r="AH16" s="340">
        <f t="shared" si="4"/>
        <v>0</v>
      </c>
      <c r="AI16" s="340">
        <f t="shared" si="4"/>
        <v>0</v>
      </c>
      <c r="AJ16" s="340">
        <f t="shared" si="4"/>
        <v>0</v>
      </c>
      <c r="AK16" s="339">
        <f>SUM(F16:AJ16)</f>
        <v>0</v>
      </c>
      <c r="AL16" s="341"/>
    </row>
    <row r="17" spans="1:37" s="33" customFormat="1" ht="23.25" customHeight="1" thickTop="1">
      <c r="A17" s="29"/>
      <c r="B17" s="357" t="s">
        <v>53</v>
      </c>
      <c r="C17" s="358"/>
      <c r="D17" s="358"/>
      <c r="E17" s="358"/>
      <c r="F17" s="25"/>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7"/>
      <c r="AK17" s="28">
        <f>SUM(F17:AJ17)</f>
        <v>0</v>
      </c>
    </row>
    <row r="18" spans="1:37" s="33" customFormat="1" ht="23.25" customHeight="1">
      <c r="A18" s="29"/>
      <c r="B18" s="359" t="s">
        <v>54</v>
      </c>
      <c r="C18" s="358"/>
      <c r="D18" s="358"/>
      <c r="E18" s="360"/>
      <c r="F18" s="30"/>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2"/>
      <c r="AK18" s="28">
        <f t="shared" ref="AK18:AK25" si="5">SUM(F18:AJ18)</f>
        <v>0</v>
      </c>
    </row>
    <row r="19" spans="1:37" s="33" customFormat="1" ht="23.25" customHeight="1">
      <c r="A19" s="29"/>
      <c r="B19" s="359" t="s">
        <v>55</v>
      </c>
      <c r="C19" s="358"/>
      <c r="D19" s="358"/>
      <c r="E19" s="360"/>
      <c r="F19" s="30"/>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2"/>
      <c r="AK19" s="28">
        <f t="shared" si="5"/>
        <v>0</v>
      </c>
    </row>
    <row r="20" spans="1:37" s="33" customFormat="1" ht="23.25" customHeight="1" thickBot="1">
      <c r="A20" s="34"/>
      <c r="B20" s="359" t="s">
        <v>56</v>
      </c>
      <c r="C20" s="358"/>
      <c r="D20" s="358"/>
      <c r="E20" s="360"/>
      <c r="F20" s="35"/>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7"/>
      <c r="AK20" s="28">
        <f t="shared" si="5"/>
        <v>0</v>
      </c>
    </row>
    <row r="21" spans="1:37" ht="23.25" customHeight="1" thickTop="1" thickBot="1">
      <c r="A21" s="354" t="s">
        <v>52</v>
      </c>
      <c r="B21" s="355"/>
      <c r="C21" s="355"/>
      <c r="D21" s="355"/>
      <c r="E21" s="356"/>
      <c r="F21" s="340">
        <f>SUM(F22:F25)</f>
        <v>0</v>
      </c>
      <c r="G21" s="340">
        <f t="shared" ref="G21:AJ21" si="6">SUM(G22:G25)</f>
        <v>0</v>
      </c>
      <c r="H21" s="340">
        <f t="shared" si="6"/>
        <v>0</v>
      </c>
      <c r="I21" s="340">
        <f t="shared" si="6"/>
        <v>0</v>
      </c>
      <c r="J21" s="340">
        <f t="shared" si="6"/>
        <v>0</v>
      </c>
      <c r="K21" s="340">
        <f t="shared" si="6"/>
        <v>0</v>
      </c>
      <c r="L21" s="340">
        <f t="shared" si="6"/>
        <v>0</v>
      </c>
      <c r="M21" s="340">
        <f t="shared" si="6"/>
        <v>0</v>
      </c>
      <c r="N21" s="340">
        <f t="shared" si="6"/>
        <v>0</v>
      </c>
      <c r="O21" s="340">
        <f t="shared" si="6"/>
        <v>0</v>
      </c>
      <c r="P21" s="340">
        <f t="shared" si="6"/>
        <v>0</v>
      </c>
      <c r="Q21" s="340">
        <f t="shared" si="6"/>
        <v>0</v>
      </c>
      <c r="R21" s="340">
        <f t="shared" si="6"/>
        <v>0</v>
      </c>
      <c r="S21" s="340">
        <f t="shared" si="6"/>
        <v>0</v>
      </c>
      <c r="T21" s="340">
        <f t="shared" si="6"/>
        <v>0</v>
      </c>
      <c r="U21" s="340">
        <f t="shared" si="6"/>
        <v>0</v>
      </c>
      <c r="V21" s="340">
        <f t="shared" si="6"/>
        <v>0</v>
      </c>
      <c r="W21" s="340">
        <f t="shared" si="6"/>
        <v>0</v>
      </c>
      <c r="X21" s="340">
        <f t="shared" si="6"/>
        <v>0</v>
      </c>
      <c r="Y21" s="340">
        <f t="shared" si="6"/>
        <v>0</v>
      </c>
      <c r="Z21" s="340">
        <f t="shared" si="6"/>
        <v>0</v>
      </c>
      <c r="AA21" s="340">
        <f t="shared" si="6"/>
        <v>0</v>
      </c>
      <c r="AB21" s="340">
        <f t="shared" si="6"/>
        <v>0</v>
      </c>
      <c r="AC21" s="340">
        <f t="shared" si="6"/>
        <v>0</v>
      </c>
      <c r="AD21" s="340">
        <f t="shared" si="6"/>
        <v>0</v>
      </c>
      <c r="AE21" s="340">
        <f t="shared" si="6"/>
        <v>0</v>
      </c>
      <c r="AF21" s="340">
        <f t="shared" si="6"/>
        <v>0</v>
      </c>
      <c r="AG21" s="340">
        <f t="shared" si="6"/>
        <v>0</v>
      </c>
      <c r="AH21" s="340">
        <f t="shared" si="6"/>
        <v>0</v>
      </c>
      <c r="AI21" s="340">
        <f t="shared" si="6"/>
        <v>0</v>
      </c>
      <c r="AJ21" s="340">
        <f t="shared" si="6"/>
        <v>0</v>
      </c>
      <c r="AK21" s="339">
        <f t="shared" si="5"/>
        <v>0</v>
      </c>
    </row>
    <row r="22" spans="1:37" s="33" customFormat="1" ht="23.25" customHeight="1" thickTop="1">
      <c r="A22" s="29"/>
      <c r="B22" s="357" t="s">
        <v>53</v>
      </c>
      <c r="C22" s="358"/>
      <c r="D22" s="358"/>
      <c r="E22" s="358"/>
      <c r="F22" s="66"/>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8"/>
      <c r="AK22" s="28">
        <f t="shared" si="5"/>
        <v>0</v>
      </c>
    </row>
    <row r="23" spans="1:37" s="33" customFormat="1" ht="23.25" customHeight="1">
      <c r="A23" s="29"/>
      <c r="B23" s="359" t="s">
        <v>54</v>
      </c>
      <c r="C23" s="358"/>
      <c r="D23" s="358"/>
      <c r="E23" s="360"/>
      <c r="F23" s="30"/>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2"/>
      <c r="AK23" s="28">
        <f t="shared" si="5"/>
        <v>0</v>
      </c>
    </row>
    <row r="24" spans="1:37" s="33" customFormat="1" ht="23.25" customHeight="1">
      <c r="A24" s="29"/>
      <c r="B24" s="359" t="s">
        <v>55</v>
      </c>
      <c r="C24" s="358"/>
      <c r="D24" s="358"/>
      <c r="E24" s="360"/>
      <c r="F24" s="30"/>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2"/>
      <c r="AK24" s="28">
        <f t="shared" si="5"/>
        <v>0</v>
      </c>
    </row>
    <row r="25" spans="1:37" s="33" customFormat="1" ht="23.25" customHeight="1" thickBot="1">
      <c r="A25" s="34"/>
      <c r="B25" s="359" t="s">
        <v>56</v>
      </c>
      <c r="C25" s="358"/>
      <c r="D25" s="358"/>
      <c r="E25" s="360"/>
      <c r="F25" s="35"/>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7"/>
      <c r="AK25" s="28">
        <f t="shared" si="5"/>
        <v>0</v>
      </c>
    </row>
    <row r="26" spans="1:37" ht="18.75" customHeight="1" thickTop="1">
      <c r="A26" s="361" t="s">
        <v>6</v>
      </c>
      <c r="B26" s="361"/>
      <c r="C26" s="361"/>
      <c r="D26" s="361"/>
      <c r="E26" s="361"/>
      <c r="F26" s="43">
        <f>F16+F21</f>
        <v>0</v>
      </c>
      <c r="G26" s="43">
        <f t="shared" ref="G26:AJ26" si="7">G16+G21</f>
        <v>0</v>
      </c>
      <c r="H26" s="43">
        <f t="shared" si="7"/>
        <v>0</v>
      </c>
      <c r="I26" s="43">
        <f t="shared" si="7"/>
        <v>0</v>
      </c>
      <c r="J26" s="43">
        <f t="shared" si="7"/>
        <v>0</v>
      </c>
      <c r="K26" s="43">
        <f t="shared" si="7"/>
        <v>0</v>
      </c>
      <c r="L26" s="43">
        <f t="shared" si="7"/>
        <v>0</v>
      </c>
      <c r="M26" s="43">
        <f t="shared" si="7"/>
        <v>0</v>
      </c>
      <c r="N26" s="43">
        <f t="shared" si="7"/>
        <v>0</v>
      </c>
      <c r="O26" s="43">
        <f t="shared" si="7"/>
        <v>0</v>
      </c>
      <c r="P26" s="43">
        <f t="shared" si="7"/>
        <v>0</v>
      </c>
      <c r="Q26" s="43">
        <f t="shared" si="7"/>
        <v>0</v>
      </c>
      <c r="R26" s="43">
        <f t="shared" si="7"/>
        <v>0</v>
      </c>
      <c r="S26" s="43">
        <f t="shared" si="7"/>
        <v>0</v>
      </c>
      <c r="T26" s="43">
        <f t="shared" si="7"/>
        <v>0</v>
      </c>
      <c r="U26" s="43">
        <f t="shared" si="7"/>
        <v>0</v>
      </c>
      <c r="V26" s="43">
        <f t="shared" si="7"/>
        <v>0</v>
      </c>
      <c r="W26" s="43">
        <f t="shared" si="7"/>
        <v>0</v>
      </c>
      <c r="X26" s="43">
        <f t="shared" si="7"/>
        <v>0</v>
      </c>
      <c r="Y26" s="43">
        <f t="shared" si="7"/>
        <v>0</v>
      </c>
      <c r="Z26" s="43">
        <f t="shared" si="7"/>
        <v>0</v>
      </c>
      <c r="AA26" s="43">
        <f t="shared" si="7"/>
        <v>0</v>
      </c>
      <c r="AB26" s="43">
        <f t="shared" si="7"/>
        <v>0</v>
      </c>
      <c r="AC26" s="43">
        <f t="shared" si="7"/>
        <v>0</v>
      </c>
      <c r="AD26" s="43">
        <f t="shared" si="7"/>
        <v>0</v>
      </c>
      <c r="AE26" s="43">
        <f t="shared" si="7"/>
        <v>0</v>
      </c>
      <c r="AF26" s="43">
        <f t="shared" si="7"/>
        <v>0</v>
      </c>
      <c r="AG26" s="43">
        <f t="shared" si="7"/>
        <v>0</v>
      </c>
      <c r="AH26" s="43">
        <f t="shared" si="7"/>
        <v>0</v>
      </c>
      <c r="AI26" s="43">
        <f t="shared" si="7"/>
        <v>0</v>
      </c>
      <c r="AJ26" s="43">
        <f t="shared" si="7"/>
        <v>0</v>
      </c>
      <c r="AK26" s="44">
        <f>AK16+AK21</f>
        <v>0</v>
      </c>
    </row>
    <row r="27" spans="1:37" s="77" customFormat="1" ht="18.75" customHeight="1">
      <c r="A27" s="38"/>
      <c r="B27" s="38"/>
      <c r="C27" s="38"/>
      <c r="D27" s="38"/>
      <c r="E27" s="38"/>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row>
    <row r="28" spans="1:37" ht="18.75" customHeight="1">
      <c r="A28" s="353" t="s">
        <v>57</v>
      </c>
      <c r="B28" s="353"/>
      <c r="C28" s="353"/>
      <c r="D28" s="353"/>
      <c r="L28" s="85"/>
      <c r="M28" s="214" t="s">
        <v>251</v>
      </c>
      <c r="N28" s="85"/>
      <c r="O28" s="85"/>
      <c r="P28" s="85"/>
      <c r="Q28" s="85"/>
      <c r="R28" s="85"/>
      <c r="S28" s="85"/>
      <c r="T28" s="85"/>
      <c r="U28" s="85"/>
      <c r="V28" s="85"/>
      <c r="W28" s="85"/>
      <c r="X28" s="85"/>
      <c r="Y28" s="85"/>
      <c r="Z28" s="85"/>
      <c r="AA28" s="85"/>
      <c r="AB28" s="85"/>
      <c r="AC28" s="85"/>
      <c r="AD28" s="85"/>
      <c r="AE28" s="85"/>
      <c r="AF28" s="85"/>
      <c r="AG28" s="85"/>
      <c r="AH28" s="85"/>
      <c r="AI28" s="85"/>
      <c r="AJ28" s="85"/>
      <c r="AK28" s="85"/>
    </row>
    <row r="29" spans="1:37" ht="18.75" customHeight="1">
      <c r="A29" s="201"/>
      <c r="B29" s="33" t="s">
        <v>70</v>
      </c>
      <c r="C29" s="201"/>
      <c r="D29" s="201"/>
      <c r="L29" s="85"/>
      <c r="M29" s="215" t="s">
        <v>250</v>
      </c>
      <c r="N29" s="85"/>
      <c r="O29" s="85"/>
      <c r="P29" s="85"/>
      <c r="Q29" s="85"/>
      <c r="R29" s="85"/>
      <c r="S29" s="85"/>
      <c r="T29" s="85"/>
      <c r="U29" s="85"/>
      <c r="V29" s="85"/>
      <c r="W29" s="85"/>
      <c r="X29" s="85"/>
      <c r="Y29" s="85"/>
      <c r="Z29" s="85"/>
      <c r="AA29" s="85"/>
      <c r="AB29" s="85"/>
      <c r="AC29" s="85"/>
      <c r="AD29" s="85"/>
      <c r="AE29" s="85"/>
      <c r="AF29" s="85"/>
      <c r="AG29" s="85"/>
      <c r="AH29" s="85"/>
      <c r="AI29" s="85"/>
      <c r="AJ29" s="85"/>
      <c r="AK29" s="85"/>
    </row>
    <row r="30" spans="1:37" ht="18.75" customHeight="1">
      <c r="A30" s="350" t="s">
        <v>7</v>
      </c>
      <c r="B30" s="350"/>
      <c r="C30" s="350"/>
      <c r="D30" s="350"/>
      <c r="E30" s="350"/>
      <c r="F30" s="351" t="s">
        <v>8</v>
      </c>
      <c r="G30" s="351"/>
      <c r="H30" s="351"/>
      <c r="I30" s="351"/>
      <c r="L30" s="85"/>
      <c r="M30" s="39"/>
      <c r="N30" s="39"/>
      <c r="O30" s="39"/>
      <c r="P30" s="39"/>
      <c r="Q30" s="39"/>
      <c r="R30" s="39"/>
      <c r="S30" s="90"/>
      <c r="T30" s="90"/>
      <c r="U30" s="90"/>
      <c r="V30" s="90"/>
      <c r="W30" s="39"/>
      <c r="X30" s="39"/>
      <c r="Y30" s="39"/>
      <c r="Z30" s="39"/>
      <c r="AA30" s="39"/>
      <c r="AB30" s="39"/>
      <c r="AC30" s="39"/>
      <c r="AD30" s="87"/>
      <c r="AE30" s="87"/>
      <c r="AF30" s="87"/>
      <c r="AG30" s="87"/>
      <c r="AH30" s="87"/>
      <c r="AI30" s="87"/>
      <c r="AJ30" s="87"/>
      <c r="AK30" s="87"/>
    </row>
    <row r="31" spans="1:37" ht="18.75" customHeight="1">
      <c r="A31" s="350"/>
      <c r="B31" s="350"/>
      <c r="C31" s="350"/>
      <c r="D31" s="350"/>
      <c r="E31" s="350"/>
      <c r="F31" s="352"/>
      <c r="G31" s="352"/>
      <c r="H31" s="352"/>
      <c r="I31" s="351"/>
      <c r="L31" s="85"/>
      <c r="M31" s="39"/>
      <c r="N31" s="39"/>
      <c r="O31" s="39"/>
      <c r="P31" s="39"/>
      <c r="Q31" s="39"/>
      <c r="R31" s="39"/>
      <c r="S31" s="90"/>
      <c r="T31" s="90"/>
      <c r="U31" s="90"/>
      <c r="V31" s="90"/>
      <c r="W31" s="39"/>
      <c r="X31" s="39"/>
      <c r="Y31" s="39"/>
      <c r="Z31" s="39"/>
      <c r="AA31" s="39"/>
      <c r="AB31" s="39"/>
      <c r="AC31" s="39"/>
      <c r="AD31" s="87"/>
      <c r="AE31" s="87"/>
      <c r="AF31" s="87"/>
      <c r="AG31" s="87"/>
      <c r="AH31" s="87"/>
      <c r="AI31" s="87"/>
      <c r="AJ31" s="87"/>
      <c r="AK31" s="87"/>
    </row>
    <row r="32" spans="1:37" ht="18.75" customHeight="1">
      <c r="A32" s="342" t="s">
        <v>58</v>
      </c>
      <c r="B32" s="345" t="s">
        <v>59</v>
      </c>
      <c r="C32" s="346"/>
      <c r="D32" s="346"/>
      <c r="E32" s="346"/>
      <c r="F32" s="347">
        <f>SUMIFS(F16:AJ16,$F$14:$AJ$14,"",$F$15:$AJ$15,"&lt;=5")</f>
        <v>0</v>
      </c>
      <c r="G32" s="347"/>
      <c r="H32" s="348"/>
      <c r="I32" s="76" t="s">
        <v>47</v>
      </c>
      <c r="L32" s="85"/>
      <c r="M32" s="93"/>
      <c r="N32" s="39"/>
      <c r="O32" s="39"/>
      <c r="P32" s="39"/>
      <c r="Q32" s="39"/>
      <c r="R32" s="39"/>
      <c r="S32" s="39"/>
      <c r="T32" s="39"/>
      <c r="U32" s="39"/>
      <c r="V32" s="85"/>
      <c r="W32" s="39"/>
      <c r="X32" s="39"/>
      <c r="Y32" s="39"/>
      <c r="Z32" s="39"/>
      <c r="AA32" s="39"/>
      <c r="AB32" s="39"/>
      <c r="AC32" s="39"/>
      <c r="AD32" s="41"/>
      <c r="AE32" s="41"/>
      <c r="AF32" s="41"/>
      <c r="AG32" s="41"/>
      <c r="AH32" s="41"/>
      <c r="AI32" s="41"/>
      <c r="AJ32" s="41"/>
      <c r="AK32" s="41"/>
    </row>
    <row r="33" spans="1:37" ht="18.75" customHeight="1">
      <c r="A33" s="343"/>
      <c r="B33" s="345" t="s">
        <v>60</v>
      </c>
      <c r="C33" s="346"/>
      <c r="D33" s="346"/>
      <c r="E33" s="346"/>
      <c r="F33" s="347">
        <f>SUMIF($F$15:$AJ$15,"&gt;5",F16:AJ16)</f>
        <v>0</v>
      </c>
      <c r="G33" s="347"/>
      <c r="H33" s="348"/>
      <c r="I33" s="76" t="s">
        <v>47</v>
      </c>
      <c r="L33" s="85"/>
      <c r="M33" s="93"/>
      <c r="N33" s="39"/>
      <c r="O33" s="39"/>
      <c r="P33" s="39"/>
      <c r="Q33" s="39"/>
      <c r="R33" s="39"/>
      <c r="S33" s="39"/>
      <c r="T33" s="39"/>
      <c r="U33" s="39"/>
      <c r="V33" s="85"/>
      <c r="W33" s="88"/>
      <c r="X33" s="88"/>
      <c r="Y33" s="85"/>
      <c r="Z33" s="88"/>
      <c r="AA33" s="88"/>
      <c r="AB33" s="88"/>
      <c r="AC33" s="85"/>
      <c r="AD33" s="88"/>
      <c r="AE33" s="88"/>
      <c r="AF33" s="88"/>
      <c r="AG33" s="85"/>
      <c r="AH33" s="88"/>
      <c r="AI33" s="88"/>
      <c r="AJ33" s="88"/>
      <c r="AK33" s="85"/>
    </row>
    <row r="34" spans="1:37" ht="18.75" customHeight="1">
      <c r="A34" s="343"/>
      <c r="B34" s="349" t="s">
        <v>61</v>
      </c>
      <c r="C34" s="346"/>
      <c r="D34" s="346"/>
      <c r="E34" s="346"/>
      <c r="F34" s="347">
        <f>SUM(F35:H37)</f>
        <v>0</v>
      </c>
      <c r="G34" s="347"/>
      <c r="H34" s="348"/>
      <c r="I34" s="76" t="s">
        <v>47</v>
      </c>
      <c r="L34" s="85"/>
      <c r="M34" s="93"/>
      <c r="N34" s="39"/>
      <c r="O34" s="39"/>
      <c r="P34" s="39"/>
      <c r="Q34" s="39"/>
      <c r="R34" s="39"/>
      <c r="S34" s="39"/>
      <c r="T34" s="39"/>
      <c r="U34" s="39"/>
      <c r="V34" s="85"/>
      <c r="W34" s="89"/>
      <c r="X34" s="89"/>
      <c r="Y34" s="85"/>
      <c r="Z34" s="89"/>
      <c r="AA34" s="89"/>
      <c r="AB34" s="89"/>
      <c r="AC34" s="85"/>
      <c r="AD34" s="89"/>
      <c r="AE34" s="89"/>
      <c r="AF34" s="89"/>
      <c r="AG34" s="85"/>
      <c r="AH34" s="89"/>
      <c r="AI34" s="89"/>
      <c r="AJ34" s="89"/>
      <c r="AK34" s="85"/>
    </row>
    <row r="35" spans="1:37" ht="18.75" customHeight="1">
      <c r="A35" s="343"/>
      <c r="B35" s="78"/>
      <c r="C35" s="345" t="s">
        <v>62</v>
      </c>
      <c r="D35" s="346"/>
      <c r="E35" s="346"/>
      <c r="F35" s="347">
        <f>SUM(F18:AJ18)</f>
        <v>0</v>
      </c>
      <c r="G35" s="347"/>
      <c r="H35" s="348"/>
      <c r="I35" s="76" t="s">
        <v>47</v>
      </c>
      <c r="L35" s="85"/>
      <c r="M35" s="93"/>
      <c r="N35" s="39"/>
      <c r="O35" s="39"/>
      <c r="P35" s="39"/>
      <c r="Q35" s="39"/>
      <c r="R35" s="39"/>
      <c r="S35" s="39"/>
      <c r="T35" s="39"/>
      <c r="U35" s="39"/>
      <c r="V35" s="85"/>
      <c r="W35" s="88"/>
      <c r="X35" s="88"/>
      <c r="Y35" s="85"/>
      <c r="Z35" s="88"/>
      <c r="AA35" s="88"/>
      <c r="AB35" s="88"/>
      <c r="AC35" s="85"/>
      <c r="AD35" s="88"/>
      <c r="AE35" s="88"/>
      <c r="AF35" s="88"/>
      <c r="AG35" s="85"/>
      <c r="AH35" s="88"/>
      <c r="AI35" s="88"/>
      <c r="AJ35" s="88"/>
      <c r="AK35" s="85"/>
    </row>
    <row r="36" spans="1:37" ht="18.75" customHeight="1">
      <c r="A36" s="343"/>
      <c r="B36" s="78"/>
      <c r="C36" s="345" t="s">
        <v>63</v>
      </c>
      <c r="D36" s="346"/>
      <c r="E36" s="346"/>
      <c r="F36" s="347">
        <f>SUM(F19:AJ19)</f>
        <v>0</v>
      </c>
      <c r="G36" s="347"/>
      <c r="H36" s="348"/>
      <c r="I36" s="76" t="s">
        <v>47</v>
      </c>
      <c r="L36" s="85"/>
      <c r="M36" s="93"/>
      <c r="N36" s="39"/>
      <c r="O36" s="39"/>
      <c r="P36" s="39"/>
      <c r="Q36" s="39"/>
      <c r="R36" s="39"/>
      <c r="S36" s="39"/>
      <c r="T36" s="39"/>
      <c r="U36" s="39"/>
      <c r="V36" s="85"/>
      <c r="W36" s="86"/>
      <c r="X36" s="86"/>
      <c r="Y36" s="85"/>
      <c r="Z36" s="86"/>
      <c r="AA36" s="86"/>
      <c r="AB36" s="86"/>
      <c r="AC36" s="85"/>
      <c r="AD36" s="86"/>
      <c r="AE36" s="86"/>
      <c r="AF36" s="86"/>
      <c r="AG36" s="85"/>
      <c r="AH36" s="86"/>
      <c r="AI36" s="86"/>
      <c r="AJ36" s="86"/>
      <c r="AK36" s="85"/>
    </row>
    <row r="37" spans="1:37" ht="18.75" customHeight="1">
      <c r="A37" s="344"/>
      <c r="B37" s="79"/>
      <c r="C37" s="345" t="s">
        <v>64</v>
      </c>
      <c r="D37" s="346"/>
      <c r="E37" s="346"/>
      <c r="F37" s="347">
        <f>SUM(F20:AJ20)</f>
        <v>0</v>
      </c>
      <c r="G37" s="347"/>
      <c r="H37" s="348"/>
      <c r="I37" s="76" t="s">
        <v>47</v>
      </c>
      <c r="L37" s="85"/>
      <c r="M37" s="93"/>
      <c r="N37" s="39"/>
      <c r="O37" s="39"/>
      <c r="P37" s="39"/>
      <c r="Q37" s="39"/>
      <c r="R37" s="39"/>
      <c r="S37" s="39"/>
      <c r="T37" s="39"/>
      <c r="U37" s="39"/>
      <c r="V37" s="85"/>
      <c r="W37" s="88"/>
      <c r="X37" s="88"/>
      <c r="Y37" s="85"/>
      <c r="Z37" s="88"/>
      <c r="AA37" s="88"/>
      <c r="AB37" s="88"/>
      <c r="AC37" s="85"/>
      <c r="AD37" s="41"/>
      <c r="AE37" s="41"/>
      <c r="AF37" s="41"/>
      <c r="AG37" s="85"/>
      <c r="AH37" s="41"/>
      <c r="AI37" s="41"/>
      <c r="AJ37" s="41"/>
      <c r="AK37" s="85"/>
    </row>
    <row r="38" spans="1:37" ht="18.75" customHeight="1">
      <c r="A38" s="342" t="s">
        <v>65</v>
      </c>
      <c r="B38" s="345" t="s">
        <v>59</v>
      </c>
      <c r="C38" s="346"/>
      <c r="D38" s="346"/>
      <c r="E38" s="346"/>
      <c r="F38" s="347">
        <f>AK21</f>
        <v>0</v>
      </c>
      <c r="G38" s="347"/>
      <c r="H38" s="348"/>
      <c r="I38" s="76" t="s">
        <v>47</v>
      </c>
      <c r="L38" s="85"/>
      <c r="M38" s="93"/>
      <c r="N38" s="39"/>
      <c r="O38" s="39"/>
      <c r="P38" s="39"/>
      <c r="Q38" s="39"/>
      <c r="R38" s="39"/>
      <c r="S38" s="39"/>
      <c r="T38" s="39"/>
      <c r="U38" s="39"/>
      <c r="V38" s="85"/>
      <c r="W38" s="39"/>
      <c r="X38" s="39"/>
      <c r="Y38" s="39"/>
      <c r="Z38" s="39"/>
      <c r="AA38" s="39"/>
      <c r="AB38" s="39"/>
      <c r="AC38" s="39"/>
      <c r="AD38" s="41"/>
      <c r="AE38" s="41"/>
      <c r="AF38" s="41"/>
      <c r="AG38" s="41"/>
      <c r="AH38" s="41"/>
      <c r="AI38" s="41"/>
      <c r="AJ38" s="41"/>
      <c r="AK38" s="41"/>
    </row>
    <row r="39" spans="1:37" ht="18.75" customHeight="1">
      <c r="A39" s="343"/>
      <c r="B39" s="349" t="s">
        <v>244</v>
      </c>
      <c r="C39" s="346"/>
      <c r="D39" s="346"/>
      <c r="E39" s="346"/>
      <c r="F39" s="347">
        <f>SUM(F40:H42)</f>
        <v>0</v>
      </c>
      <c r="G39" s="347"/>
      <c r="H39" s="348"/>
      <c r="I39" s="76" t="s">
        <v>47</v>
      </c>
      <c r="L39" s="85"/>
      <c r="M39" s="93"/>
      <c r="N39" s="39"/>
      <c r="O39" s="39"/>
      <c r="P39" s="39"/>
      <c r="Q39" s="39"/>
      <c r="R39" s="39"/>
      <c r="S39" s="39"/>
      <c r="T39" s="39"/>
      <c r="U39" s="39"/>
      <c r="V39" s="85"/>
      <c r="W39" s="89"/>
      <c r="X39" s="89"/>
      <c r="Y39" s="85"/>
      <c r="Z39" s="89"/>
      <c r="AA39" s="89"/>
      <c r="AB39" s="89"/>
      <c r="AC39" s="85"/>
      <c r="AD39" s="89"/>
      <c r="AE39" s="89"/>
      <c r="AF39" s="89"/>
      <c r="AG39" s="85"/>
      <c r="AH39" s="89"/>
      <c r="AI39" s="89"/>
      <c r="AJ39" s="89"/>
      <c r="AK39" s="85"/>
    </row>
    <row r="40" spans="1:37" ht="18.75" customHeight="1">
      <c r="A40" s="343"/>
      <c r="B40" s="78"/>
      <c r="C40" s="345" t="s">
        <v>62</v>
      </c>
      <c r="D40" s="346"/>
      <c r="E40" s="346"/>
      <c r="F40" s="347">
        <f>SUM(F23:AJ23)</f>
        <v>0</v>
      </c>
      <c r="G40" s="347"/>
      <c r="H40" s="348"/>
      <c r="I40" s="76" t="s">
        <v>47</v>
      </c>
      <c r="L40" s="85"/>
      <c r="M40" s="93"/>
      <c r="N40" s="39"/>
      <c r="O40" s="39"/>
      <c r="P40" s="39"/>
      <c r="Q40" s="39"/>
      <c r="R40" s="39"/>
      <c r="S40" s="39"/>
      <c r="T40" s="39"/>
      <c r="U40" s="39"/>
      <c r="V40" s="85"/>
      <c r="W40" s="88"/>
      <c r="X40" s="88"/>
      <c r="Y40" s="85"/>
      <c r="Z40" s="88"/>
      <c r="AA40" s="88"/>
      <c r="AB40" s="88"/>
      <c r="AC40" s="85"/>
      <c r="AD40" s="88"/>
      <c r="AE40" s="88"/>
      <c r="AF40" s="88"/>
      <c r="AG40" s="85"/>
      <c r="AH40" s="88"/>
      <c r="AI40" s="88"/>
      <c r="AJ40" s="88"/>
      <c r="AK40" s="85"/>
    </row>
    <row r="41" spans="1:37" ht="18.75" customHeight="1">
      <c r="A41" s="343"/>
      <c r="B41" s="78"/>
      <c r="C41" s="345" t="s">
        <v>63</v>
      </c>
      <c r="D41" s="346"/>
      <c r="E41" s="346"/>
      <c r="F41" s="347">
        <f>SUM(F24:AJ24)</f>
        <v>0</v>
      </c>
      <c r="G41" s="347"/>
      <c r="H41" s="348"/>
      <c r="I41" s="76" t="s">
        <v>47</v>
      </c>
      <c r="L41" s="85"/>
      <c r="M41" s="93"/>
      <c r="N41" s="39"/>
      <c r="O41" s="39"/>
      <c r="P41" s="39"/>
      <c r="Q41" s="39"/>
      <c r="R41" s="39"/>
      <c r="S41" s="39"/>
      <c r="T41" s="39"/>
      <c r="U41" s="39"/>
      <c r="V41" s="85"/>
      <c r="W41" s="86"/>
      <c r="X41" s="86"/>
      <c r="Y41" s="85"/>
      <c r="Z41" s="86"/>
      <c r="AA41" s="86"/>
      <c r="AB41" s="86"/>
      <c r="AC41" s="85"/>
      <c r="AD41" s="86"/>
      <c r="AE41" s="86"/>
      <c r="AF41" s="86"/>
      <c r="AG41" s="85"/>
      <c r="AH41" s="86"/>
      <c r="AI41" s="86"/>
      <c r="AJ41" s="86"/>
      <c r="AK41" s="85"/>
    </row>
    <row r="42" spans="1:37" ht="18.75" customHeight="1">
      <c r="A42" s="344"/>
      <c r="B42" s="79"/>
      <c r="C42" s="345" t="s">
        <v>64</v>
      </c>
      <c r="D42" s="346"/>
      <c r="E42" s="346"/>
      <c r="F42" s="347">
        <f>SUM(F25:AJ25)</f>
        <v>0</v>
      </c>
      <c r="G42" s="347"/>
      <c r="H42" s="348"/>
      <c r="I42" s="76" t="s">
        <v>47</v>
      </c>
      <c r="L42" s="85"/>
      <c r="M42" s="93"/>
      <c r="N42" s="39"/>
      <c r="O42" s="39"/>
      <c r="P42" s="39"/>
      <c r="Q42" s="39"/>
      <c r="R42" s="39"/>
      <c r="S42" s="39"/>
      <c r="T42" s="39"/>
      <c r="U42" s="39"/>
      <c r="V42" s="85"/>
      <c r="W42" s="88"/>
      <c r="X42" s="88"/>
      <c r="Y42" s="85"/>
      <c r="Z42" s="88"/>
      <c r="AA42" s="88"/>
      <c r="AB42" s="88"/>
      <c r="AC42" s="85"/>
      <c r="AD42" s="41"/>
      <c r="AE42" s="41"/>
      <c r="AF42" s="41"/>
      <c r="AG42" s="85"/>
      <c r="AH42" s="41"/>
      <c r="AI42" s="41"/>
      <c r="AJ42" s="41"/>
      <c r="AK42" s="85"/>
    </row>
    <row r="43" spans="1:37" ht="19.5" customHeight="1">
      <c r="L43" s="85"/>
      <c r="M43" s="93"/>
      <c r="N43" s="39"/>
      <c r="O43" s="39"/>
      <c r="P43" s="39"/>
      <c r="Q43" s="39"/>
      <c r="R43" s="39"/>
      <c r="S43" s="39"/>
      <c r="T43" s="39"/>
      <c r="U43" s="39"/>
      <c r="V43" s="85"/>
      <c r="W43" s="85"/>
      <c r="X43" s="85"/>
      <c r="Y43" s="85"/>
      <c r="Z43" s="85"/>
      <c r="AA43" s="85"/>
      <c r="AB43" s="85"/>
      <c r="AC43" s="85"/>
      <c r="AD43" s="85"/>
      <c r="AE43" s="85"/>
      <c r="AF43" s="85"/>
      <c r="AG43" s="85"/>
      <c r="AH43" s="85"/>
      <c r="AI43" s="85"/>
      <c r="AJ43" s="85"/>
      <c r="AK43" s="85"/>
    </row>
    <row r="44" spans="1:37" ht="19.5" customHeight="1">
      <c r="L44" s="85"/>
      <c r="M44" s="93"/>
      <c r="N44" s="39"/>
      <c r="O44" s="39"/>
      <c r="P44" s="39"/>
      <c r="Q44" s="39"/>
      <c r="R44" s="39"/>
      <c r="S44" s="39"/>
      <c r="T44" s="39"/>
      <c r="U44" s="39"/>
      <c r="V44" s="85"/>
      <c r="W44" s="85"/>
      <c r="X44" s="85"/>
      <c r="Y44" s="85"/>
      <c r="Z44" s="85"/>
      <c r="AA44" s="85"/>
      <c r="AB44" s="85"/>
      <c r="AC44" s="85"/>
      <c r="AD44" s="85"/>
      <c r="AE44" s="85"/>
      <c r="AF44" s="85"/>
      <c r="AG44" s="85"/>
      <c r="AH44" s="85"/>
      <c r="AI44" s="85"/>
      <c r="AJ44" s="85"/>
      <c r="AK44" s="85"/>
    </row>
    <row r="45" spans="1:37" ht="19.5" customHeight="1">
      <c r="M45" s="93"/>
      <c r="N45" s="39"/>
      <c r="O45" s="39"/>
      <c r="P45" s="39"/>
      <c r="Q45" s="39"/>
      <c r="R45" s="39"/>
      <c r="S45" s="39"/>
      <c r="T45" s="39"/>
      <c r="U45" s="39"/>
      <c r="V45" s="85"/>
    </row>
    <row r="46" spans="1:37" ht="19.5" customHeight="1">
      <c r="M46" s="93"/>
      <c r="N46" s="39"/>
      <c r="O46" s="39"/>
      <c r="P46" s="39"/>
      <c r="Q46" s="39"/>
      <c r="R46" s="39"/>
      <c r="S46" s="39"/>
      <c r="T46" s="39"/>
      <c r="U46" s="39"/>
      <c r="V46" s="85"/>
    </row>
    <row r="47" spans="1:37" ht="19.5" customHeight="1"/>
    <row r="48" spans="1:37" ht="19.5" customHeight="1"/>
    <row r="49" ht="19.5" customHeight="1"/>
    <row r="50" ht="19.5" customHeight="1"/>
    <row r="51" ht="19.5" customHeight="1"/>
    <row r="52" ht="19.5" customHeight="1"/>
  </sheetData>
  <sheetProtection algorithmName="SHA-512" hashValue="U7mhu87F9NSTaaPPpSs87ma9y1ZbuoJGxvaOv4OJgxyKTQ1wU1dWK7QQIKJvIIUtepMF0mI54TAnEDIEMI2I2Q==" saltValue="5YeP6TS8oQ2Bbff9muQ23w==" spinCount="100000" sheet="1" objects="1" scenarios="1"/>
  <mergeCells count="64">
    <mergeCell ref="A3:L3"/>
    <mergeCell ref="M3:N3"/>
    <mergeCell ref="A5:K5"/>
    <mergeCell ref="L5:U5"/>
    <mergeCell ref="AI5:AM5"/>
    <mergeCell ref="A15:E15"/>
    <mergeCell ref="AL6:AM6"/>
    <mergeCell ref="A7:K9"/>
    <mergeCell ref="L7:U7"/>
    <mergeCell ref="X7:AA7"/>
    <mergeCell ref="AC7:AF7"/>
    <mergeCell ref="AI7:AK7"/>
    <mergeCell ref="AL7:AM7"/>
    <mergeCell ref="L8:N8"/>
    <mergeCell ref="O8:U8"/>
    <mergeCell ref="L9:N9"/>
    <mergeCell ref="A6:K6"/>
    <mergeCell ref="L6:U6"/>
    <mergeCell ref="X6:AB6"/>
    <mergeCell ref="AC6:AG6"/>
    <mergeCell ref="AI6:AK6"/>
    <mergeCell ref="O9:U9"/>
    <mergeCell ref="A11:D11"/>
    <mergeCell ref="A12:E12"/>
    <mergeCell ref="A13:E13"/>
    <mergeCell ref="A14:E14"/>
    <mergeCell ref="A28:D28"/>
    <mergeCell ref="A16:E16"/>
    <mergeCell ref="B17:E17"/>
    <mergeCell ref="B18:E18"/>
    <mergeCell ref="B19:E19"/>
    <mergeCell ref="B20:E20"/>
    <mergeCell ref="A21:E21"/>
    <mergeCell ref="B22:E22"/>
    <mergeCell ref="B23:E23"/>
    <mergeCell ref="B24:E24"/>
    <mergeCell ref="B25:E25"/>
    <mergeCell ref="A26:E26"/>
    <mergeCell ref="A30:E31"/>
    <mergeCell ref="F30:I31"/>
    <mergeCell ref="A32:A37"/>
    <mergeCell ref="B32:E32"/>
    <mergeCell ref="F32:H32"/>
    <mergeCell ref="B33:E33"/>
    <mergeCell ref="F33:H33"/>
    <mergeCell ref="B34:E34"/>
    <mergeCell ref="F34:H34"/>
    <mergeCell ref="C35:E35"/>
    <mergeCell ref="A38:A42"/>
    <mergeCell ref="B38:E38"/>
    <mergeCell ref="F38:H38"/>
    <mergeCell ref="F35:H35"/>
    <mergeCell ref="C36:E36"/>
    <mergeCell ref="F36:H36"/>
    <mergeCell ref="C37:E37"/>
    <mergeCell ref="F37:H37"/>
    <mergeCell ref="C42:E42"/>
    <mergeCell ref="F42:H42"/>
    <mergeCell ref="B39:E39"/>
    <mergeCell ref="F39:H39"/>
    <mergeCell ref="C40:E40"/>
    <mergeCell ref="F40:H40"/>
    <mergeCell ref="C41:E41"/>
    <mergeCell ref="F41:H41"/>
  </mergeCells>
  <phoneticPr fontId="6"/>
  <conditionalFormatting sqref="A7:K9">
    <cfRule type="containsBlanks" dxfId="86" priority="24">
      <formula>LEN(TRIM(A7))=0</formula>
    </cfRule>
  </conditionalFormatting>
  <conditionalFormatting sqref="F14:AJ14">
    <cfRule type="expression" dxfId="85" priority="6">
      <formula>F$13="日"</formula>
    </cfRule>
    <cfRule type="expression" dxfId="84" priority="7">
      <formula>F$13="祝"</formula>
    </cfRule>
    <cfRule type="expression" dxfId="83" priority="8">
      <formula>F$13="土"</formula>
    </cfRule>
    <cfRule type="expression" dxfId="82" priority="9">
      <formula>F$14="○"</formula>
    </cfRule>
  </conditionalFormatting>
  <conditionalFormatting sqref="F16:AJ25">
    <cfRule type="expression" dxfId="81" priority="10">
      <formula>F$13="日"</formula>
    </cfRule>
    <cfRule type="expression" dxfId="80" priority="11">
      <formula>F$13="祝"</formula>
    </cfRule>
    <cfRule type="expression" dxfId="79" priority="12">
      <formula>F$13="土"</formula>
    </cfRule>
    <cfRule type="expression" dxfId="78" priority="13">
      <formula>F$14="○"</formula>
    </cfRule>
  </conditionalFormatting>
  <conditionalFormatting sqref="L7:U7">
    <cfRule type="containsBlanks" dxfId="77" priority="23">
      <formula>LEN(TRIM(L7))=0</formula>
    </cfRule>
  </conditionalFormatting>
  <conditionalFormatting sqref="M3:N3">
    <cfRule type="containsBlanks" dxfId="76" priority="1">
      <formula>LEN(TRIM(M3))=0</formula>
    </cfRule>
  </conditionalFormatting>
  <conditionalFormatting sqref="O8:U9">
    <cfRule type="containsBlanks" dxfId="75" priority="22">
      <formula>LEN(TRIM(O8))=0</formula>
    </cfRule>
  </conditionalFormatting>
  <conditionalFormatting sqref="X7:AA7">
    <cfRule type="containsBlanks" dxfId="74" priority="3">
      <formula>LEN(TRIM(X7))=0</formula>
    </cfRule>
  </conditionalFormatting>
  <conditionalFormatting sqref="AI7 AL7">
    <cfRule type="containsBlanks" dxfId="73" priority="4">
      <formula>LEN(TRIM(AI7))=0</formula>
    </cfRule>
  </conditionalFormatting>
  <dataValidations count="1">
    <dataValidation type="custom" allowBlank="1" showInputMessage="1" showErrorMessage="1" error="長期休業期間中の平日については、このシートに入力できません。【長期休業期間】シートに入力して下さい。_x000a_長期休業期間中の土日祝は、このシートに入力してください。" sqref="F17:AJ20 F22:AJ25" xr:uid="{1BFFC128-51F3-405C-8ACE-1F0915A5B640}">
      <formula1>F$14=""</formula1>
    </dataValidation>
  </dataValidations>
  <pageMargins left="0.7" right="0.7" top="0.75" bottom="0.75" header="0.3" footer="0.3"/>
  <pageSetup paperSize="9" scale="57"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F8E9E89-7AF2-45C4-9175-55078C6E82F6}">
          <x14:formula1>
            <xm:f>プルダウン!$A$15</xm:f>
          </x14:formula1>
          <xm:sqref>F14:AJ14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0004C-E078-4A92-B1E1-C6FF49A2FA2C}">
  <sheetPr codeName="Sheet14">
    <tabColor theme="8" tint="0.59999389629810485"/>
  </sheetPr>
  <dimension ref="A1:AM61"/>
  <sheetViews>
    <sheetView view="pageBreakPreview" zoomScale="85" zoomScaleNormal="100" zoomScaleSheetLayoutView="85" workbookViewId="0">
      <selection activeCell="F25" sqref="F25:AK25"/>
    </sheetView>
  </sheetViews>
  <sheetFormatPr defaultRowHeight="13.5"/>
  <cols>
    <col min="1" max="1" width="4.625" style="17" customWidth="1"/>
    <col min="2" max="5" width="5" style="17" customWidth="1"/>
    <col min="6" max="38" width="4.625" style="17" customWidth="1"/>
    <col min="39" max="16384" width="9" style="17"/>
  </cols>
  <sheetData>
    <row r="1" spans="1:39" ht="18.75" customHeight="1"/>
    <row r="2" spans="1:39" ht="18.75" customHeight="1">
      <c r="A2" s="17" t="s">
        <v>262</v>
      </c>
    </row>
    <row r="3" spans="1:39" ht="18.75" customHeight="1">
      <c r="A3" s="406" t="s">
        <v>242</v>
      </c>
      <c r="B3" s="406"/>
      <c r="C3" s="406"/>
      <c r="D3" s="406"/>
      <c r="E3" s="406"/>
      <c r="F3" s="406"/>
      <c r="G3" s="406"/>
      <c r="H3" s="406"/>
      <c r="I3" s="406"/>
      <c r="J3" s="406"/>
      <c r="K3" s="406"/>
      <c r="L3" s="406"/>
      <c r="M3" s="452">
        <f>IF(P3&lt;4,'4月【平日・休日】'!M3+1,'4月【平日・休日】'!M3)</f>
        <v>2026</v>
      </c>
      <c r="N3" s="452"/>
      <c r="O3" s="17" t="s">
        <v>0</v>
      </c>
      <c r="P3" s="18">
        <v>12</v>
      </c>
      <c r="Q3" s="17" t="s">
        <v>10</v>
      </c>
      <c r="R3" s="17" t="s">
        <v>239</v>
      </c>
    </row>
    <row r="4" spans="1:39" ht="18.75" customHeight="1" thickBot="1"/>
    <row r="5" spans="1:39" ht="18.75" customHeight="1" thickBot="1">
      <c r="A5" s="408" t="s">
        <v>103</v>
      </c>
      <c r="B5" s="409"/>
      <c r="C5" s="409"/>
      <c r="D5" s="409"/>
      <c r="E5" s="409"/>
      <c r="F5" s="409"/>
      <c r="G5" s="409"/>
      <c r="H5" s="409"/>
      <c r="I5" s="409"/>
      <c r="J5" s="409"/>
      <c r="K5" s="410"/>
      <c r="L5" s="411" t="s">
        <v>11</v>
      </c>
      <c r="M5" s="412"/>
      <c r="N5" s="412"/>
      <c r="O5" s="412"/>
      <c r="P5" s="412"/>
      <c r="Q5" s="412"/>
      <c r="R5" s="412"/>
      <c r="S5" s="412"/>
      <c r="T5" s="412"/>
      <c r="U5" s="413"/>
      <c r="V5" s="19"/>
      <c r="W5" s="19"/>
      <c r="X5" s="19"/>
      <c r="AI5" s="405" t="s">
        <v>237</v>
      </c>
      <c r="AJ5" s="405"/>
      <c r="AK5" s="405"/>
      <c r="AL5" s="405"/>
      <c r="AM5" s="405"/>
    </row>
    <row r="6" spans="1:39" ht="18.75" customHeight="1" thickBot="1">
      <c r="A6" s="447" t="s">
        <v>48</v>
      </c>
      <c r="B6" s="448"/>
      <c r="C6" s="448"/>
      <c r="D6" s="448"/>
      <c r="E6" s="448"/>
      <c r="F6" s="448"/>
      <c r="G6" s="448"/>
      <c r="H6" s="448"/>
      <c r="I6" s="448"/>
      <c r="J6" s="448"/>
      <c r="K6" s="449"/>
      <c r="L6" s="447" t="s">
        <v>49</v>
      </c>
      <c r="M6" s="448"/>
      <c r="N6" s="448"/>
      <c r="O6" s="448"/>
      <c r="P6" s="448"/>
      <c r="Q6" s="448"/>
      <c r="R6" s="448"/>
      <c r="S6" s="448"/>
      <c r="T6" s="448"/>
      <c r="U6" s="449"/>
      <c r="V6" s="19"/>
      <c r="W6" s="19"/>
      <c r="X6" s="450" t="s">
        <v>20</v>
      </c>
      <c r="Y6" s="451"/>
      <c r="Z6" s="451"/>
      <c r="AA6" s="451"/>
      <c r="AB6" s="403"/>
      <c r="AC6" s="404" t="s">
        <v>21</v>
      </c>
      <c r="AD6" s="405"/>
      <c r="AE6" s="405"/>
      <c r="AF6" s="405"/>
      <c r="AG6" s="405"/>
      <c r="AI6" s="405" t="s">
        <v>68</v>
      </c>
      <c r="AJ6" s="405"/>
      <c r="AK6" s="405"/>
      <c r="AL6" s="405" t="s">
        <v>69</v>
      </c>
      <c r="AM6" s="405"/>
    </row>
    <row r="7" spans="1:39" ht="18.75" customHeight="1" thickBot="1">
      <c r="A7" s="425">
        <f>'4月【平日・休日】'!A7:K9</f>
        <v>0</v>
      </c>
      <c r="B7" s="426"/>
      <c r="C7" s="426"/>
      <c r="D7" s="426"/>
      <c r="E7" s="426"/>
      <c r="F7" s="426"/>
      <c r="G7" s="426"/>
      <c r="H7" s="426"/>
      <c r="I7" s="426"/>
      <c r="J7" s="426"/>
      <c r="K7" s="427"/>
      <c r="L7" s="434">
        <f>'4月【平日・休日】'!L7:U7</f>
        <v>0</v>
      </c>
      <c r="M7" s="435"/>
      <c r="N7" s="435"/>
      <c r="O7" s="435"/>
      <c r="P7" s="435"/>
      <c r="Q7" s="435"/>
      <c r="R7" s="435"/>
      <c r="S7" s="435"/>
      <c r="T7" s="435"/>
      <c r="U7" s="436"/>
      <c r="V7" s="19"/>
      <c r="W7" s="19"/>
      <c r="X7" s="382"/>
      <c r="Y7" s="383"/>
      <c r="Z7" s="383"/>
      <c r="AA7" s="383"/>
      <c r="AB7" s="21" t="s">
        <v>1</v>
      </c>
      <c r="AC7" s="384">
        <f>COUNTIF(F34:AJ34,"&lt;&gt;0")</f>
        <v>0</v>
      </c>
      <c r="AD7" s="384"/>
      <c r="AE7" s="384"/>
      <c r="AF7" s="384"/>
      <c r="AG7" s="20" t="s">
        <v>9</v>
      </c>
      <c r="AI7" s="437" t="str">
        <f>IF('12月【平日・休日】'!AI7="","",'12月【平日・休日】'!AI7)</f>
        <v/>
      </c>
      <c r="AJ7" s="437"/>
      <c r="AK7" s="437"/>
      <c r="AL7" s="437" t="str">
        <f>IF('12月【平日・休日】'!AL7="","",'12月【平日・休日】'!AL7)</f>
        <v/>
      </c>
      <c r="AM7" s="437"/>
    </row>
    <row r="8" spans="1:39" ht="18.75" customHeight="1">
      <c r="A8" s="428"/>
      <c r="B8" s="429"/>
      <c r="C8" s="429"/>
      <c r="D8" s="429"/>
      <c r="E8" s="429"/>
      <c r="F8" s="429"/>
      <c r="G8" s="429"/>
      <c r="H8" s="429"/>
      <c r="I8" s="429"/>
      <c r="J8" s="429"/>
      <c r="K8" s="430"/>
      <c r="L8" s="438" t="s">
        <v>50</v>
      </c>
      <c r="M8" s="439"/>
      <c r="N8" s="440"/>
      <c r="O8" s="441">
        <f>'4月【平日・休日】'!O8:U8</f>
        <v>0</v>
      </c>
      <c r="P8" s="442"/>
      <c r="Q8" s="442"/>
      <c r="R8" s="442"/>
      <c r="S8" s="442"/>
      <c r="T8" s="442"/>
      <c r="U8" s="443"/>
      <c r="V8" s="19"/>
      <c r="W8" s="19"/>
      <c r="X8" s="19"/>
    </row>
    <row r="9" spans="1:39" ht="18.75" customHeight="1" thickBot="1">
      <c r="A9" s="431"/>
      <c r="B9" s="432"/>
      <c r="C9" s="432"/>
      <c r="D9" s="432"/>
      <c r="E9" s="432"/>
      <c r="F9" s="432"/>
      <c r="G9" s="432"/>
      <c r="H9" s="432"/>
      <c r="I9" s="432"/>
      <c r="J9" s="432"/>
      <c r="K9" s="433"/>
      <c r="L9" s="444" t="s">
        <v>13</v>
      </c>
      <c r="M9" s="445"/>
      <c r="N9" s="446"/>
      <c r="O9" s="422">
        <f>'4月【平日・休日】'!O9:U9</f>
        <v>0</v>
      </c>
      <c r="P9" s="423"/>
      <c r="Q9" s="423"/>
      <c r="R9" s="423"/>
      <c r="S9" s="423"/>
      <c r="T9" s="423"/>
      <c r="U9" s="424"/>
      <c r="V9" s="19"/>
      <c r="W9" s="19"/>
      <c r="X9" s="19"/>
    </row>
    <row r="10" spans="1:39" ht="18.75" customHeight="1">
      <c r="A10" s="23"/>
      <c r="B10" s="23"/>
      <c r="C10" s="23"/>
      <c r="D10" s="23"/>
      <c r="E10" s="23"/>
      <c r="F10" s="23"/>
      <c r="G10" s="23"/>
      <c r="H10" s="23"/>
      <c r="I10" s="23"/>
      <c r="J10" s="23"/>
      <c r="K10" s="23"/>
      <c r="L10" s="23"/>
      <c r="M10" s="23"/>
      <c r="N10" s="23"/>
      <c r="O10" s="23"/>
      <c r="P10" s="23"/>
      <c r="Q10" s="23"/>
      <c r="R10" s="23"/>
      <c r="S10" s="23"/>
      <c r="T10" s="23"/>
      <c r="U10" s="23"/>
      <c r="V10" s="19"/>
      <c r="W10" s="19"/>
      <c r="X10" s="19"/>
    </row>
    <row r="11" spans="1:39" ht="18.75" customHeight="1">
      <c r="A11" s="365" t="s">
        <v>28</v>
      </c>
      <c r="B11" s="365"/>
      <c r="C11" s="365"/>
      <c r="D11" s="365"/>
      <c r="F11" s="216" t="s">
        <v>256</v>
      </c>
    </row>
    <row r="12" spans="1:39" ht="18.75" customHeight="1">
      <c r="A12" s="350" t="s">
        <v>5</v>
      </c>
      <c r="B12" s="350"/>
      <c r="C12" s="350"/>
      <c r="D12" s="350"/>
      <c r="E12" s="350"/>
      <c r="F12" s="24">
        <f>DATE(M3,P3,1)</f>
        <v>46357</v>
      </c>
      <c r="G12" s="24">
        <f>F12+1</f>
        <v>46358</v>
      </c>
      <c r="H12" s="24">
        <f t="shared" ref="H12:AJ12" si="0">G12+1</f>
        <v>46359</v>
      </c>
      <c r="I12" s="24">
        <f t="shared" si="0"/>
        <v>46360</v>
      </c>
      <c r="J12" s="24">
        <f t="shared" si="0"/>
        <v>46361</v>
      </c>
      <c r="K12" s="24">
        <f t="shared" si="0"/>
        <v>46362</v>
      </c>
      <c r="L12" s="24">
        <f t="shared" si="0"/>
        <v>46363</v>
      </c>
      <c r="M12" s="24">
        <f t="shared" si="0"/>
        <v>46364</v>
      </c>
      <c r="N12" s="24">
        <f t="shared" si="0"/>
        <v>46365</v>
      </c>
      <c r="O12" s="24">
        <f t="shared" si="0"/>
        <v>46366</v>
      </c>
      <c r="P12" s="24">
        <f t="shared" si="0"/>
        <v>46367</v>
      </c>
      <c r="Q12" s="24">
        <f t="shared" si="0"/>
        <v>46368</v>
      </c>
      <c r="R12" s="24">
        <f t="shared" si="0"/>
        <v>46369</v>
      </c>
      <c r="S12" s="24">
        <f t="shared" si="0"/>
        <v>46370</v>
      </c>
      <c r="T12" s="24">
        <f t="shared" si="0"/>
        <v>46371</v>
      </c>
      <c r="U12" s="24">
        <f t="shared" si="0"/>
        <v>46372</v>
      </c>
      <c r="V12" s="24">
        <f t="shared" si="0"/>
        <v>46373</v>
      </c>
      <c r="W12" s="24">
        <f t="shared" si="0"/>
        <v>46374</v>
      </c>
      <c r="X12" s="24">
        <f t="shared" si="0"/>
        <v>46375</v>
      </c>
      <c r="Y12" s="24">
        <f t="shared" si="0"/>
        <v>46376</v>
      </c>
      <c r="Z12" s="24">
        <f t="shared" si="0"/>
        <v>46377</v>
      </c>
      <c r="AA12" s="24">
        <f t="shared" si="0"/>
        <v>46378</v>
      </c>
      <c r="AB12" s="24">
        <f t="shared" si="0"/>
        <v>46379</v>
      </c>
      <c r="AC12" s="24">
        <f t="shared" si="0"/>
        <v>46380</v>
      </c>
      <c r="AD12" s="24">
        <f t="shared" si="0"/>
        <v>46381</v>
      </c>
      <c r="AE12" s="24">
        <f t="shared" si="0"/>
        <v>46382</v>
      </c>
      <c r="AF12" s="24">
        <f t="shared" si="0"/>
        <v>46383</v>
      </c>
      <c r="AG12" s="24">
        <f t="shared" si="0"/>
        <v>46384</v>
      </c>
      <c r="AH12" s="24">
        <f t="shared" si="0"/>
        <v>46385</v>
      </c>
      <c r="AI12" s="24">
        <f t="shared" si="0"/>
        <v>46386</v>
      </c>
      <c r="AJ12" s="24">
        <f t="shared" si="0"/>
        <v>46387</v>
      </c>
      <c r="AK12" s="199" t="s">
        <v>6</v>
      </c>
    </row>
    <row r="13" spans="1:39" ht="18.75" customHeight="1" thickBot="1">
      <c r="A13" s="350" t="s">
        <v>4</v>
      </c>
      <c r="B13" s="350"/>
      <c r="C13" s="350"/>
      <c r="D13" s="350"/>
      <c r="E13" s="350"/>
      <c r="F13" s="200" t="str">
        <f>TEXT(F12,"aaa")</f>
        <v>火</v>
      </c>
      <c r="G13" s="200" t="str">
        <f t="shared" ref="G13:AJ13" si="1">TEXT(G12,"aaa")</f>
        <v>水</v>
      </c>
      <c r="H13" s="200" t="str">
        <f t="shared" si="1"/>
        <v>木</v>
      </c>
      <c r="I13" s="200" t="str">
        <f t="shared" si="1"/>
        <v>金</v>
      </c>
      <c r="J13" s="200" t="str">
        <f t="shared" si="1"/>
        <v>土</v>
      </c>
      <c r="K13" s="200" t="str">
        <f t="shared" si="1"/>
        <v>日</v>
      </c>
      <c r="L13" s="200" t="str">
        <f t="shared" si="1"/>
        <v>月</v>
      </c>
      <c r="M13" s="200" t="str">
        <f t="shared" si="1"/>
        <v>火</v>
      </c>
      <c r="N13" s="200" t="str">
        <f t="shared" si="1"/>
        <v>水</v>
      </c>
      <c r="O13" s="200" t="str">
        <f t="shared" si="1"/>
        <v>木</v>
      </c>
      <c r="P13" s="200" t="str">
        <f t="shared" si="1"/>
        <v>金</v>
      </c>
      <c r="Q13" s="200" t="str">
        <f t="shared" si="1"/>
        <v>土</v>
      </c>
      <c r="R13" s="200" t="str">
        <f t="shared" si="1"/>
        <v>日</v>
      </c>
      <c r="S13" s="200" t="str">
        <f t="shared" si="1"/>
        <v>月</v>
      </c>
      <c r="T13" s="200" t="str">
        <f t="shared" si="1"/>
        <v>火</v>
      </c>
      <c r="U13" s="200" t="str">
        <f t="shared" si="1"/>
        <v>水</v>
      </c>
      <c r="V13" s="200" t="str">
        <f t="shared" si="1"/>
        <v>木</v>
      </c>
      <c r="W13" s="200" t="str">
        <f t="shared" si="1"/>
        <v>金</v>
      </c>
      <c r="X13" s="200" t="str">
        <f t="shared" si="1"/>
        <v>土</v>
      </c>
      <c r="Y13" s="200" t="str">
        <f t="shared" si="1"/>
        <v>日</v>
      </c>
      <c r="Z13" s="200" t="str">
        <f t="shared" si="1"/>
        <v>月</v>
      </c>
      <c r="AA13" s="200" t="str">
        <f t="shared" si="1"/>
        <v>火</v>
      </c>
      <c r="AB13" s="200" t="str">
        <f t="shared" si="1"/>
        <v>水</v>
      </c>
      <c r="AC13" s="200" t="str">
        <f t="shared" si="1"/>
        <v>木</v>
      </c>
      <c r="AD13" s="200" t="str">
        <f t="shared" si="1"/>
        <v>金</v>
      </c>
      <c r="AE13" s="200" t="str">
        <f t="shared" si="1"/>
        <v>土</v>
      </c>
      <c r="AF13" s="200" t="str">
        <f t="shared" si="1"/>
        <v>日</v>
      </c>
      <c r="AG13" s="200" t="str">
        <f t="shared" si="1"/>
        <v>月</v>
      </c>
      <c r="AH13" s="200" t="str">
        <f t="shared" si="1"/>
        <v>火</v>
      </c>
      <c r="AI13" s="200" t="str">
        <f t="shared" si="1"/>
        <v>水</v>
      </c>
      <c r="AJ13" s="200" t="str">
        <f t="shared" si="1"/>
        <v>木</v>
      </c>
      <c r="AK13" s="199"/>
    </row>
    <row r="14" spans="1:39" ht="18.75" customHeight="1" thickTop="1" thickBot="1">
      <c r="A14" s="366" t="s">
        <v>67</v>
      </c>
      <c r="B14" s="367"/>
      <c r="C14" s="367"/>
      <c r="D14" s="367"/>
      <c r="E14" s="368"/>
      <c r="F14" s="230"/>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231"/>
      <c r="AE14" s="231"/>
      <c r="AF14" s="231"/>
      <c r="AG14" s="231"/>
      <c r="AH14" s="231"/>
      <c r="AI14" s="231"/>
      <c r="AJ14" s="232"/>
      <c r="AK14" s="84"/>
    </row>
    <row r="15" spans="1:39" ht="18.75" hidden="1" customHeight="1" thickTop="1">
      <c r="A15" s="366"/>
      <c r="B15" s="367"/>
      <c r="C15" s="367"/>
      <c r="D15" s="367"/>
      <c r="E15" s="368"/>
      <c r="F15" s="200">
        <f>IF(F13="月",1,IF(F13="火",2,IF(F13="水",3,IF(F13="木",4,IF(F13="金",5,IF(F13="土",6,IF(F13="日",7,IF(F13="祝",8,""))))))))</f>
        <v>2</v>
      </c>
      <c r="G15" s="200">
        <f t="shared" ref="G15:AJ15" si="2">IF(G13="月",1,IF(G13="火",2,IF(G13="水",3,IF(G13="木",4,IF(G13="金",5,IF(G13="土",6,IF(G13="日",7,IF(G13="祝",8,""))))))))</f>
        <v>3</v>
      </c>
      <c r="H15" s="200">
        <f t="shared" si="2"/>
        <v>4</v>
      </c>
      <c r="I15" s="200">
        <f t="shared" si="2"/>
        <v>5</v>
      </c>
      <c r="J15" s="200">
        <f t="shared" si="2"/>
        <v>6</v>
      </c>
      <c r="K15" s="200">
        <f t="shared" si="2"/>
        <v>7</v>
      </c>
      <c r="L15" s="200">
        <f t="shared" si="2"/>
        <v>1</v>
      </c>
      <c r="M15" s="200">
        <f t="shared" si="2"/>
        <v>2</v>
      </c>
      <c r="N15" s="200">
        <f t="shared" si="2"/>
        <v>3</v>
      </c>
      <c r="O15" s="200">
        <f t="shared" si="2"/>
        <v>4</v>
      </c>
      <c r="P15" s="200">
        <f t="shared" si="2"/>
        <v>5</v>
      </c>
      <c r="Q15" s="200">
        <f t="shared" si="2"/>
        <v>6</v>
      </c>
      <c r="R15" s="200">
        <f t="shared" si="2"/>
        <v>7</v>
      </c>
      <c r="S15" s="200">
        <f t="shared" si="2"/>
        <v>1</v>
      </c>
      <c r="T15" s="200">
        <f t="shared" si="2"/>
        <v>2</v>
      </c>
      <c r="U15" s="200">
        <f t="shared" si="2"/>
        <v>3</v>
      </c>
      <c r="V15" s="200">
        <f t="shared" si="2"/>
        <v>4</v>
      </c>
      <c r="W15" s="200">
        <f t="shared" si="2"/>
        <v>5</v>
      </c>
      <c r="X15" s="200">
        <f t="shared" si="2"/>
        <v>6</v>
      </c>
      <c r="Y15" s="200">
        <f t="shared" si="2"/>
        <v>7</v>
      </c>
      <c r="Z15" s="200">
        <f t="shared" si="2"/>
        <v>1</v>
      </c>
      <c r="AA15" s="200">
        <f t="shared" si="2"/>
        <v>2</v>
      </c>
      <c r="AB15" s="200">
        <f t="shared" si="2"/>
        <v>3</v>
      </c>
      <c r="AC15" s="200">
        <f t="shared" si="2"/>
        <v>4</v>
      </c>
      <c r="AD15" s="200">
        <f t="shared" si="2"/>
        <v>5</v>
      </c>
      <c r="AE15" s="200">
        <f t="shared" si="2"/>
        <v>6</v>
      </c>
      <c r="AF15" s="200">
        <f t="shared" si="2"/>
        <v>7</v>
      </c>
      <c r="AG15" s="200">
        <f t="shared" si="2"/>
        <v>1</v>
      </c>
      <c r="AH15" s="200">
        <f t="shared" si="2"/>
        <v>2</v>
      </c>
      <c r="AI15" s="200">
        <f t="shared" si="2"/>
        <v>3</v>
      </c>
      <c r="AJ15" s="200">
        <f t="shared" si="2"/>
        <v>4</v>
      </c>
      <c r="AK15" s="84"/>
    </row>
    <row r="16" spans="1:39" ht="23.25" customHeight="1" thickTop="1" thickBot="1">
      <c r="A16" s="354" t="s">
        <v>51</v>
      </c>
      <c r="B16" s="355"/>
      <c r="C16" s="355"/>
      <c r="D16" s="355"/>
      <c r="E16" s="356"/>
      <c r="F16" s="340">
        <f>SUM(F17:F24)</f>
        <v>0</v>
      </c>
      <c r="G16" s="340">
        <f t="shared" ref="G16:AJ16" si="3">SUM(G17:G24)</f>
        <v>0</v>
      </c>
      <c r="H16" s="340">
        <f t="shared" si="3"/>
        <v>0</v>
      </c>
      <c r="I16" s="340">
        <f t="shared" si="3"/>
        <v>0</v>
      </c>
      <c r="J16" s="340">
        <f t="shared" si="3"/>
        <v>0</v>
      </c>
      <c r="K16" s="340">
        <f t="shared" si="3"/>
        <v>0</v>
      </c>
      <c r="L16" s="340">
        <f t="shared" si="3"/>
        <v>0</v>
      </c>
      <c r="M16" s="340">
        <f t="shared" si="3"/>
        <v>0</v>
      </c>
      <c r="N16" s="340">
        <f t="shared" si="3"/>
        <v>0</v>
      </c>
      <c r="O16" s="340">
        <f t="shared" si="3"/>
        <v>0</v>
      </c>
      <c r="P16" s="340">
        <f t="shared" si="3"/>
        <v>0</v>
      </c>
      <c r="Q16" s="340">
        <f t="shared" si="3"/>
        <v>0</v>
      </c>
      <c r="R16" s="340">
        <f t="shared" si="3"/>
        <v>0</v>
      </c>
      <c r="S16" s="340">
        <f t="shared" si="3"/>
        <v>0</v>
      </c>
      <c r="T16" s="340">
        <f t="shared" si="3"/>
        <v>0</v>
      </c>
      <c r="U16" s="340">
        <f t="shared" si="3"/>
        <v>0</v>
      </c>
      <c r="V16" s="340">
        <f t="shared" si="3"/>
        <v>0</v>
      </c>
      <c r="W16" s="340">
        <f t="shared" si="3"/>
        <v>0</v>
      </c>
      <c r="X16" s="340">
        <f t="shared" si="3"/>
        <v>0</v>
      </c>
      <c r="Y16" s="340">
        <f t="shared" si="3"/>
        <v>0</v>
      </c>
      <c r="Z16" s="340">
        <f t="shared" si="3"/>
        <v>0</v>
      </c>
      <c r="AA16" s="340">
        <f t="shared" si="3"/>
        <v>0</v>
      </c>
      <c r="AB16" s="340">
        <f t="shared" si="3"/>
        <v>0</v>
      </c>
      <c r="AC16" s="340">
        <f t="shared" si="3"/>
        <v>0</v>
      </c>
      <c r="AD16" s="340">
        <f t="shared" si="3"/>
        <v>0</v>
      </c>
      <c r="AE16" s="340">
        <f t="shared" si="3"/>
        <v>0</v>
      </c>
      <c r="AF16" s="340">
        <f t="shared" si="3"/>
        <v>0</v>
      </c>
      <c r="AG16" s="340">
        <f t="shared" si="3"/>
        <v>0</v>
      </c>
      <c r="AH16" s="340">
        <f t="shared" si="3"/>
        <v>0</v>
      </c>
      <c r="AI16" s="340">
        <f t="shared" si="3"/>
        <v>0</v>
      </c>
      <c r="AJ16" s="340">
        <f t="shared" si="3"/>
        <v>0</v>
      </c>
      <c r="AK16" s="339">
        <f>SUM(F16:AJ16)</f>
        <v>0</v>
      </c>
    </row>
    <row r="17" spans="1:37" s="33" customFormat="1" ht="23.25" customHeight="1" thickTop="1">
      <c r="A17" s="29"/>
      <c r="B17" s="357" t="s">
        <v>72</v>
      </c>
      <c r="C17" s="358"/>
      <c r="D17" s="358"/>
      <c r="E17" s="358"/>
      <c r="F17" s="25"/>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7"/>
      <c r="AK17" s="28">
        <f>SUM(F17:AJ17)</f>
        <v>0</v>
      </c>
    </row>
    <row r="18" spans="1:37" s="33" customFormat="1" ht="23.25" customHeight="1">
      <c r="A18" s="29"/>
      <c r="B18" s="420" t="s">
        <v>74</v>
      </c>
      <c r="C18" s="421"/>
      <c r="D18" s="421"/>
      <c r="E18" s="421"/>
      <c r="F18" s="96"/>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8"/>
      <c r="AK18" s="28">
        <f t="shared" ref="AK18:AK25" si="4">SUM(F18:AJ18)</f>
        <v>0</v>
      </c>
    </row>
    <row r="19" spans="1:37" s="33" customFormat="1" ht="23.25" customHeight="1">
      <c r="A19" s="29"/>
      <c r="B19" s="357" t="s">
        <v>76</v>
      </c>
      <c r="C19" s="358"/>
      <c r="D19" s="358"/>
      <c r="E19" s="358"/>
      <c r="F19" s="30"/>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2"/>
      <c r="AK19" s="28">
        <f t="shared" si="4"/>
        <v>0</v>
      </c>
    </row>
    <row r="20" spans="1:37" s="33" customFormat="1" ht="23.25" customHeight="1">
      <c r="A20" s="29"/>
      <c r="B20" s="420" t="s">
        <v>78</v>
      </c>
      <c r="C20" s="421"/>
      <c r="D20" s="421"/>
      <c r="E20" s="421"/>
      <c r="F20" s="96"/>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8"/>
      <c r="AK20" s="28">
        <f t="shared" si="4"/>
        <v>0</v>
      </c>
    </row>
    <row r="21" spans="1:37" s="33" customFormat="1" ht="23.25" customHeight="1">
      <c r="A21" s="29"/>
      <c r="B21" s="357" t="s">
        <v>80</v>
      </c>
      <c r="C21" s="358"/>
      <c r="D21" s="358"/>
      <c r="E21" s="358"/>
      <c r="F21" s="30"/>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2"/>
      <c r="AK21" s="28">
        <f t="shared" si="4"/>
        <v>0</v>
      </c>
    </row>
    <row r="22" spans="1:37" s="33" customFormat="1" ht="23.25" customHeight="1">
      <c r="A22" s="29"/>
      <c r="B22" s="420" t="s">
        <v>82</v>
      </c>
      <c r="C22" s="421"/>
      <c r="D22" s="421"/>
      <c r="E22" s="421"/>
      <c r="F22" s="96"/>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8"/>
      <c r="AK22" s="28">
        <f t="shared" si="4"/>
        <v>0</v>
      </c>
    </row>
    <row r="23" spans="1:37" s="33" customFormat="1" ht="23.25" customHeight="1">
      <c r="A23" s="29"/>
      <c r="B23" s="357" t="s">
        <v>84</v>
      </c>
      <c r="C23" s="358"/>
      <c r="D23" s="358"/>
      <c r="E23" s="358"/>
      <c r="F23" s="30"/>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2"/>
      <c r="AK23" s="28">
        <f t="shared" si="4"/>
        <v>0</v>
      </c>
    </row>
    <row r="24" spans="1:37" s="33" customFormat="1" ht="23.25" customHeight="1" thickBot="1">
      <c r="A24" s="34"/>
      <c r="B24" s="420" t="s">
        <v>89</v>
      </c>
      <c r="C24" s="421"/>
      <c r="D24" s="421"/>
      <c r="E24" s="421"/>
      <c r="F24" s="99"/>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1"/>
      <c r="AK24" s="28">
        <f t="shared" si="4"/>
        <v>0</v>
      </c>
    </row>
    <row r="25" spans="1:37" ht="23.25" customHeight="1" thickTop="1" thickBot="1">
      <c r="A25" s="354" t="s">
        <v>52</v>
      </c>
      <c r="B25" s="355"/>
      <c r="C25" s="355"/>
      <c r="D25" s="355"/>
      <c r="E25" s="356"/>
      <c r="F25" s="338">
        <f>SUM(F26:F32)</f>
        <v>0</v>
      </c>
      <c r="G25" s="338">
        <f t="shared" ref="G25:AJ25" si="5">SUM(G26:G32)</f>
        <v>0</v>
      </c>
      <c r="H25" s="338">
        <f t="shared" si="5"/>
        <v>0</v>
      </c>
      <c r="I25" s="338">
        <f t="shared" si="5"/>
        <v>0</v>
      </c>
      <c r="J25" s="338">
        <f t="shared" si="5"/>
        <v>0</v>
      </c>
      <c r="K25" s="338">
        <f t="shared" si="5"/>
        <v>0</v>
      </c>
      <c r="L25" s="338">
        <f t="shared" si="5"/>
        <v>0</v>
      </c>
      <c r="M25" s="338">
        <f t="shared" si="5"/>
        <v>0</v>
      </c>
      <c r="N25" s="338">
        <f t="shared" si="5"/>
        <v>0</v>
      </c>
      <c r="O25" s="338">
        <f t="shared" si="5"/>
        <v>0</v>
      </c>
      <c r="P25" s="338">
        <f t="shared" si="5"/>
        <v>0</v>
      </c>
      <c r="Q25" s="338">
        <f t="shared" si="5"/>
        <v>0</v>
      </c>
      <c r="R25" s="338">
        <f t="shared" si="5"/>
        <v>0</v>
      </c>
      <c r="S25" s="338">
        <f t="shared" si="5"/>
        <v>0</v>
      </c>
      <c r="T25" s="338">
        <f t="shared" si="5"/>
        <v>0</v>
      </c>
      <c r="U25" s="338">
        <f t="shared" si="5"/>
        <v>0</v>
      </c>
      <c r="V25" s="338">
        <f t="shared" si="5"/>
        <v>0</v>
      </c>
      <c r="W25" s="338">
        <f t="shared" si="5"/>
        <v>0</v>
      </c>
      <c r="X25" s="338">
        <f t="shared" si="5"/>
        <v>0</v>
      </c>
      <c r="Y25" s="338">
        <f t="shared" si="5"/>
        <v>0</v>
      </c>
      <c r="Z25" s="338">
        <f t="shared" si="5"/>
        <v>0</v>
      </c>
      <c r="AA25" s="338">
        <f t="shared" si="5"/>
        <v>0</v>
      </c>
      <c r="AB25" s="338">
        <f t="shared" si="5"/>
        <v>0</v>
      </c>
      <c r="AC25" s="338">
        <f t="shared" si="5"/>
        <v>0</v>
      </c>
      <c r="AD25" s="338">
        <f t="shared" si="5"/>
        <v>0</v>
      </c>
      <c r="AE25" s="338">
        <f t="shared" si="5"/>
        <v>0</v>
      </c>
      <c r="AF25" s="338">
        <f t="shared" si="5"/>
        <v>0</v>
      </c>
      <c r="AG25" s="338">
        <f t="shared" si="5"/>
        <v>0</v>
      </c>
      <c r="AH25" s="338">
        <f t="shared" si="5"/>
        <v>0</v>
      </c>
      <c r="AI25" s="338">
        <f t="shared" si="5"/>
        <v>0</v>
      </c>
      <c r="AJ25" s="338">
        <f t="shared" si="5"/>
        <v>0</v>
      </c>
      <c r="AK25" s="339">
        <f t="shared" si="4"/>
        <v>0</v>
      </c>
    </row>
    <row r="26" spans="1:37" s="33" customFormat="1" ht="23.25" customHeight="1" thickTop="1">
      <c r="A26" s="29"/>
      <c r="B26" s="357" t="s">
        <v>72</v>
      </c>
      <c r="C26" s="358"/>
      <c r="D26" s="358"/>
      <c r="E26" s="358"/>
      <c r="F26" s="25"/>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7"/>
      <c r="AK26" s="28">
        <f>SUM(F26:AJ26)</f>
        <v>0</v>
      </c>
    </row>
    <row r="27" spans="1:37" s="33" customFormat="1" ht="23.25" customHeight="1">
      <c r="A27" s="29"/>
      <c r="B27" s="420" t="s">
        <v>74</v>
      </c>
      <c r="C27" s="421"/>
      <c r="D27" s="421"/>
      <c r="E27" s="421"/>
      <c r="F27" s="96"/>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8"/>
      <c r="AK27" s="28">
        <f t="shared" ref="AK27:AK31" si="6">SUM(F27:AJ27)</f>
        <v>0</v>
      </c>
    </row>
    <row r="28" spans="1:37" s="33" customFormat="1" ht="23.25" customHeight="1">
      <c r="A28" s="29"/>
      <c r="B28" s="357" t="s">
        <v>76</v>
      </c>
      <c r="C28" s="358"/>
      <c r="D28" s="358"/>
      <c r="E28" s="358"/>
      <c r="F28" s="30"/>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2"/>
      <c r="AK28" s="28">
        <f t="shared" si="6"/>
        <v>0</v>
      </c>
    </row>
    <row r="29" spans="1:37" s="33" customFormat="1" ht="23.25" customHeight="1">
      <c r="A29" s="29"/>
      <c r="B29" s="420" t="s">
        <v>78</v>
      </c>
      <c r="C29" s="421"/>
      <c r="D29" s="421"/>
      <c r="E29" s="421"/>
      <c r="F29" s="96"/>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8"/>
      <c r="AK29" s="28">
        <f t="shared" si="6"/>
        <v>0</v>
      </c>
    </row>
    <row r="30" spans="1:37" s="33" customFormat="1" ht="23.25" customHeight="1">
      <c r="A30" s="29"/>
      <c r="B30" s="357" t="s">
        <v>80</v>
      </c>
      <c r="C30" s="358"/>
      <c r="D30" s="358"/>
      <c r="E30" s="358"/>
      <c r="F30" s="30"/>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2"/>
      <c r="AK30" s="28">
        <f t="shared" si="6"/>
        <v>0</v>
      </c>
    </row>
    <row r="31" spans="1:37" s="33" customFormat="1" ht="23.25" customHeight="1">
      <c r="A31" s="29"/>
      <c r="B31" s="420" t="s">
        <v>82</v>
      </c>
      <c r="C31" s="421"/>
      <c r="D31" s="421"/>
      <c r="E31" s="421"/>
      <c r="F31" s="96"/>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8"/>
      <c r="AK31" s="28">
        <f t="shared" si="6"/>
        <v>0</v>
      </c>
    </row>
    <row r="32" spans="1:37" s="33" customFormat="1" ht="23.25" customHeight="1">
      <c r="A32" s="29"/>
      <c r="B32" s="357" t="s">
        <v>84</v>
      </c>
      <c r="C32" s="358"/>
      <c r="D32" s="358"/>
      <c r="E32" s="358"/>
      <c r="F32" s="30"/>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2"/>
      <c r="AK32" s="28">
        <f t="shared" ref="AK32:AK33" si="7">SUM(F32:AJ32)</f>
        <v>0</v>
      </c>
    </row>
    <row r="33" spans="1:37" s="33" customFormat="1" ht="23.25" customHeight="1" thickBot="1">
      <c r="A33" s="34"/>
      <c r="B33" s="420" t="s">
        <v>89</v>
      </c>
      <c r="C33" s="421"/>
      <c r="D33" s="421"/>
      <c r="E33" s="421"/>
      <c r="F33" s="99"/>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1"/>
      <c r="AK33" s="28">
        <f t="shared" si="7"/>
        <v>0</v>
      </c>
    </row>
    <row r="34" spans="1:37" ht="18.75" customHeight="1" thickTop="1">
      <c r="A34" s="416" t="s">
        <v>6</v>
      </c>
      <c r="B34" s="418"/>
      <c r="C34" s="418"/>
      <c r="D34" s="418"/>
      <c r="E34" s="419"/>
      <c r="F34" s="43">
        <f t="shared" ref="F34:AK34" si="8">F16+F25</f>
        <v>0</v>
      </c>
      <c r="G34" s="43">
        <f t="shared" si="8"/>
        <v>0</v>
      </c>
      <c r="H34" s="43">
        <f t="shared" si="8"/>
        <v>0</v>
      </c>
      <c r="I34" s="43">
        <f t="shared" si="8"/>
        <v>0</v>
      </c>
      <c r="J34" s="43">
        <f t="shared" si="8"/>
        <v>0</v>
      </c>
      <c r="K34" s="43">
        <f t="shared" si="8"/>
        <v>0</v>
      </c>
      <c r="L34" s="43">
        <f t="shared" si="8"/>
        <v>0</v>
      </c>
      <c r="M34" s="43">
        <f t="shared" si="8"/>
        <v>0</v>
      </c>
      <c r="N34" s="43">
        <f t="shared" si="8"/>
        <v>0</v>
      </c>
      <c r="O34" s="43">
        <f t="shared" si="8"/>
        <v>0</v>
      </c>
      <c r="P34" s="43">
        <f t="shared" si="8"/>
        <v>0</v>
      </c>
      <c r="Q34" s="43">
        <f t="shared" si="8"/>
        <v>0</v>
      </c>
      <c r="R34" s="43">
        <f t="shared" si="8"/>
        <v>0</v>
      </c>
      <c r="S34" s="43">
        <f t="shared" si="8"/>
        <v>0</v>
      </c>
      <c r="T34" s="43">
        <f t="shared" si="8"/>
        <v>0</v>
      </c>
      <c r="U34" s="43">
        <f t="shared" si="8"/>
        <v>0</v>
      </c>
      <c r="V34" s="43">
        <f t="shared" si="8"/>
        <v>0</v>
      </c>
      <c r="W34" s="43">
        <f t="shared" si="8"/>
        <v>0</v>
      </c>
      <c r="X34" s="43">
        <f t="shared" si="8"/>
        <v>0</v>
      </c>
      <c r="Y34" s="43">
        <f t="shared" si="8"/>
        <v>0</v>
      </c>
      <c r="Z34" s="43">
        <f t="shared" si="8"/>
        <v>0</v>
      </c>
      <c r="AA34" s="43">
        <f t="shared" si="8"/>
        <v>0</v>
      </c>
      <c r="AB34" s="43">
        <f t="shared" si="8"/>
        <v>0</v>
      </c>
      <c r="AC34" s="43">
        <f t="shared" si="8"/>
        <v>0</v>
      </c>
      <c r="AD34" s="43">
        <f t="shared" si="8"/>
        <v>0</v>
      </c>
      <c r="AE34" s="43">
        <f t="shared" si="8"/>
        <v>0</v>
      </c>
      <c r="AF34" s="43">
        <f t="shared" si="8"/>
        <v>0</v>
      </c>
      <c r="AG34" s="43">
        <f t="shared" si="8"/>
        <v>0</v>
      </c>
      <c r="AH34" s="43">
        <f t="shared" si="8"/>
        <v>0</v>
      </c>
      <c r="AI34" s="43">
        <f t="shared" si="8"/>
        <v>0</v>
      </c>
      <c r="AJ34" s="43">
        <f t="shared" si="8"/>
        <v>0</v>
      </c>
      <c r="AK34" s="44">
        <f t="shared" si="8"/>
        <v>0</v>
      </c>
    </row>
    <row r="35" spans="1:37" s="77" customFormat="1" ht="18.75" customHeight="1">
      <c r="A35" s="38"/>
      <c r="B35" s="38"/>
      <c r="C35" s="38"/>
      <c r="D35" s="38"/>
      <c r="E35" s="38"/>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row>
    <row r="36" spans="1:37" ht="18.75" customHeight="1">
      <c r="A36" s="353" t="s">
        <v>57</v>
      </c>
      <c r="B36" s="353"/>
      <c r="C36" s="353"/>
      <c r="D36" s="353"/>
      <c r="L36" s="85"/>
      <c r="M36" s="85"/>
      <c r="N36" s="85"/>
      <c r="O36" s="214" t="s">
        <v>251</v>
      </c>
      <c r="P36" s="85"/>
      <c r="Q36" s="85"/>
      <c r="R36" s="85"/>
      <c r="S36" s="85"/>
      <c r="T36" s="85"/>
      <c r="U36" s="85"/>
      <c r="V36" s="85"/>
      <c r="W36" s="85"/>
      <c r="X36" s="85"/>
      <c r="Y36" s="85"/>
      <c r="Z36" s="85"/>
      <c r="AA36" s="85"/>
      <c r="AB36" s="85"/>
      <c r="AC36" s="85"/>
      <c r="AD36" s="85"/>
      <c r="AE36" s="85"/>
      <c r="AF36" s="85"/>
      <c r="AG36" s="85"/>
      <c r="AH36" s="85"/>
      <c r="AI36" s="85"/>
      <c r="AJ36" s="85"/>
      <c r="AK36" s="85"/>
    </row>
    <row r="37" spans="1:37" ht="18.75" customHeight="1">
      <c r="A37" s="201"/>
      <c r="B37" s="33" t="s">
        <v>71</v>
      </c>
      <c r="C37" s="85"/>
      <c r="D37" s="85"/>
      <c r="E37" s="85"/>
      <c r="F37" s="85"/>
      <c r="G37" s="85"/>
      <c r="H37" s="85"/>
      <c r="I37" s="85"/>
      <c r="J37" s="85"/>
      <c r="K37" s="85"/>
      <c r="L37" s="85"/>
      <c r="M37" s="92"/>
      <c r="N37" s="85"/>
      <c r="O37" s="215" t="s">
        <v>250</v>
      </c>
      <c r="P37" s="85"/>
      <c r="Q37" s="85"/>
      <c r="R37" s="85"/>
      <c r="S37" s="85"/>
      <c r="T37" s="85"/>
      <c r="U37" s="85"/>
      <c r="V37" s="85"/>
      <c r="W37" s="85"/>
      <c r="X37" s="85"/>
      <c r="Y37" s="85"/>
      <c r="Z37" s="85"/>
      <c r="AA37" s="85"/>
      <c r="AB37" s="85"/>
      <c r="AC37" s="85"/>
      <c r="AD37" s="85"/>
      <c r="AE37" s="85"/>
      <c r="AF37" s="85"/>
      <c r="AG37" s="85"/>
      <c r="AH37" s="85"/>
      <c r="AI37" s="85"/>
      <c r="AJ37" s="85"/>
      <c r="AK37" s="85"/>
    </row>
    <row r="38" spans="1:37" ht="18.75" customHeight="1">
      <c r="A38" s="201"/>
      <c r="B38" s="350" t="s">
        <v>7</v>
      </c>
      <c r="C38" s="350"/>
      <c r="D38" s="350"/>
      <c r="E38" s="350"/>
      <c r="F38" s="350"/>
      <c r="G38" s="350"/>
      <c r="H38" s="350" t="s">
        <v>92</v>
      </c>
      <c r="I38" s="350"/>
      <c r="J38" s="350"/>
      <c r="K38" s="350"/>
      <c r="L38" s="94"/>
      <c r="M38" s="39"/>
      <c r="N38" s="39"/>
      <c r="O38" s="39"/>
      <c r="P38" s="39"/>
      <c r="Q38" s="39"/>
      <c r="R38" s="39"/>
      <c r="S38" s="39"/>
      <c r="T38" s="39"/>
      <c r="U38" s="39"/>
      <c r="V38" s="85"/>
      <c r="W38" s="85"/>
      <c r="X38" s="85"/>
      <c r="Y38" s="85"/>
      <c r="Z38" s="85"/>
      <c r="AA38" s="85"/>
      <c r="AB38" s="85"/>
      <c r="AC38" s="85"/>
      <c r="AD38" s="85"/>
      <c r="AE38" s="85"/>
      <c r="AF38" s="85"/>
      <c r="AG38" s="85"/>
      <c r="AH38" s="85"/>
      <c r="AI38" s="85"/>
      <c r="AJ38" s="85"/>
      <c r="AK38" s="85"/>
    </row>
    <row r="39" spans="1:37" ht="18.75" customHeight="1">
      <c r="A39" s="201"/>
      <c r="B39" s="350"/>
      <c r="C39" s="350"/>
      <c r="D39" s="350"/>
      <c r="E39" s="350"/>
      <c r="F39" s="350"/>
      <c r="G39" s="350"/>
      <c r="H39" s="350"/>
      <c r="I39" s="350"/>
      <c r="J39" s="350"/>
      <c r="K39" s="350"/>
      <c r="L39" s="94"/>
      <c r="M39" s="39"/>
      <c r="N39" s="39"/>
      <c r="O39" s="39"/>
      <c r="P39" s="39"/>
      <c r="Q39" s="39"/>
      <c r="R39" s="39"/>
      <c r="S39" s="39"/>
      <c r="T39" s="39"/>
      <c r="U39" s="39"/>
      <c r="V39" s="85"/>
      <c r="W39" s="85"/>
      <c r="X39" s="85"/>
      <c r="Y39" s="85"/>
      <c r="Z39" s="85"/>
      <c r="AA39" s="85"/>
      <c r="AB39" s="85"/>
      <c r="AC39" s="85"/>
      <c r="AD39" s="85"/>
      <c r="AE39" s="85"/>
      <c r="AF39" s="85"/>
      <c r="AG39" s="85"/>
      <c r="AH39" s="85"/>
      <c r="AI39" s="85"/>
      <c r="AJ39" s="85"/>
      <c r="AK39" s="85"/>
    </row>
    <row r="40" spans="1:37" ht="18.75" customHeight="1">
      <c r="A40" s="91"/>
      <c r="B40" s="414" t="s">
        <v>58</v>
      </c>
      <c r="C40" s="415" t="s">
        <v>73</v>
      </c>
      <c r="D40" s="415"/>
      <c r="E40" s="415"/>
      <c r="F40" s="415"/>
      <c r="G40" s="415"/>
      <c r="H40" s="361">
        <f>SUMIFS(F17:AJ17,$F$14:$AJ$14,"○",$F$15:$AJ$15,"&lt;=5")</f>
        <v>0</v>
      </c>
      <c r="I40" s="361"/>
      <c r="J40" s="416"/>
      <c r="K40" s="238" t="s">
        <v>47</v>
      </c>
      <c r="L40" s="95"/>
      <c r="M40" s="39"/>
      <c r="N40" s="39"/>
      <c r="O40" s="39"/>
      <c r="P40" s="39"/>
      <c r="Q40" s="39"/>
      <c r="R40" s="39"/>
      <c r="S40" s="39"/>
      <c r="T40" s="39"/>
      <c r="U40" s="85"/>
      <c r="V40" s="85"/>
      <c r="W40" s="39"/>
      <c r="X40" s="39"/>
      <c r="Y40" s="39"/>
      <c r="Z40" s="39"/>
      <c r="AA40" s="39"/>
      <c r="AB40" s="39"/>
      <c r="AC40" s="39"/>
      <c r="AD40" s="41"/>
      <c r="AE40" s="41"/>
      <c r="AF40" s="41"/>
      <c r="AG40" s="41"/>
      <c r="AH40" s="41"/>
      <c r="AI40" s="41"/>
      <c r="AJ40" s="41"/>
      <c r="AK40" s="41"/>
    </row>
    <row r="41" spans="1:37" ht="18.75" customHeight="1">
      <c r="A41" s="91"/>
      <c r="B41" s="414"/>
      <c r="C41" s="417" t="s">
        <v>75</v>
      </c>
      <c r="D41" s="417"/>
      <c r="E41" s="417"/>
      <c r="F41" s="417"/>
      <c r="G41" s="417"/>
      <c r="H41" s="361">
        <f>SUMIFS(F18:AJ18,$F$14:$AJ$14,"○",$F$15:$AJ$15,"&lt;=5")</f>
        <v>0</v>
      </c>
      <c r="I41" s="361"/>
      <c r="J41" s="416"/>
      <c r="K41" s="238" t="s">
        <v>47</v>
      </c>
      <c r="L41" s="95"/>
      <c r="M41" s="39"/>
      <c r="N41" s="39"/>
      <c r="O41" s="39"/>
      <c r="P41" s="39"/>
      <c r="Q41" s="39"/>
      <c r="R41" s="39"/>
      <c r="S41" s="39"/>
      <c r="T41" s="39"/>
      <c r="U41" s="41"/>
      <c r="V41" s="85"/>
      <c r="W41" s="88"/>
      <c r="X41" s="88"/>
      <c r="Y41" s="85"/>
      <c r="Z41" s="88"/>
      <c r="AA41" s="88"/>
      <c r="AB41" s="88"/>
      <c r="AC41" s="85"/>
      <c r="AD41" s="88"/>
      <c r="AE41" s="88"/>
      <c r="AF41" s="88"/>
      <c r="AG41" s="85"/>
      <c r="AH41" s="88"/>
      <c r="AI41" s="88"/>
      <c r="AJ41" s="88"/>
      <c r="AK41" s="85"/>
    </row>
    <row r="42" spans="1:37" ht="18.75" customHeight="1">
      <c r="A42" s="91"/>
      <c r="B42" s="414"/>
      <c r="C42" s="415" t="s">
        <v>77</v>
      </c>
      <c r="D42" s="415"/>
      <c r="E42" s="415"/>
      <c r="F42" s="415"/>
      <c r="G42" s="415"/>
      <c r="H42" s="361">
        <f t="shared" ref="H42:H47" si="9">SUMIFS(F19:AJ19,$F$14:$AJ$14,"○",$F$15:$AJ$15,"&lt;=5")</f>
        <v>0</v>
      </c>
      <c r="I42" s="361"/>
      <c r="J42" s="416"/>
      <c r="K42" s="238" t="s">
        <v>47</v>
      </c>
      <c r="L42" s="95"/>
      <c r="M42" s="39"/>
      <c r="N42" s="39"/>
      <c r="O42" s="39"/>
      <c r="P42" s="39"/>
      <c r="Q42" s="39"/>
      <c r="R42" s="39"/>
      <c r="S42" s="39"/>
      <c r="T42" s="39"/>
      <c r="U42" s="41"/>
      <c r="V42" s="85"/>
      <c r="W42" s="89"/>
      <c r="X42" s="89"/>
      <c r="Y42" s="85"/>
      <c r="Z42" s="89"/>
      <c r="AA42" s="89"/>
      <c r="AB42" s="89"/>
      <c r="AC42" s="85"/>
      <c r="AD42" s="89"/>
      <c r="AE42" s="89"/>
      <c r="AF42" s="89"/>
      <c r="AG42" s="85"/>
      <c r="AH42" s="89"/>
      <c r="AI42" s="89"/>
      <c r="AJ42" s="89"/>
      <c r="AK42" s="85"/>
    </row>
    <row r="43" spans="1:37" ht="18.75" customHeight="1">
      <c r="A43" s="91"/>
      <c r="B43" s="414"/>
      <c r="C43" s="417" t="s">
        <v>79</v>
      </c>
      <c r="D43" s="417"/>
      <c r="E43" s="417"/>
      <c r="F43" s="417"/>
      <c r="G43" s="417"/>
      <c r="H43" s="361">
        <f t="shared" si="9"/>
        <v>0</v>
      </c>
      <c r="I43" s="361"/>
      <c r="J43" s="416"/>
      <c r="K43" s="238" t="s">
        <v>47</v>
      </c>
      <c r="L43" s="95"/>
      <c r="M43" s="39"/>
      <c r="N43" s="39"/>
      <c r="O43" s="39"/>
      <c r="P43" s="39"/>
      <c r="Q43" s="39"/>
      <c r="R43" s="39"/>
      <c r="S43" s="39"/>
      <c r="T43" s="39"/>
      <c r="U43" s="41"/>
      <c r="V43" s="85"/>
      <c r="W43" s="88"/>
      <c r="X43" s="88"/>
      <c r="Y43" s="85"/>
      <c r="Z43" s="88"/>
      <c r="AA43" s="88"/>
      <c r="AB43" s="88"/>
      <c r="AC43" s="85"/>
      <c r="AD43" s="88"/>
      <c r="AE43" s="88"/>
      <c r="AF43" s="88"/>
      <c r="AG43" s="85"/>
      <c r="AH43" s="88"/>
      <c r="AI43" s="88"/>
      <c r="AJ43" s="88"/>
      <c r="AK43" s="85"/>
    </row>
    <row r="44" spans="1:37" ht="18.75" customHeight="1">
      <c r="A44" s="91"/>
      <c r="B44" s="414"/>
      <c r="C44" s="415" t="s">
        <v>81</v>
      </c>
      <c r="D44" s="415"/>
      <c r="E44" s="415"/>
      <c r="F44" s="415"/>
      <c r="G44" s="415"/>
      <c r="H44" s="361">
        <f t="shared" si="9"/>
        <v>0</v>
      </c>
      <c r="I44" s="361"/>
      <c r="J44" s="416"/>
      <c r="K44" s="238" t="s">
        <v>47</v>
      </c>
      <c r="L44" s="95"/>
      <c r="M44" s="39"/>
      <c r="N44" s="39"/>
      <c r="O44" s="39"/>
      <c r="P44" s="39"/>
      <c r="Q44" s="39"/>
      <c r="R44" s="39"/>
      <c r="S44" s="39"/>
      <c r="T44" s="39"/>
      <c r="U44" s="41"/>
      <c r="V44" s="85"/>
      <c r="W44" s="86"/>
      <c r="X44" s="86"/>
      <c r="Y44" s="85"/>
      <c r="Z44" s="86"/>
      <c r="AA44" s="86"/>
      <c r="AB44" s="86"/>
      <c r="AC44" s="85"/>
      <c r="AD44" s="86"/>
      <c r="AE44" s="86"/>
      <c r="AF44" s="86"/>
      <c r="AG44" s="85"/>
      <c r="AH44" s="86"/>
      <c r="AI44" s="86"/>
      <c r="AJ44" s="86"/>
      <c r="AK44" s="85"/>
    </row>
    <row r="45" spans="1:37" ht="18.75" customHeight="1">
      <c r="A45" s="91"/>
      <c r="B45" s="414"/>
      <c r="C45" s="417" t="s">
        <v>83</v>
      </c>
      <c r="D45" s="417"/>
      <c r="E45" s="417"/>
      <c r="F45" s="417"/>
      <c r="G45" s="417"/>
      <c r="H45" s="361">
        <f t="shared" si="9"/>
        <v>0</v>
      </c>
      <c r="I45" s="361"/>
      <c r="J45" s="416"/>
      <c r="K45" s="238" t="s">
        <v>47</v>
      </c>
      <c r="L45" s="95"/>
      <c r="M45" s="39"/>
      <c r="N45" s="39"/>
      <c r="O45" s="39"/>
      <c r="P45" s="39"/>
      <c r="Q45" s="39"/>
      <c r="R45" s="39"/>
      <c r="S45" s="39"/>
      <c r="T45" s="39"/>
      <c r="U45" s="41"/>
      <c r="V45" s="85"/>
      <c r="W45" s="88"/>
      <c r="X45" s="88"/>
      <c r="Y45" s="85"/>
      <c r="Z45" s="88"/>
      <c r="AA45" s="88"/>
      <c r="AB45" s="88"/>
      <c r="AC45" s="85"/>
      <c r="AD45" s="41"/>
      <c r="AE45" s="41"/>
      <c r="AF45" s="41"/>
      <c r="AG45" s="85"/>
      <c r="AH45" s="41"/>
      <c r="AI45" s="41"/>
      <c r="AJ45" s="41"/>
      <c r="AK45" s="85"/>
    </row>
    <row r="46" spans="1:37" ht="18.75" customHeight="1">
      <c r="A46" s="91"/>
      <c r="B46" s="414"/>
      <c r="C46" s="415" t="s">
        <v>85</v>
      </c>
      <c r="D46" s="415"/>
      <c r="E46" s="415"/>
      <c r="F46" s="415"/>
      <c r="G46" s="415"/>
      <c r="H46" s="361">
        <f t="shared" si="9"/>
        <v>0</v>
      </c>
      <c r="I46" s="361"/>
      <c r="J46" s="416"/>
      <c r="K46" s="238" t="s">
        <v>47</v>
      </c>
      <c r="L46" s="95"/>
      <c r="M46" s="39"/>
      <c r="N46" s="39"/>
      <c r="O46" s="39"/>
      <c r="P46" s="39"/>
      <c r="Q46" s="39"/>
      <c r="R46" s="39"/>
      <c r="S46" s="39"/>
      <c r="T46" s="39"/>
      <c r="U46" s="41"/>
      <c r="V46" s="85"/>
      <c r="W46" s="39"/>
      <c r="X46" s="39"/>
      <c r="Y46" s="39"/>
      <c r="Z46" s="39"/>
      <c r="AA46" s="39"/>
      <c r="AB46" s="39"/>
      <c r="AC46" s="39"/>
      <c r="AD46" s="41"/>
      <c r="AE46" s="41"/>
      <c r="AF46" s="41"/>
      <c r="AG46" s="41"/>
      <c r="AH46" s="41"/>
      <c r="AI46" s="41"/>
      <c r="AJ46" s="41"/>
      <c r="AK46" s="41"/>
    </row>
    <row r="47" spans="1:37" ht="18.75" customHeight="1">
      <c r="A47" s="91"/>
      <c r="B47" s="414"/>
      <c r="C47" s="417" t="s">
        <v>90</v>
      </c>
      <c r="D47" s="417"/>
      <c r="E47" s="417"/>
      <c r="F47" s="417"/>
      <c r="G47" s="417"/>
      <c r="H47" s="361">
        <f t="shared" si="9"/>
        <v>0</v>
      </c>
      <c r="I47" s="361"/>
      <c r="J47" s="416"/>
      <c r="K47" s="238" t="s">
        <v>47</v>
      </c>
      <c r="L47" s="95"/>
      <c r="M47" s="39"/>
      <c r="N47" s="39"/>
      <c r="O47" s="39"/>
      <c r="P47" s="39"/>
      <c r="Q47" s="39"/>
      <c r="R47" s="39"/>
      <c r="S47" s="39"/>
      <c r="T47" s="39"/>
      <c r="U47" s="41"/>
      <c r="V47" s="85"/>
      <c r="W47" s="88"/>
      <c r="X47" s="88"/>
      <c r="Y47" s="85"/>
      <c r="Z47" s="88"/>
      <c r="AA47" s="88"/>
      <c r="AB47" s="88"/>
      <c r="AC47" s="85"/>
      <c r="AD47" s="88"/>
      <c r="AE47" s="88"/>
      <c r="AF47" s="88"/>
      <c r="AG47" s="85"/>
      <c r="AH47" s="88"/>
      <c r="AI47" s="88"/>
      <c r="AJ47" s="88"/>
      <c r="AK47" s="85"/>
    </row>
    <row r="48" spans="1:37" ht="18.75" customHeight="1">
      <c r="A48" s="91"/>
      <c r="B48" s="414" t="s">
        <v>65</v>
      </c>
      <c r="C48" s="415" t="s">
        <v>73</v>
      </c>
      <c r="D48" s="415"/>
      <c r="E48" s="415"/>
      <c r="F48" s="415"/>
      <c r="G48" s="415"/>
      <c r="H48" s="361">
        <f>SUMIFS(F26:AJ26,$F$14:$AJ$14,"○",$F$15:$AJ$15,"&lt;=5")</f>
        <v>0</v>
      </c>
      <c r="I48" s="361"/>
      <c r="J48" s="416"/>
      <c r="K48" s="238" t="s">
        <v>47</v>
      </c>
      <c r="L48" s="85"/>
      <c r="M48" s="93"/>
      <c r="N48" s="39"/>
      <c r="O48" s="39"/>
      <c r="P48" s="39"/>
      <c r="Q48" s="39"/>
      <c r="R48" s="39"/>
      <c r="S48" s="39"/>
      <c r="T48" s="39"/>
      <c r="U48" s="39"/>
      <c r="V48" s="85"/>
      <c r="W48" s="89"/>
      <c r="X48" s="89"/>
      <c r="Y48" s="85"/>
      <c r="Z48" s="89"/>
      <c r="AA48" s="89"/>
      <c r="AB48" s="89"/>
      <c r="AC48" s="85"/>
      <c r="AD48" s="89"/>
      <c r="AE48" s="89"/>
      <c r="AF48" s="89"/>
      <c r="AG48" s="85"/>
      <c r="AH48" s="89"/>
      <c r="AI48" s="89"/>
      <c r="AJ48" s="89"/>
      <c r="AK48" s="85"/>
    </row>
    <row r="49" spans="1:37" ht="18.75" customHeight="1">
      <c r="A49" s="91"/>
      <c r="B49" s="414"/>
      <c r="C49" s="417" t="s">
        <v>75</v>
      </c>
      <c r="D49" s="417"/>
      <c r="E49" s="417"/>
      <c r="F49" s="417"/>
      <c r="G49" s="417"/>
      <c r="H49" s="361">
        <f t="shared" ref="H49:H55" si="10">SUMIFS(F27:AJ27,$F$14:$AJ$14,"○",$F$15:$AJ$15,"&lt;=5")</f>
        <v>0</v>
      </c>
      <c r="I49" s="361"/>
      <c r="J49" s="416"/>
      <c r="K49" s="238" t="s">
        <v>47</v>
      </c>
      <c r="L49" s="85"/>
      <c r="M49" s="93"/>
      <c r="N49" s="39"/>
      <c r="O49" s="39"/>
      <c r="P49" s="39"/>
      <c r="Q49" s="39"/>
      <c r="R49" s="39"/>
      <c r="S49" s="39"/>
      <c r="T49" s="39"/>
      <c r="U49" s="39"/>
      <c r="V49" s="85"/>
      <c r="W49" s="88"/>
      <c r="X49" s="88"/>
      <c r="Y49" s="85"/>
      <c r="Z49" s="88"/>
      <c r="AA49" s="88"/>
      <c r="AB49" s="88"/>
      <c r="AC49" s="85"/>
      <c r="AD49" s="88"/>
      <c r="AE49" s="88"/>
      <c r="AF49" s="88"/>
      <c r="AG49" s="85"/>
      <c r="AH49" s="88"/>
      <c r="AI49" s="88"/>
      <c r="AJ49" s="88"/>
      <c r="AK49" s="85"/>
    </row>
    <row r="50" spans="1:37" ht="18.75" customHeight="1">
      <c r="A50" s="91"/>
      <c r="B50" s="414"/>
      <c r="C50" s="415" t="s">
        <v>77</v>
      </c>
      <c r="D50" s="415"/>
      <c r="E50" s="415"/>
      <c r="F50" s="415"/>
      <c r="G50" s="415"/>
      <c r="H50" s="361">
        <f t="shared" si="10"/>
        <v>0</v>
      </c>
      <c r="I50" s="361"/>
      <c r="J50" s="416"/>
      <c r="K50" s="238" t="s">
        <v>47</v>
      </c>
      <c r="L50" s="85"/>
      <c r="M50" s="93"/>
      <c r="N50" s="39"/>
      <c r="O50" s="39"/>
      <c r="P50" s="39"/>
      <c r="Q50" s="39"/>
      <c r="R50" s="39"/>
      <c r="S50" s="39"/>
      <c r="T50" s="39"/>
      <c r="U50" s="39"/>
      <c r="V50" s="85"/>
      <c r="W50" s="86"/>
      <c r="X50" s="86"/>
      <c r="Y50" s="85"/>
      <c r="Z50" s="86"/>
      <c r="AA50" s="86"/>
      <c r="AB50" s="86"/>
      <c r="AC50" s="85"/>
      <c r="AD50" s="86"/>
      <c r="AE50" s="86"/>
      <c r="AF50" s="86"/>
      <c r="AG50" s="85"/>
      <c r="AH50" s="86"/>
      <c r="AI50" s="86"/>
      <c r="AJ50" s="86"/>
      <c r="AK50" s="85"/>
    </row>
    <row r="51" spans="1:37" ht="18.75" customHeight="1">
      <c r="A51" s="91"/>
      <c r="B51" s="414"/>
      <c r="C51" s="417" t="s">
        <v>79</v>
      </c>
      <c r="D51" s="417"/>
      <c r="E51" s="417"/>
      <c r="F51" s="417"/>
      <c r="G51" s="417"/>
      <c r="H51" s="361">
        <f t="shared" si="10"/>
        <v>0</v>
      </c>
      <c r="I51" s="361"/>
      <c r="J51" s="416"/>
      <c r="K51" s="238" t="s">
        <v>47</v>
      </c>
      <c r="L51" s="85"/>
      <c r="M51" s="93"/>
      <c r="N51" s="39"/>
      <c r="O51" s="39"/>
      <c r="P51" s="39"/>
      <c r="Q51" s="39"/>
      <c r="R51" s="39"/>
      <c r="S51" s="39"/>
      <c r="T51" s="39"/>
      <c r="U51" s="39"/>
      <c r="V51" s="85"/>
      <c r="W51" s="88"/>
      <c r="X51" s="88"/>
      <c r="Y51" s="85"/>
      <c r="Z51" s="88"/>
      <c r="AA51" s="88"/>
      <c r="AB51" s="88"/>
      <c r="AC51" s="85"/>
      <c r="AD51" s="41"/>
      <c r="AE51" s="41"/>
      <c r="AF51" s="41"/>
      <c r="AG51" s="85"/>
      <c r="AH51" s="41"/>
      <c r="AI51" s="41"/>
      <c r="AJ51" s="41"/>
      <c r="AK51" s="85"/>
    </row>
    <row r="52" spans="1:37" ht="19.5" customHeight="1">
      <c r="B52" s="414"/>
      <c r="C52" s="415" t="s">
        <v>81</v>
      </c>
      <c r="D52" s="415"/>
      <c r="E52" s="415"/>
      <c r="F52" s="415"/>
      <c r="G52" s="415"/>
      <c r="H52" s="361">
        <f t="shared" si="10"/>
        <v>0</v>
      </c>
      <c r="I52" s="361"/>
      <c r="J52" s="416"/>
      <c r="K52" s="238" t="s">
        <v>47</v>
      </c>
      <c r="L52" s="85"/>
      <c r="M52" s="93"/>
      <c r="N52" s="39"/>
      <c r="O52" s="39"/>
      <c r="P52" s="39"/>
      <c r="Q52" s="39"/>
      <c r="R52" s="39"/>
      <c r="S52" s="39"/>
      <c r="T52" s="39"/>
      <c r="U52" s="39"/>
      <c r="V52" s="85"/>
      <c r="W52" s="85"/>
      <c r="X52" s="85"/>
      <c r="Y52" s="85"/>
      <c r="Z52" s="85"/>
      <c r="AA52" s="85"/>
      <c r="AB52" s="85"/>
      <c r="AC52" s="85"/>
      <c r="AD52" s="85"/>
      <c r="AE52" s="85"/>
      <c r="AF52" s="85"/>
      <c r="AG52" s="85"/>
      <c r="AH52" s="85"/>
      <c r="AI52" s="85"/>
      <c r="AJ52" s="85"/>
      <c r="AK52" s="85"/>
    </row>
    <row r="53" spans="1:37" ht="19.5" customHeight="1">
      <c r="B53" s="414"/>
      <c r="C53" s="417" t="s">
        <v>83</v>
      </c>
      <c r="D53" s="417"/>
      <c r="E53" s="417"/>
      <c r="F53" s="417"/>
      <c r="G53" s="417"/>
      <c r="H53" s="361">
        <f t="shared" si="10"/>
        <v>0</v>
      </c>
      <c r="I53" s="361"/>
      <c r="J53" s="416"/>
      <c r="K53" s="238" t="s">
        <v>47</v>
      </c>
      <c r="L53" s="85"/>
      <c r="M53" s="93"/>
      <c r="N53" s="39"/>
      <c r="O53" s="39"/>
      <c r="P53" s="39"/>
      <c r="Q53" s="39"/>
      <c r="R53" s="39"/>
      <c r="S53" s="39"/>
      <c r="T53" s="39"/>
      <c r="U53" s="39"/>
      <c r="V53" s="85"/>
      <c r="W53" s="85"/>
      <c r="X53" s="85"/>
      <c r="Y53" s="85"/>
      <c r="Z53" s="85"/>
      <c r="AA53" s="85"/>
      <c r="AB53" s="85"/>
      <c r="AC53" s="85"/>
      <c r="AD53" s="85"/>
      <c r="AE53" s="85"/>
      <c r="AF53" s="85"/>
      <c r="AG53" s="85"/>
      <c r="AH53" s="85"/>
      <c r="AI53" s="85"/>
      <c r="AJ53" s="85"/>
      <c r="AK53" s="85"/>
    </row>
    <row r="54" spans="1:37" ht="19.5" customHeight="1">
      <c r="B54" s="414"/>
      <c r="C54" s="415" t="s">
        <v>85</v>
      </c>
      <c r="D54" s="415"/>
      <c r="E54" s="415"/>
      <c r="F54" s="415"/>
      <c r="G54" s="415"/>
      <c r="H54" s="361">
        <f t="shared" si="10"/>
        <v>0</v>
      </c>
      <c r="I54" s="361"/>
      <c r="J54" s="416"/>
      <c r="K54" s="238" t="s">
        <v>47</v>
      </c>
      <c r="L54" s="40"/>
      <c r="M54" s="93"/>
      <c r="N54" s="39"/>
      <c r="O54" s="39"/>
      <c r="P54" s="39"/>
      <c r="Q54" s="39"/>
      <c r="R54" s="39"/>
      <c r="S54" s="39"/>
      <c r="T54" s="39"/>
      <c r="U54" s="39"/>
      <c r="V54" s="85"/>
    </row>
    <row r="55" spans="1:37" ht="19.5" customHeight="1">
      <c r="B55" s="414"/>
      <c r="C55" s="417" t="s">
        <v>90</v>
      </c>
      <c r="D55" s="417"/>
      <c r="E55" s="417"/>
      <c r="F55" s="417"/>
      <c r="G55" s="417"/>
      <c r="H55" s="361">
        <f t="shared" si="10"/>
        <v>0</v>
      </c>
      <c r="I55" s="361"/>
      <c r="J55" s="416"/>
      <c r="K55" s="238" t="s">
        <v>47</v>
      </c>
      <c r="L55" s="40"/>
      <c r="M55" s="93"/>
      <c r="N55" s="39"/>
      <c r="O55" s="39"/>
      <c r="P55" s="39"/>
      <c r="Q55" s="39"/>
      <c r="R55" s="39"/>
      <c r="S55" s="39"/>
      <c r="T55" s="39"/>
      <c r="U55" s="39"/>
      <c r="V55" s="85"/>
    </row>
    <row r="56" spans="1:37" ht="19.5" customHeight="1"/>
    <row r="57" spans="1:37" ht="19.5" customHeight="1"/>
    <row r="58" spans="1:37" ht="19.5" customHeight="1"/>
    <row r="59" spans="1:37" ht="19.5" customHeight="1"/>
    <row r="60" spans="1:37" ht="19.5" customHeight="1"/>
    <row r="61" spans="1:37" ht="19.5" customHeight="1"/>
  </sheetData>
  <sheetProtection algorithmName="SHA-512" hashValue="/vCiRcMpTdSs7Nf3r5dt7wcVNeP1kvzIjEMQVx1e+jWKqxZBIMJjNykBsdCH8AFQ+N0EUnZh+U3DOmXGOYWsoQ==" saltValue="TjoRq3Rur8dlDP7HFm3mow==" spinCount="100000" sheet="1" objects="1" scenarios="1"/>
  <mergeCells count="82">
    <mergeCell ref="A3:L3"/>
    <mergeCell ref="M3:N3"/>
    <mergeCell ref="A5:K5"/>
    <mergeCell ref="L5:U5"/>
    <mergeCell ref="AI5:AM5"/>
    <mergeCell ref="AL6:AM6"/>
    <mergeCell ref="A7:K9"/>
    <mergeCell ref="L7:U7"/>
    <mergeCell ref="X7:AA7"/>
    <mergeCell ref="AC7:AF7"/>
    <mergeCell ref="AI7:AK7"/>
    <mergeCell ref="AL7:AM7"/>
    <mergeCell ref="L8:N8"/>
    <mergeCell ref="O8:U8"/>
    <mergeCell ref="L9:N9"/>
    <mergeCell ref="A6:K6"/>
    <mergeCell ref="L6:U6"/>
    <mergeCell ref="X6:AB6"/>
    <mergeCell ref="AC6:AG6"/>
    <mergeCell ref="AI6:AK6"/>
    <mergeCell ref="B21:E21"/>
    <mergeCell ref="O9:U9"/>
    <mergeCell ref="A11:D11"/>
    <mergeCell ref="A12:E12"/>
    <mergeCell ref="A13:E13"/>
    <mergeCell ref="A14:E14"/>
    <mergeCell ref="A15:E15"/>
    <mergeCell ref="A16:E16"/>
    <mergeCell ref="B17:E17"/>
    <mergeCell ref="B18:E18"/>
    <mergeCell ref="B19:E19"/>
    <mergeCell ref="B20:E20"/>
    <mergeCell ref="B33:E33"/>
    <mergeCell ref="B22:E22"/>
    <mergeCell ref="B23:E23"/>
    <mergeCell ref="B24:E24"/>
    <mergeCell ref="A25:E25"/>
    <mergeCell ref="B26:E26"/>
    <mergeCell ref="B27:E27"/>
    <mergeCell ref="B28:E28"/>
    <mergeCell ref="B29:E29"/>
    <mergeCell ref="B30:E30"/>
    <mergeCell ref="B31:E31"/>
    <mergeCell ref="B32:E32"/>
    <mergeCell ref="H53:J53"/>
    <mergeCell ref="A34:E34"/>
    <mergeCell ref="A36:D36"/>
    <mergeCell ref="B38:G39"/>
    <mergeCell ref="H38:K39"/>
    <mergeCell ref="B40:B47"/>
    <mergeCell ref="C40:G40"/>
    <mergeCell ref="H40:J40"/>
    <mergeCell ref="C41:G41"/>
    <mergeCell ref="H41:J41"/>
    <mergeCell ref="C42:G42"/>
    <mergeCell ref="H42:J42"/>
    <mergeCell ref="C43:G43"/>
    <mergeCell ref="H43:J43"/>
    <mergeCell ref="C44:G44"/>
    <mergeCell ref="H44:J44"/>
    <mergeCell ref="C46:G46"/>
    <mergeCell ref="H46:J46"/>
    <mergeCell ref="C47:G47"/>
    <mergeCell ref="H47:J47"/>
    <mergeCell ref="C45:G45"/>
    <mergeCell ref="H45:J45"/>
    <mergeCell ref="B48:B55"/>
    <mergeCell ref="C48:G48"/>
    <mergeCell ref="H48:J48"/>
    <mergeCell ref="C49:G49"/>
    <mergeCell ref="H49:J49"/>
    <mergeCell ref="C50:G50"/>
    <mergeCell ref="C54:G54"/>
    <mergeCell ref="H54:J54"/>
    <mergeCell ref="C55:G55"/>
    <mergeCell ref="H55:J55"/>
    <mergeCell ref="H50:J50"/>
    <mergeCell ref="C51:G51"/>
    <mergeCell ref="H51:J51"/>
    <mergeCell ref="C52:G52"/>
    <mergeCell ref="H52:J52"/>
    <mergeCell ref="C53:G53"/>
  </mergeCells>
  <phoneticPr fontId="6"/>
  <conditionalFormatting sqref="A7:K9">
    <cfRule type="containsBlanks" dxfId="72" priority="19">
      <formula>LEN(TRIM(A7))=0</formula>
    </cfRule>
  </conditionalFormatting>
  <conditionalFormatting sqref="F14:AJ14">
    <cfRule type="expression" dxfId="71" priority="7">
      <formula>F$13="土"</formula>
    </cfRule>
    <cfRule type="expression" dxfId="70" priority="8">
      <formula>F$14="○"</formula>
    </cfRule>
  </conditionalFormatting>
  <conditionalFormatting sqref="F14:AJ33">
    <cfRule type="expression" dxfId="69" priority="5">
      <formula>F$13="日"</formula>
    </cfRule>
    <cfRule type="expression" dxfId="68" priority="6">
      <formula>F$13="祝"</formula>
    </cfRule>
  </conditionalFormatting>
  <conditionalFormatting sqref="F15:AJ33">
    <cfRule type="expression" dxfId="67" priority="11">
      <formula>F$13="土"</formula>
    </cfRule>
  </conditionalFormatting>
  <conditionalFormatting sqref="F16:AJ33">
    <cfRule type="expression" dxfId="66" priority="12">
      <formula>F$14="○"</formula>
    </cfRule>
  </conditionalFormatting>
  <conditionalFormatting sqref="L7:U7">
    <cfRule type="containsBlanks" dxfId="65" priority="18">
      <formula>LEN(TRIM(L7))=0</formula>
    </cfRule>
  </conditionalFormatting>
  <conditionalFormatting sqref="M3:N3">
    <cfRule type="containsBlanks" dxfId="64" priority="1">
      <formula>LEN(TRIM(M3))=0</formula>
    </cfRule>
  </conditionalFormatting>
  <conditionalFormatting sqref="O8:U9">
    <cfRule type="containsBlanks" dxfId="63" priority="17">
      <formula>LEN(TRIM(O8))=0</formula>
    </cfRule>
  </conditionalFormatting>
  <conditionalFormatting sqref="X7:AA7">
    <cfRule type="containsBlanks" dxfId="62" priority="3">
      <formula>LEN(TRIM(X7))=0</formula>
    </cfRule>
  </conditionalFormatting>
  <dataValidations count="1">
    <dataValidation type="custom" showInputMessage="1" showErrorMessage="1" error="長期休業期間の平日以外の日については、このシートには入力できません。_x000a_【平日・休日】シートに入力してください。" sqref="F17:AJ24 F26:AJ33" xr:uid="{AA3039A0-DB5E-494D-A8D6-FDF72019CAC9}">
      <formula1>F$14="○"</formula1>
    </dataValidation>
  </dataValidations>
  <pageMargins left="0.7" right="0.7" top="0.75" bottom="0.75" header="0.3" footer="0.3"/>
  <pageSetup paperSize="9" scale="4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3509A145-308F-4620-AEB0-0670A4A6440C}">
          <x14:formula1>
            <xm:f>プルダウン!$A$15</xm:f>
          </x14:formula1>
          <xm:sqref>F14:AJ14</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24C1D-37DC-440E-9549-BACDE72C40DD}">
  <sheetPr codeName="Sheet15">
    <tabColor theme="8" tint="0.59999389629810485"/>
  </sheetPr>
  <dimension ref="A1:AM52"/>
  <sheetViews>
    <sheetView view="pageBreakPreview" zoomScale="90" zoomScaleNormal="100" zoomScaleSheetLayoutView="90" workbookViewId="0">
      <selection activeCell="X19" sqref="X19"/>
    </sheetView>
  </sheetViews>
  <sheetFormatPr defaultRowHeight="13.5"/>
  <cols>
    <col min="1" max="1" width="4.625" style="17" customWidth="1"/>
    <col min="2" max="5" width="5.75" style="17" customWidth="1"/>
    <col min="6" max="38" width="4.625" style="17" customWidth="1"/>
    <col min="39" max="16384" width="9" style="17"/>
  </cols>
  <sheetData>
    <row r="1" spans="1:39" ht="18.75" customHeight="1"/>
    <row r="2" spans="1:39" ht="18.75" customHeight="1">
      <c r="A2" s="17" t="s">
        <v>263</v>
      </c>
    </row>
    <row r="3" spans="1:39" ht="18.75" customHeight="1">
      <c r="A3" s="406" t="s">
        <v>242</v>
      </c>
      <c r="B3" s="406"/>
      <c r="C3" s="406"/>
      <c r="D3" s="406"/>
      <c r="E3" s="406"/>
      <c r="F3" s="406"/>
      <c r="G3" s="406"/>
      <c r="H3" s="406"/>
      <c r="I3" s="406"/>
      <c r="J3" s="406"/>
      <c r="K3" s="406"/>
      <c r="L3" s="406"/>
      <c r="M3" s="452">
        <f>IF(P3&lt;4,'4月【平日・休日】'!M3+1,'4月【平日・休日】'!M3)</f>
        <v>2027</v>
      </c>
      <c r="N3" s="452"/>
      <c r="O3" s="17" t="s">
        <v>0</v>
      </c>
      <c r="P3" s="18">
        <v>1</v>
      </c>
      <c r="Q3" s="17" t="s">
        <v>10</v>
      </c>
      <c r="R3" s="17" t="s">
        <v>70</v>
      </c>
    </row>
    <row r="4" spans="1:39" ht="18.75" customHeight="1" thickBot="1"/>
    <row r="5" spans="1:39" ht="18.75" customHeight="1" thickBot="1">
      <c r="A5" s="408" t="s">
        <v>103</v>
      </c>
      <c r="B5" s="409"/>
      <c r="C5" s="409"/>
      <c r="D5" s="409"/>
      <c r="E5" s="409"/>
      <c r="F5" s="409"/>
      <c r="G5" s="409"/>
      <c r="H5" s="409"/>
      <c r="I5" s="409"/>
      <c r="J5" s="409"/>
      <c r="K5" s="410"/>
      <c r="L5" s="411" t="s">
        <v>11</v>
      </c>
      <c r="M5" s="412"/>
      <c r="N5" s="412"/>
      <c r="O5" s="412"/>
      <c r="P5" s="412"/>
      <c r="Q5" s="412"/>
      <c r="R5" s="412"/>
      <c r="S5" s="412"/>
      <c r="T5" s="412"/>
      <c r="U5" s="413"/>
      <c r="V5" s="19"/>
      <c r="W5" s="19"/>
      <c r="X5" s="19"/>
      <c r="AI5" s="405" t="s">
        <v>238</v>
      </c>
      <c r="AJ5" s="405"/>
      <c r="AK5" s="405"/>
      <c r="AL5" s="405"/>
      <c r="AM5" s="405"/>
    </row>
    <row r="6" spans="1:39" ht="18.75" customHeight="1" thickBot="1">
      <c r="A6" s="447" t="s">
        <v>48</v>
      </c>
      <c r="B6" s="448"/>
      <c r="C6" s="448"/>
      <c r="D6" s="448"/>
      <c r="E6" s="448"/>
      <c r="F6" s="448"/>
      <c r="G6" s="448"/>
      <c r="H6" s="448"/>
      <c r="I6" s="448"/>
      <c r="J6" s="448"/>
      <c r="K6" s="449"/>
      <c r="L6" s="447" t="s">
        <v>49</v>
      </c>
      <c r="M6" s="448"/>
      <c r="N6" s="448"/>
      <c r="O6" s="448"/>
      <c r="P6" s="448"/>
      <c r="Q6" s="448"/>
      <c r="R6" s="448"/>
      <c r="S6" s="448"/>
      <c r="T6" s="448"/>
      <c r="U6" s="449"/>
      <c r="V6" s="19"/>
      <c r="W6" s="19"/>
      <c r="X6" s="450" t="s">
        <v>20</v>
      </c>
      <c r="Y6" s="451"/>
      <c r="Z6" s="451"/>
      <c r="AA6" s="451"/>
      <c r="AB6" s="403"/>
      <c r="AC6" s="404" t="s">
        <v>21</v>
      </c>
      <c r="AD6" s="405"/>
      <c r="AE6" s="405"/>
      <c r="AF6" s="405"/>
      <c r="AG6" s="405"/>
      <c r="AI6" s="405" t="s">
        <v>68</v>
      </c>
      <c r="AJ6" s="405"/>
      <c r="AK6" s="405"/>
      <c r="AL6" s="405" t="s">
        <v>69</v>
      </c>
      <c r="AM6" s="405"/>
    </row>
    <row r="7" spans="1:39" ht="18.75" customHeight="1" thickBot="1">
      <c r="A7" s="425">
        <f>'4月【平日・休日】'!A7</f>
        <v>0</v>
      </c>
      <c r="B7" s="426"/>
      <c r="C7" s="426"/>
      <c r="D7" s="426"/>
      <c r="E7" s="426"/>
      <c r="F7" s="426"/>
      <c r="G7" s="426"/>
      <c r="H7" s="426"/>
      <c r="I7" s="426"/>
      <c r="J7" s="426"/>
      <c r="K7" s="427"/>
      <c r="L7" s="459">
        <f>'4月【平日・休日】'!L7</f>
        <v>0</v>
      </c>
      <c r="M7" s="460"/>
      <c r="N7" s="460"/>
      <c r="O7" s="460"/>
      <c r="P7" s="460"/>
      <c r="Q7" s="460"/>
      <c r="R7" s="460"/>
      <c r="S7" s="460"/>
      <c r="T7" s="460"/>
      <c r="U7" s="461"/>
      <c r="V7" s="19"/>
      <c r="W7" s="19"/>
      <c r="X7" s="382"/>
      <c r="Y7" s="383"/>
      <c r="Z7" s="383"/>
      <c r="AA7" s="383"/>
      <c r="AB7" s="21" t="s">
        <v>1</v>
      </c>
      <c r="AC7" s="384">
        <f>COUNTIF(F26:AJ26,"&lt;&gt;0")</f>
        <v>0</v>
      </c>
      <c r="AD7" s="384"/>
      <c r="AE7" s="384"/>
      <c r="AF7" s="384"/>
      <c r="AG7" s="20" t="s">
        <v>9</v>
      </c>
      <c r="AI7" s="385"/>
      <c r="AJ7" s="386"/>
      <c r="AK7" s="386"/>
      <c r="AL7" s="387"/>
      <c r="AM7" s="388"/>
    </row>
    <row r="8" spans="1:39" ht="18.75" customHeight="1">
      <c r="A8" s="428"/>
      <c r="B8" s="429"/>
      <c r="C8" s="429"/>
      <c r="D8" s="429"/>
      <c r="E8" s="429"/>
      <c r="F8" s="429"/>
      <c r="G8" s="429"/>
      <c r="H8" s="429"/>
      <c r="I8" s="429"/>
      <c r="J8" s="429"/>
      <c r="K8" s="430"/>
      <c r="L8" s="438" t="s">
        <v>50</v>
      </c>
      <c r="M8" s="439"/>
      <c r="N8" s="440"/>
      <c r="O8" s="441">
        <f>'4月【平日・休日】'!O8</f>
        <v>0</v>
      </c>
      <c r="P8" s="442"/>
      <c r="Q8" s="442"/>
      <c r="R8" s="442"/>
      <c r="S8" s="442"/>
      <c r="T8" s="442"/>
      <c r="U8" s="443"/>
      <c r="V8" s="19"/>
      <c r="W8" s="19"/>
      <c r="X8" s="19"/>
    </row>
    <row r="9" spans="1:39" ht="18.75" customHeight="1" thickBot="1">
      <c r="A9" s="431"/>
      <c r="B9" s="432"/>
      <c r="C9" s="432"/>
      <c r="D9" s="432"/>
      <c r="E9" s="432"/>
      <c r="F9" s="432"/>
      <c r="G9" s="432"/>
      <c r="H9" s="432"/>
      <c r="I9" s="432"/>
      <c r="J9" s="432"/>
      <c r="K9" s="433"/>
      <c r="L9" s="444" t="s">
        <v>13</v>
      </c>
      <c r="M9" s="445"/>
      <c r="N9" s="446"/>
      <c r="O9" s="422">
        <f>'4月【平日・休日】'!O9</f>
        <v>0</v>
      </c>
      <c r="P9" s="423"/>
      <c r="Q9" s="423"/>
      <c r="R9" s="423"/>
      <c r="S9" s="423"/>
      <c r="T9" s="423"/>
      <c r="U9" s="424"/>
      <c r="V9" s="19"/>
      <c r="W9" s="19"/>
      <c r="X9" s="19"/>
    </row>
    <row r="10" spans="1:39" ht="18.75" customHeight="1">
      <c r="A10" s="23"/>
      <c r="B10" s="23"/>
      <c r="C10" s="23"/>
      <c r="D10" s="23"/>
      <c r="E10" s="23"/>
      <c r="F10" s="23"/>
      <c r="G10" s="23"/>
      <c r="H10" s="23"/>
      <c r="I10" s="23"/>
      <c r="J10" s="23"/>
      <c r="K10" s="23"/>
      <c r="L10" s="23"/>
      <c r="M10" s="23"/>
      <c r="N10" s="23"/>
      <c r="O10" s="23"/>
      <c r="P10" s="23"/>
      <c r="Q10" s="23"/>
      <c r="R10" s="23"/>
      <c r="S10" s="23"/>
      <c r="T10" s="23"/>
      <c r="U10" s="23"/>
      <c r="V10" s="19"/>
      <c r="W10" s="19"/>
      <c r="X10" s="19"/>
    </row>
    <row r="11" spans="1:39" ht="18.75" customHeight="1">
      <c r="A11" s="365" t="s">
        <v>28</v>
      </c>
      <c r="B11" s="365"/>
      <c r="C11" s="365"/>
      <c r="D11" s="365"/>
      <c r="F11" s="216" t="s">
        <v>256</v>
      </c>
    </row>
    <row r="12" spans="1:39" ht="18.75" customHeight="1">
      <c r="A12" s="350" t="s">
        <v>5</v>
      </c>
      <c r="B12" s="350"/>
      <c r="C12" s="350"/>
      <c r="D12" s="350"/>
      <c r="E12" s="350"/>
      <c r="F12" s="24">
        <f>DATE(M3,P3,1)</f>
        <v>46388</v>
      </c>
      <c r="G12" s="24">
        <f>F12+1</f>
        <v>46389</v>
      </c>
      <c r="H12" s="24">
        <f t="shared" ref="H12:AJ12" si="0">G12+1</f>
        <v>46390</v>
      </c>
      <c r="I12" s="24">
        <f t="shared" si="0"/>
        <v>46391</v>
      </c>
      <c r="J12" s="24">
        <f t="shared" si="0"/>
        <v>46392</v>
      </c>
      <c r="K12" s="24">
        <f t="shared" si="0"/>
        <v>46393</v>
      </c>
      <c r="L12" s="24">
        <f t="shared" si="0"/>
        <v>46394</v>
      </c>
      <c r="M12" s="24">
        <f t="shared" si="0"/>
        <v>46395</v>
      </c>
      <c r="N12" s="24">
        <f t="shared" si="0"/>
        <v>46396</v>
      </c>
      <c r="O12" s="24">
        <f t="shared" si="0"/>
        <v>46397</v>
      </c>
      <c r="P12" s="24">
        <f t="shared" si="0"/>
        <v>46398</v>
      </c>
      <c r="Q12" s="24">
        <f t="shared" si="0"/>
        <v>46399</v>
      </c>
      <c r="R12" s="24">
        <f t="shared" si="0"/>
        <v>46400</v>
      </c>
      <c r="S12" s="24">
        <f t="shared" si="0"/>
        <v>46401</v>
      </c>
      <c r="T12" s="24">
        <f t="shared" si="0"/>
        <v>46402</v>
      </c>
      <c r="U12" s="24">
        <f t="shared" si="0"/>
        <v>46403</v>
      </c>
      <c r="V12" s="24">
        <f t="shared" si="0"/>
        <v>46404</v>
      </c>
      <c r="W12" s="24">
        <f t="shared" si="0"/>
        <v>46405</v>
      </c>
      <c r="X12" s="24">
        <f t="shared" si="0"/>
        <v>46406</v>
      </c>
      <c r="Y12" s="24">
        <f t="shared" si="0"/>
        <v>46407</v>
      </c>
      <c r="Z12" s="24">
        <f t="shared" si="0"/>
        <v>46408</v>
      </c>
      <c r="AA12" s="24">
        <f t="shared" si="0"/>
        <v>46409</v>
      </c>
      <c r="AB12" s="24">
        <f t="shared" si="0"/>
        <v>46410</v>
      </c>
      <c r="AC12" s="24">
        <f t="shared" si="0"/>
        <v>46411</v>
      </c>
      <c r="AD12" s="24">
        <f t="shared" si="0"/>
        <v>46412</v>
      </c>
      <c r="AE12" s="24">
        <f t="shared" si="0"/>
        <v>46413</v>
      </c>
      <c r="AF12" s="24">
        <f t="shared" si="0"/>
        <v>46414</v>
      </c>
      <c r="AG12" s="24">
        <f t="shared" si="0"/>
        <v>46415</v>
      </c>
      <c r="AH12" s="24">
        <f t="shared" si="0"/>
        <v>46416</v>
      </c>
      <c r="AI12" s="24">
        <f t="shared" si="0"/>
        <v>46417</v>
      </c>
      <c r="AJ12" s="24">
        <f t="shared" si="0"/>
        <v>46418</v>
      </c>
      <c r="AK12" s="199" t="s">
        <v>6</v>
      </c>
    </row>
    <row r="13" spans="1:39" ht="18.75" customHeight="1" thickBot="1">
      <c r="A13" s="350" t="s">
        <v>4</v>
      </c>
      <c r="B13" s="350"/>
      <c r="C13" s="350"/>
      <c r="D13" s="350"/>
      <c r="E13" s="350"/>
      <c r="F13" s="200" t="s">
        <v>66</v>
      </c>
      <c r="G13" s="200" t="str">
        <f t="shared" ref="G13:AJ13" si="1">TEXT(G12,"aaa")</f>
        <v>土</v>
      </c>
      <c r="H13" s="200" t="str">
        <f t="shared" si="1"/>
        <v>日</v>
      </c>
      <c r="I13" s="200" t="str">
        <f t="shared" si="1"/>
        <v>月</v>
      </c>
      <c r="J13" s="200" t="str">
        <f t="shared" si="1"/>
        <v>火</v>
      </c>
      <c r="K13" s="200" t="str">
        <f t="shared" si="1"/>
        <v>水</v>
      </c>
      <c r="L13" s="200" t="str">
        <f t="shared" si="1"/>
        <v>木</v>
      </c>
      <c r="M13" s="239" t="str">
        <f t="shared" si="1"/>
        <v>金</v>
      </c>
      <c r="N13" s="200" t="str">
        <f t="shared" si="1"/>
        <v>土</v>
      </c>
      <c r="O13" s="200" t="str">
        <f t="shared" si="1"/>
        <v>日</v>
      </c>
      <c r="P13" s="200" t="s">
        <v>298</v>
      </c>
      <c r="Q13" s="239" t="str">
        <f t="shared" si="1"/>
        <v>火</v>
      </c>
      <c r="R13" s="239" t="str">
        <f t="shared" si="1"/>
        <v>水</v>
      </c>
      <c r="S13" s="200" t="str">
        <f t="shared" si="1"/>
        <v>木</v>
      </c>
      <c r="T13" s="200" t="str">
        <f t="shared" si="1"/>
        <v>金</v>
      </c>
      <c r="U13" s="200" t="str">
        <f t="shared" si="1"/>
        <v>土</v>
      </c>
      <c r="V13" s="200" t="str">
        <f t="shared" si="1"/>
        <v>日</v>
      </c>
      <c r="W13" s="200" t="str">
        <f t="shared" si="1"/>
        <v>月</v>
      </c>
      <c r="X13" s="200" t="str">
        <f t="shared" si="1"/>
        <v>火</v>
      </c>
      <c r="Y13" s="200" t="str">
        <f t="shared" si="1"/>
        <v>水</v>
      </c>
      <c r="Z13" s="200" t="str">
        <f t="shared" si="1"/>
        <v>木</v>
      </c>
      <c r="AA13" s="200" t="str">
        <f t="shared" si="1"/>
        <v>金</v>
      </c>
      <c r="AB13" s="200" t="str">
        <f t="shared" si="1"/>
        <v>土</v>
      </c>
      <c r="AC13" s="200" t="str">
        <f t="shared" si="1"/>
        <v>日</v>
      </c>
      <c r="AD13" s="200" t="str">
        <f t="shared" si="1"/>
        <v>月</v>
      </c>
      <c r="AE13" s="200" t="str">
        <f t="shared" si="1"/>
        <v>火</v>
      </c>
      <c r="AF13" s="200" t="str">
        <f t="shared" si="1"/>
        <v>水</v>
      </c>
      <c r="AG13" s="200" t="str">
        <f t="shared" si="1"/>
        <v>木</v>
      </c>
      <c r="AH13" s="200" t="str">
        <f t="shared" si="1"/>
        <v>金</v>
      </c>
      <c r="AI13" s="200" t="str">
        <f t="shared" si="1"/>
        <v>土</v>
      </c>
      <c r="AJ13" s="200" t="str">
        <f t="shared" si="1"/>
        <v>日</v>
      </c>
      <c r="AK13" s="199"/>
    </row>
    <row r="14" spans="1:39" ht="18.75" customHeight="1" thickTop="1" thickBot="1">
      <c r="A14" s="366" t="s">
        <v>67</v>
      </c>
      <c r="B14" s="367"/>
      <c r="C14" s="367"/>
      <c r="D14" s="367"/>
      <c r="E14" s="368"/>
      <c r="F14" s="230"/>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231"/>
      <c r="AE14" s="231"/>
      <c r="AF14" s="231"/>
      <c r="AG14" s="231"/>
      <c r="AH14" s="231"/>
      <c r="AI14" s="231"/>
      <c r="AJ14" s="232"/>
      <c r="AK14" s="84"/>
    </row>
    <row r="15" spans="1:39" ht="18.75" hidden="1" customHeight="1" thickTop="1">
      <c r="A15" s="366"/>
      <c r="B15" s="367"/>
      <c r="C15" s="367"/>
      <c r="D15" s="367"/>
      <c r="E15" s="368"/>
      <c r="F15" s="200">
        <f>IF(F13="月",1,IF(F13="火",2,IF(F13="水",3,IF(F13="木",4,IF(F13="金",5,IF(F13="土",6,IF(F13="日",7,IF(F13="祝",8,""))))))))</f>
        <v>8</v>
      </c>
      <c r="G15" s="200">
        <f t="shared" ref="G15:AJ15" si="2">IF(G13="月",1,IF(G13="火",2,IF(G13="水",3,IF(G13="木",4,IF(G13="金",5,IF(G13="土",6,IF(G13="日",7,IF(G13="祝",8,""))))))))</f>
        <v>6</v>
      </c>
      <c r="H15" s="200">
        <f t="shared" si="2"/>
        <v>7</v>
      </c>
      <c r="I15" s="200">
        <f t="shared" si="2"/>
        <v>1</v>
      </c>
      <c r="J15" s="200">
        <f t="shared" si="2"/>
        <v>2</v>
      </c>
      <c r="K15" s="200">
        <f t="shared" si="2"/>
        <v>3</v>
      </c>
      <c r="L15" s="200">
        <f t="shared" si="2"/>
        <v>4</v>
      </c>
      <c r="M15" s="200">
        <f t="shared" si="2"/>
        <v>5</v>
      </c>
      <c r="N15" s="200">
        <f t="shared" si="2"/>
        <v>6</v>
      </c>
      <c r="O15" s="200">
        <f t="shared" si="2"/>
        <v>7</v>
      </c>
      <c r="P15" s="200">
        <f t="shared" si="2"/>
        <v>8</v>
      </c>
      <c r="Q15" s="200">
        <f t="shared" si="2"/>
        <v>2</v>
      </c>
      <c r="R15" s="200">
        <f t="shared" si="2"/>
        <v>3</v>
      </c>
      <c r="S15" s="200">
        <f t="shared" si="2"/>
        <v>4</v>
      </c>
      <c r="T15" s="200">
        <f t="shared" si="2"/>
        <v>5</v>
      </c>
      <c r="U15" s="200">
        <f t="shared" si="2"/>
        <v>6</v>
      </c>
      <c r="V15" s="200">
        <f t="shared" si="2"/>
        <v>7</v>
      </c>
      <c r="W15" s="200">
        <f t="shared" si="2"/>
        <v>1</v>
      </c>
      <c r="X15" s="200">
        <f t="shared" si="2"/>
        <v>2</v>
      </c>
      <c r="Y15" s="200">
        <f t="shared" si="2"/>
        <v>3</v>
      </c>
      <c r="Z15" s="200">
        <f t="shared" si="2"/>
        <v>4</v>
      </c>
      <c r="AA15" s="200">
        <f t="shared" si="2"/>
        <v>5</v>
      </c>
      <c r="AB15" s="200">
        <f t="shared" si="2"/>
        <v>6</v>
      </c>
      <c r="AC15" s="200">
        <f t="shared" si="2"/>
        <v>7</v>
      </c>
      <c r="AD15" s="200">
        <f t="shared" si="2"/>
        <v>1</v>
      </c>
      <c r="AE15" s="200">
        <f t="shared" si="2"/>
        <v>2</v>
      </c>
      <c r="AF15" s="200">
        <f t="shared" si="2"/>
        <v>3</v>
      </c>
      <c r="AG15" s="200">
        <f t="shared" si="2"/>
        <v>4</v>
      </c>
      <c r="AH15" s="200">
        <f t="shared" si="2"/>
        <v>5</v>
      </c>
      <c r="AI15" s="200">
        <f t="shared" si="2"/>
        <v>6</v>
      </c>
      <c r="AJ15" s="200">
        <f t="shared" si="2"/>
        <v>7</v>
      </c>
      <c r="AK15" s="84"/>
    </row>
    <row r="16" spans="1:39" ht="23.25" customHeight="1" thickTop="1" thickBot="1">
      <c r="A16" s="354" t="s">
        <v>51</v>
      </c>
      <c r="B16" s="355"/>
      <c r="C16" s="355"/>
      <c r="D16" s="355"/>
      <c r="E16" s="356"/>
      <c r="F16" s="340">
        <f>SUM(F17:F20)</f>
        <v>0</v>
      </c>
      <c r="G16" s="340">
        <f t="shared" ref="G16:AJ16" si="3">SUM(G17:G20)</f>
        <v>0</v>
      </c>
      <c r="H16" s="340">
        <f t="shared" si="3"/>
        <v>0</v>
      </c>
      <c r="I16" s="340">
        <f t="shared" si="3"/>
        <v>0</v>
      </c>
      <c r="J16" s="340">
        <f t="shared" si="3"/>
        <v>0</v>
      </c>
      <c r="K16" s="340">
        <f t="shared" si="3"/>
        <v>0</v>
      </c>
      <c r="L16" s="340">
        <f t="shared" si="3"/>
        <v>0</v>
      </c>
      <c r="M16" s="340">
        <f t="shared" si="3"/>
        <v>0</v>
      </c>
      <c r="N16" s="340">
        <f t="shared" si="3"/>
        <v>0</v>
      </c>
      <c r="O16" s="340">
        <f t="shared" si="3"/>
        <v>0</v>
      </c>
      <c r="P16" s="340">
        <f t="shared" si="3"/>
        <v>0</v>
      </c>
      <c r="Q16" s="340">
        <f t="shared" si="3"/>
        <v>0</v>
      </c>
      <c r="R16" s="340">
        <f t="shared" si="3"/>
        <v>0</v>
      </c>
      <c r="S16" s="340">
        <f t="shared" si="3"/>
        <v>0</v>
      </c>
      <c r="T16" s="340">
        <f t="shared" si="3"/>
        <v>0</v>
      </c>
      <c r="U16" s="340">
        <f t="shared" si="3"/>
        <v>0</v>
      </c>
      <c r="V16" s="340">
        <f t="shared" si="3"/>
        <v>0</v>
      </c>
      <c r="W16" s="340">
        <f t="shared" si="3"/>
        <v>0</v>
      </c>
      <c r="X16" s="340">
        <f t="shared" si="3"/>
        <v>0</v>
      </c>
      <c r="Y16" s="340">
        <f t="shared" si="3"/>
        <v>0</v>
      </c>
      <c r="Z16" s="340">
        <f t="shared" si="3"/>
        <v>0</v>
      </c>
      <c r="AA16" s="340">
        <f t="shared" si="3"/>
        <v>0</v>
      </c>
      <c r="AB16" s="340">
        <f t="shared" si="3"/>
        <v>0</v>
      </c>
      <c r="AC16" s="340">
        <f t="shared" si="3"/>
        <v>0</v>
      </c>
      <c r="AD16" s="340">
        <f t="shared" si="3"/>
        <v>0</v>
      </c>
      <c r="AE16" s="340">
        <f t="shared" si="3"/>
        <v>0</v>
      </c>
      <c r="AF16" s="340">
        <f t="shared" si="3"/>
        <v>0</v>
      </c>
      <c r="AG16" s="340">
        <f t="shared" si="3"/>
        <v>0</v>
      </c>
      <c r="AH16" s="340">
        <f t="shared" si="3"/>
        <v>0</v>
      </c>
      <c r="AI16" s="340">
        <f t="shared" si="3"/>
        <v>0</v>
      </c>
      <c r="AJ16" s="340">
        <f t="shared" si="3"/>
        <v>0</v>
      </c>
      <c r="AK16" s="339">
        <f>SUM(F16:AJ16)</f>
        <v>0</v>
      </c>
    </row>
    <row r="17" spans="1:37" s="33" customFormat="1" ht="23.25" customHeight="1" thickTop="1">
      <c r="A17" s="29"/>
      <c r="B17" s="357" t="s">
        <v>53</v>
      </c>
      <c r="C17" s="358"/>
      <c r="D17" s="358"/>
      <c r="E17" s="358"/>
      <c r="F17" s="25"/>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7"/>
      <c r="AK17" s="28">
        <f>SUM(F17:AJ17)</f>
        <v>0</v>
      </c>
    </row>
    <row r="18" spans="1:37" s="33" customFormat="1" ht="23.25" customHeight="1">
      <c r="A18" s="29"/>
      <c r="B18" s="359" t="s">
        <v>54</v>
      </c>
      <c r="C18" s="358"/>
      <c r="D18" s="358"/>
      <c r="E18" s="360"/>
      <c r="F18" s="30"/>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2"/>
      <c r="AK18" s="28">
        <f t="shared" ref="AK18:AK25" si="4">SUM(F18:AJ18)</f>
        <v>0</v>
      </c>
    </row>
    <row r="19" spans="1:37" s="33" customFormat="1" ht="23.25" customHeight="1">
      <c r="A19" s="29"/>
      <c r="B19" s="359" t="s">
        <v>55</v>
      </c>
      <c r="C19" s="358"/>
      <c r="D19" s="358"/>
      <c r="E19" s="360"/>
      <c r="F19" s="30"/>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2"/>
      <c r="AK19" s="28">
        <f t="shared" si="4"/>
        <v>0</v>
      </c>
    </row>
    <row r="20" spans="1:37" s="33" customFormat="1" ht="23.25" customHeight="1" thickBot="1">
      <c r="A20" s="34"/>
      <c r="B20" s="359" t="s">
        <v>56</v>
      </c>
      <c r="C20" s="358"/>
      <c r="D20" s="358"/>
      <c r="E20" s="360"/>
      <c r="F20" s="35"/>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7"/>
      <c r="AK20" s="28">
        <f t="shared" si="4"/>
        <v>0</v>
      </c>
    </row>
    <row r="21" spans="1:37" ht="23.25" customHeight="1" thickTop="1" thickBot="1">
      <c r="A21" s="354" t="s">
        <v>52</v>
      </c>
      <c r="B21" s="355"/>
      <c r="C21" s="355"/>
      <c r="D21" s="355"/>
      <c r="E21" s="356"/>
      <c r="F21" s="340">
        <f>SUM(F22:F25)</f>
        <v>0</v>
      </c>
      <c r="G21" s="340">
        <f t="shared" ref="G21:AJ21" si="5">SUM(G22:G25)</f>
        <v>0</v>
      </c>
      <c r="H21" s="340">
        <f t="shared" si="5"/>
        <v>0</v>
      </c>
      <c r="I21" s="340">
        <f t="shared" si="5"/>
        <v>0</v>
      </c>
      <c r="J21" s="340">
        <f t="shared" si="5"/>
        <v>0</v>
      </c>
      <c r="K21" s="340">
        <f t="shared" si="5"/>
        <v>0</v>
      </c>
      <c r="L21" s="340">
        <f t="shared" si="5"/>
        <v>0</v>
      </c>
      <c r="M21" s="340">
        <f t="shared" si="5"/>
        <v>0</v>
      </c>
      <c r="N21" s="340">
        <f t="shared" si="5"/>
        <v>0</v>
      </c>
      <c r="O21" s="340">
        <f t="shared" si="5"/>
        <v>0</v>
      </c>
      <c r="P21" s="340">
        <f t="shared" si="5"/>
        <v>0</v>
      </c>
      <c r="Q21" s="340">
        <f t="shared" si="5"/>
        <v>0</v>
      </c>
      <c r="R21" s="340">
        <f t="shared" si="5"/>
        <v>0</v>
      </c>
      <c r="S21" s="340">
        <f t="shared" si="5"/>
        <v>0</v>
      </c>
      <c r="T21" s="340">
        <f t="shared" si="5"/>
        <v>0</v>
      </c>
      <c r="U21" s="340">
        <f t="shared" si="5"/>
        <v>0</v>
      </c>
      <c r="V21" s="340">
        <f t="shared" si="5"/>
        <v>0</v>
      </c>
      <c r="W21" s="340">
        <f t="shared" si="5"/>
        <v>0</v>
      </c>
      <c r="X21" s="340">
        <f t="shared" si="5"/>
        <v>0</v>
      </c>
      <c r="Y21" s="340">
        <f t="shared" si="5"/>
        <v>0</v>
      </c>
      <c r="Z21" s="340">
        <f t="shared" si="5"/>
        <v>0</v>
      </c>
      <c r="AA21" s="340">
        <f t="shared" si="5"/>
        <v>0</v>
      </c>
      <c r="AB21" s="340">
        <f t="shared" si="5"/>
        <v>0</v>
      </c>
      <c r="AC21" s="340">
        <f t="shared" si="5"/>
        <v>0</v>
      </c>
      <c r="AD21" s="340">
        <f t="shared" si="5"/>
        <v>0</v>
      </c>
      <c r="AE21" s="340">
        <f t="shared" si="5"/>
        <v>0</v>
      </c>
      <c r="AF21" s="340">
        <f t="shared" si="5"/>
        <v>0</v>
      </c>
      <c r="AG21" s="340">
        <f t="shared" si="5"/>
        <v>0</v>
      </c>
      <c r="AH21" s="340">
        <f t="shared" si="5"/>
        <v>0</v>
      </c>
      <c r="AI21" s="340">
        <f t="shared" si="5"/>
        <v>0</v>
      </c>
      <c r="AJ21" s="340">
        <f t="shared" si="5"/>
        <v>0</v>
      </c>
      <c r="AK21" s="28">
        <f t="shared" si="4"/>
        <v>0</v>
      </c>
    </row>
    <row r="22" spans="1:37" s="33" customFormat="1" ht="23.25" customHeight="1" thickTop="1">
      <c r="A22" s="29"/>
      <c r="B22" s="357" t="s">
        <v>53</v>
      </c>
      <c r="C22" s="358"/>
      <c r="D22" s="358"/>
      <c r="E22" s="358"/>
      <c r="F22" s="66"/>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8"/>
      <c r="AK22" s="28">
        <f t="shared" si="4"/>
        <v>0</v>
      </c>
    </row>
    <row r="23" spans="1:37" s="33" customFormat="1" ht="23.25" customHeight="1">
      <c r="A23" s="29"/>
      <c r="B23" s="359" t="s">
        <v>54</v>
      </c>
      <c r="C23" s="358"/>
      <c r="D23" s="358"/>
      <c r="E23" s="360"/>
      <c r="F23" s="30"/>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2"/>
      <c r="AK23" s="28">
        <f t="shared" si="4"/>
        <v>0</v>
      </c>
    </row>
    <row r="24" spans="1:37" s="33" customFormat="1" ht="23.25" customHeight="1">
      <c r="A24" s="29"/>
      <c r="B24" s="359" t="s">
        <v>55</v>
      </c>
      <c r="C24" s="358"/>
      <c r="D24" s="358"/>
      <c r="E24" s="360"/>
      <c r="F24" s="30"/>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2"/>
      <c r="AK24" s="28">
        <f t="shared" si="4"/>
        <v>0</v>
      </c>
    </row>
    <row r="25" spans="1:37" s="33" customFormat="1" ht="23.25" customHeight="1" thickBot="1">
      <c r="A25" s="34"/>
      <c r="B25" s="359" t="s">
        <v>56</v>
      </c>
      <c r="C25" s="358"/>
      <c r="D25" s="358"/>
      <c r="E25" s="360"/>
      <c r="F25" s="35"/>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7"/>
      <c r="AK25" s="28">
        <f t="shared" si="4"/>
        <v>0</v>
      </c>
    </row>
    <row r="26" spans="1:37" ht="18.75" customHeight="1" thickTop="1">
      <c r="A26" s="361" t="s">
        <v>6</v>
      </c>
      <c r="B26" s="361"/>
      <c r="C26" s="361"/>
      <c r="D26" s="361"/>
      <c r="E26" s="361"/>
      <c r="F26" s="43">
        <f>F16+F21</f>
        <v>0</v>
      </c>
      <c r="G26" s="43">
        <f t="shared" ref="G26:AJ26" si="6">G16+G21</f>
        <v>0</v>
      </c>
      <c r="H26" s="43">
        <f t="shared" si="6"/>
        <v>0</v>
      </c>
      <c r="I26" s="43">
        <f t="shared" si="6"/>
        <v>0</v>
      </c>
      <c r="J26" s="43">
        <f t="shared" si="6"/>
        <v>0</v>
      </c>
      <c r="K26" s="43">
        <f t="shared" si="6"/>
        <v>0</v>
      </c>
      <c r="L26" s="43">
        <f t="shared" si="6"/>
        <v>0</v>
      </c>
      <c r="M26" s="43">
        <f t="shared" si="6"/>
        <v>0</v>
      </c>
      <c r="N26" s="43">
        <f t="shared" si="6"/>
        <v>0</v>
      </c>
      <c r="O26" s="43">
        <f t="shared" si="6"/>
        <v>0</v>
      </c>
      <c r="P26" s="43">
        <f t="shared" si="6"/>
        <v>0</v>
      </c>
      <c r="Q26" s="43">
        <f t="shared" si="6"/>
        <v>0</v>
      </c>
      <c r="R26" s="43">
        <f t="shared" si="6"/>
        <v>0</v>
      </c>
      <c r="S26" s="43">
        <f t="shared" si="6"/>
        <v>0</v>
      </c>
      <c r="T26" s="43">
        <f t="shared" si="6"/>
        <v>0</v>
      </c>
      <c r="U26" s="43">
        <f t="shared" si="6"/>
        <v>0</v>
      </c>
      <c r="V26" s="43">
        <f t="shared" si="6"/>
        <v>0</v>
      </c>
      <c r="W26" s="43">
        <f t="shared" si="6"/>
        <v>0</v>
      </c>
      <c r="X26" s="43">
        <f t="shared" si="6"/>
        <v>0</v>
      </c>
      <c r="Y26" s="43">
        <f t="shared" si="6"/>
        <v>0</v>
      </c>
      <c r="Z26" s="43">
        <f t="shared" si="6"/>
        <v>0</v>
      </c>
      <c r="AA26" s="43">
        <f t="shared" si="6"/>
        <v>0</v>
      </c>
      <c r="AB26" s="43">
        <f t="shared" si="6"/>
        <v>0</v>
      </c>
      <c r="AC26" s="43">
        <f t="shared" si="6"/>
        <v>0</v>
      </c>
      <c r="AD26" s="43">
        <f t="shared" si="6"/>
        <v>0</v>
      </c>
      <c r="AE26" s="43">
        <f t="shared" si="6"/>
        <v>0</v>
      </c>
      <c r="AF26" s="43">
        <f t="shared" si="6"/>
        <v>0</v>
      </c>
      <c r="AG26" s="43">
        <f t="shared" si="6"/>
        <v>0</v>
      </c>
      <c r="AH26" s="43">
        <f t="shared" si="6"/>
        <v>0</v>
      </c>
      <c r="AI26" s="43">
        <f t="shared" si="6"/>
        <v>0</v>
      </c>
      <c r="AJ26" s="43">
        <f t="shared" si="6"/>
        <v>0</v>
      </c>
      <c r="AK26" s="44">
        <f>AK16+AK21</f>
        <v>0</v>
      </c>
    </row>
    <row r="27" spans="1:37" s="77" customFormat="1" ht="18.75" customHeight="1">
      <c r="A27" s="38"/>
      <c r="B27" s="38"/>
      <c r="C27" s="38"/>
      <c r="D27" s="38"/>
      <c r="E27" s="38"/>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row>
    <row r="28" spans="1:37" ht="18.75" customHeight="1">
      <c r="A28" s="353" t="s">
        <v>57</v>
      </c>
      <c r="B28" s="353"/>
      <c r="C28" s="353"/>
      <c r="D28" s="353"/>
      <c r="L28" s="85"/>
      <c r="M28" s="214" t="s">
        <v>251</v>
      </c>
      <c r="N28" s="85"/>
      <c r="O28" s="85"/>
      <c r="P28" s="85"/>
      <c r="Q28" s="85"/>
      <c r="R28" s="85"/>
      <c r="S28" s="85"/>
      <c r="T28" s="85"/>
      <c r="U28" s="85"/>
      <c r="V28" s="85"/>
      <c r="W28" s="85"/>
      <c r="X28" s="85"/>
      <c r="Y28" s="85"/>
      <c r="Z28" s="85"/>
      <c r="AA28" s="85"/>
      <c r="AB28" s="85"/>
      <c r="AC28" s="85"/>
      <c r="AD28" s="85"/>
      <c r="AE28" s="85"/>
      <c r="AF28" s="85"/>
      <c r="AG28" s="85"/>
      <c r="AH28" s="85"/>
      <c r="AI28" s="85"/>
      <c r="AJ28" s="85"/>
      <c r="AK28" s="85"/>
    </row>
    <row r="29" spans="1:37" ht="18.75" customHeight="1">
      <c r="A29" s="201"/>
      <c r="B29" s="33" t="s">
        <v>70</v>
      </c>
      <c r="C29" s="201"/>
      <c r="D29" s="201"/>
      <c r="L29" s="85"/>
      <c r="M29" s="215" t="s">
        <v>250</v>
      </c>
      <c r="N29" s="85"/>
      <c r="O29" s="85"/>
      <c r="P29" s="85"/>
      <c r="Q29" s="85"/>
      <c r="R29" s="85"/>
      <c r="S29" s="85"/>
      <c r="T29" s="85"/>
      <c r="U29" s="85"/>
      <c r="V29" s="85"/>
      <c r="W29" s="85"/>
      <c r="X29" s="85"/>
      <c r="Y29" s="85"/>
      <c r="Z29" s="85"/>
      <c r="AA29" s="85"/>
      <c r="AB29" s="85"/>
      <c r="AC29" s="85"/>
      <c r="AD29" s="85"/>
      <c r="AE29" s="85"/>
      <c r="AF29" s="85"/>
      <c r="AG29" s="85"/>
      <c r="AH29" s="85"/>
      <c r="AI29" s="85"/>
      <c r="AJ29" s="85"/>
      <c r="AK29" s="85"/>
    </row>
    <row r="30" spans="1:37" ht="18.75" customHeight="1">
      <c r="A30" s="350" t="s">
        <v>7</v>
      </c>
      <c r="B30" s="350"/>
      <c r="C30" s="350"/>
      <c r="D30" s="350"/>
      <c r="E30" s="350"/>
      <c r="F30" s="351" t="s">
        <v>8</v>
      </c>
      <c r="G30" s="351"/>
      <c r="H30" s="351"/>
      <c r="I30" s="351"/>
      <c r="L30" s="85"/>
      <c r="M30" s="39"/>
      <c r="N30" s="39"/>
      <c r="O30" s="39"/>
      <c r="P30" s="39"/>
      <c r="Q30" s="39"/>
      <c r="R30" s="39"/>
      <c r="S30" s="90"/>
      <c r="T30" s="90"/>
      <c r="U30" s="90"/>
      <c r="V30" s="90"/>
      <c r="W30" s="39"/>
      <c r="X30" s="39"/>
      <c r="Y30" s="39"/>
      <c r="Z30" s="39"/>
      <c r="AA30" s="39"/>
      <c r="AB30" s="39"/>
      <c r="AC30" s="39"/>
      <c r="AD30" s="87"/>
      <c r="AE30" s="87"/>
      <c r="AF30" s="87"/>
      <c r="AG30" s="87"/>
      <c r="AH30" s="87"/>
      <c r="AI30" s="87"/>
      <c r="AJ30" s="87"/>
      <c r="AK30" s="87"/>
    </row>
    <row r="31" spans="1:37" ht="18.75" customHeight="1">
      <c r="A31" s="350"/>
      <c r="B31" s="350"/>
      <c r="C31" s="350"/>
      <c r="D31" s="350"/>
      <c r="E31" s="350"/>
      <c r="F31" s="352"/>
      <c r="G31" s="352"/>
      <c r="H31" s="352"/>
      <c r="I31" s="351"/>
      <c r="L31" s="85"/>
      <c r="M31" s="39"/>
      <c r="N31" s="39"/>
      <c r="O31" s="39"/>
      <c r="P31" s="39"/>
      <c r="Q31" s="39"/>
      <c r="R31" s="39"/>
      <c r="S31" s="90"/>
      <c r="T31" s="90"/>
      <c r="U31" s="90"/>
      <c r="V31" s="90"/>
      <c r="W31" s="39"/>
      <c r="X31" s="39"/>
      <c r="Y31" s="39"/>
      <c r="Z31" s="39"/>
      <c r="AA31" s="39"/>
      <c r="AB31" s="39"/>
      <c r="AC31" s="39"/>
      <c r="AD31" s="87"/>
      <c r="AE31" s="87"/>
      <c r="AF31" s="87"/>
      <c r="AG31" s="87"/>
      <c r="AH31" s="87"/>
      <c r="AI31" s="87"/>
      <c r="AJ31" s="87"/>
      <c r="AK31" s="87"/>
    </row>
    <row r="32" spans="1:37" ht="18.75" customHeight="1">
      <c r="A32" s="342" t="s">
        <v>58</v>
      </c>
      <c r="B32" s="345" t="s">
        <v>59</v>
      </c>
      <c r="C32" s="346"/>
      <c r="D32" s="346"/>
      <c r="E32" s="346"/>
      <c r="F32" s="347">
        <f>SUMIFS(F16:AJ16,$F$14:$AJ$14,"",$F$15:$AJ$15,"&lt;=5")</f>
        <v>0</v>
      </c>
      <c r="G32" s="347"/>
      <c r="H32" s="348"/>
      <c r="I32" s="76" t="s">
        <v>47</v>
      </c>
      <c r="L32" s="85"/>
      <c r="M32" s="93"/>
      <c r="N32" s="39"/>
      <c r="O32" s="39"/>
      <c r="P32" s="39"/>
      <c r="Q32" s="39"/>
      <c r="R32" s="39"/>
      <c r="S32" s="39"/>
      <c r="T32" s="39"/>
      <c r="U32" s="39"/>
      <c r="V32" s="85"/>
      <c r="W32" s="39"/>
      <c r="X32" s="39"/>
      <c r="Y32" s="39"/>
      <c r="Z32" s="39"/>
      <c r="AA32" s="39"/>
      <c r="AB32" s="39"/>
      <c r="AC32" s="39"/>
      <c r="AD32" s="41"/>
      <c r="AE32" s="41"/>
      <c r="AF32" s="41"/>
      <c r="AG32" s="41"/>
      <c r="AH32" s="41"/>
      <c r="AI32" s="41"/>
      <c r="AJ32" s="41"/>
      <c r="AK32" s="41"/>
    </row>
    <row r="33" spans="1:37" ht="18.75" customHeight="1">
      <c r="A33" s="343"/>
      <c r="B33" s="345" t="s">
        <v>60</v>
      </c>
      <c r="C33" s="346"/>
      <c r="D33" s="346"/>
      <c r="E33" s="346"/>
      <c r="F33" s="347">
        <f>SUMIF($F$15:$AJ$15,"&gt;5",F16:AJ16)</f>
        <v>0</v>
      </c>
      <c r="G33" s="347"/>
      <c r="H33" s="348"/>
      <c r="I33" s="76" t="s">
        <v>47</v>
      </c>
      <c r="L33" s="85"/>
      <c r="M33" s="93"/>
      <c r="N33" s="39"/>
      <c r="O33" s="39"/>
      <c r="P33" s="39"/>
      <c r="Q33" s="39"/>
      <c r="R33" s="39"/>
      <c r="S33" s="39"/>
      <c r="T33" s="39"/>
      <c r="U33" s="39"/>
      <c r="V33" s="85"/>
      <c r="W33" s="88"/>
      <c r="X33" s="88"/>
      <c r="Y33" s="85"/>
      <c r="Z33" s="88"/>
      <c r="AA33" s="88"/>
      <c r="AB33" s="88"/>
      <c r="AC33" s="85"/>
      <c r="AD33" s="88"/>
      <c r="AE33" s="88"/>
      <c r="AF33" s="88"/>
      <c r="AG33" s="85"/>
      <c r="AH33" s="88"/>
      <c r="AI33" s="88"/>
      <c r="AJ33" s="88"/>
      <c r="AK33" s="85"/>
    </row>
    <row r="34" spans="1:37" ht="18.75" customHeight="1">
      <c r="A34" s="343"/>
      <c r="B34" s="349" t="s">
        <v>61</v>
      </c>
      <c r="C34" s="346"/>
      <c r="D34" s="346"/>
      <c r="E34" s="346"/>
      <c r="F34" s="347">
        <f>SUM(F35:H37)</f>
        <v>0</v>
      </c>
      <c r="G34" s="347"/>
      <c r="H34" s="348"/>
      <c r="I34" s="76" t="s">
        <v>47</v>
      </c>
      <c r="L34" s="85"/>
      <c r="M34" s="93"/>
      <c r="N34" s="39"/>
      <c r="O34" s="39"/>
      <c r="P34" s="39"/>
      <c r="Q34" s="39"/>
      <c r="R34" s="39"/>
      <c r="S34" s="39"/>
      <c r="T34" s="39"/>
      <c r="U34" s="39"/>
      <c r="V34" s="85"/>
      <c r="W34" s="89"/>
      <c r="X34" s="89"/>
      <c r="Y34" s="85"/>
      <c r="Z34" s="89"/>
      <c r="AA34" s="89"/>
      <c r="AB34" s="89"/>
      <c r="AC34" s="85"/>
      <c r="AD34" s="89"/>
      <c r="AE34" s="89"/>
      <c r="AF34" s="89"/>
      <c r="AG34" s="85"/>
      <c r="AH34" s="89"/>
      <c r="AI34" s="89"/>
      <c r="AJ34" s="89"/>
      <c r="AK34" s="85"/>
    </row>
    <row r="35" spans="1:37" ht="18.75" customHeight="1">
      <c r="A35" s="343"/>
      <c r="B35" s="78"/>
      <c r="C35" s="345" t="s">
        <v>62</v>
      </c>
      <c r="D35" s="346"/>
      <c r="E35" s="346"/>
      <c r="F35" s="347">
        <f>SUM(F18:AJ18)</f>
        <v>0</v>
      </c>
      <c r="G35" s="347"/>
      <c r="H35" s="348"/>
      <c r="I35" s="76" t="s">
        <v>47</v>
      </c>
      <c r="L35" s="85"/>
      <c r="M35" s="93"/>
      <c r="N35" s="39"/>
      <c r="O35" s="39"/>
      <c r="P35" s="39"/>
      <c r="Q35" s="39"/>
      <c r="R35" s="39"/>
      <c r="S35" s="39"/>
      <c r="T35" s="39"/>
      <c r="U35" s="39"/>
      <c r="V35" s="85"/>
      <c r="W35" s="88"/>
      <c r="X35" s="88"/>
      <c r="Y35" s="85"/>
      <c r="Z35" s="88"/>
      <c r="AA35" s="88"/>
      <c r="AB35" s="88"/>
      <c r="AC35" s="85"/>
      <c r="AD35" s="88"/>
      <c r="AE35" s="88"/>
      <c r="AF35" s="88"/>
      <c r="AG35" s="85"/>
      <c r="AH35" s="88"/>
      <c r="AI35" s="88"/>
      <c r="AJ35" s="88"/>
      <c r="AK35" s="85"/>
    </row>
    <row r="36" spans="1:37" ht="18.75" customHeight="1">
      <c r="A36" s="343"/>
      <c r="B36" s="78"/>
      <c r="C36" s="345" t="s">
        <v>63</v>
      </c>
      <c r="D36" s="346"/>
      <c r="E36" s="346"/>
      <c r="F36" s="347">
        <f>SUM(F19:AJ19)</f>
        <v>0</v>
      </c>
      <c r="G36" s="347"/>
      <c r="H36" s="348"/>
      <c r="I36" s="76" t="s">
        <v>47</v>
      </c>
      <c r="L36" s="85"/>
      <c r="M36" s="93"/>
      <c r="N36" s="39"/>
      <c r="O36" s="39"/>
      <c r="P36" s="39"/>
      <c r="Q36" s="39"/>
      <c r="R36" s="39"/>
      <c r="S36" s="39"/>
      <c r="T36" s="39"/>
      <c r="U36" s="39"/>
      <c r="V36" s="85"/>
      <c r="W36" s="86"/>
      <c r="X36" s="86"/>
      <c r="Y36" s="85"/>
      <c r="Z36" s="86"/>
      <c r="AA36" s="86"/>
      <c r="AB36" s="86"/>
      <c r="AC36" s="85"/>
      <c r="AD36" s="86"/>
      <c r="AE36" s="86"/>
      <c r="AF36" s="86"/>
      <c r="AG36" s="85"/>
      <c r="AH36" s="86"/>
      <c r="AI36" s="86"/>
      <c r="AJ36" s="86"/>
      <c r="AK36" s="85"/>
    </row>
    <row r="37" spans="1:37" ht="18.75" customHeight="1">
      <c r="A37" s="344"/>
      <c r="B37" s="79"/>
      <c r="C37" s="345" t="s">
        <v>64</v>
      </c>
      <c r="D37" s="346"/>
      <c r="E37" s="346"/>
      <c r="F37" s="347">
        <f>SUM(F20:AJ20)</f>
        <v>0</v>
      </c>
      <c r="G37" s="347"/>
      <c r="H37" s="348"/>
      <c r="I37" s="76" t="s">
        <v>47</v>
      </c>
      <c r="L37" s="85"/>
      <c r="M37" s="93"/>
      <c r="N37" s="39"/>
      <c r="O37" s="39"/>
      <c r="P37" s="39"/>
      <c r="Q37" s="39"/>
      <c r="R37" s="39"/>
      <c r="S37" s="39"/>
      <c r="T37" s="39"/>
      <c r="U37" s="39"/>
      <c r="V37" s="85"/>
      <c r="W37" s="88"/>
      <c r="X37" s="88"/>
      <c r="Y37" s="85"/>
      <c r="Z37" s="88"/>
      <c r="AA37" s="88"/>
      <c r="AB37" s="88"/>
      <c r="AC37" s="85"/>
      <c r="AD37" s="41"/>
      <c r="AE37" s="41"/>
      <c r="AF37" s="41"/>
      <c r="AG37" s="85"/>
      <c r="AH37" s="41"/>
      <c r="AI37" s="41"/>
      <c r="AJ37" s="41"/>
      <c r="AK37" s="85"/>
    </row>
    <row r="38" spans="1:37" ht="18.75" customHeight="1">
      <c r="A38" s="342" t="s">
        <v>65</v>
      </c>
      <c r="B38" s="345" t="s">
        <v>59</v>
      </c>
      <c r="C38" s="346"/>
      <c r="D38" s="346"/>
      <c r="E38" s="346"/>
      <c r="F38" s="347">
        <f>AK21</f>
        <v>0</v>
      </c>
      <c r="G38" s="347"/>
      <c r="H38" s="348"/>
      <c r="I38" s="76" t="s">
        <v>47</v>
      </c>
      <c r="L38" s="85"/>
      <c r="M38" s="93"/>
      <c r="N38" s="39"/>
      <c r="O38" s="39"/>
      <c r="P38" s="39"/>
      <c r="Q38" s="39"/>
      <c r="R38" s="39"/>
      <c r="S38" s="39"/>
      <c r="T38" s="39"/>
      <c r="U38" s="39"/>
      <c r="V38" s="85"/>
      <c r="W38" s="39"/>
      <c r="X38" s="39"/>
      <c r="Y38" s="39"/>
      <c r="Z38" s="39"/>
      <c r="AA38" s="39"/>
      <c r="AB38" s="39"/>
      <c r="AC38" s="39"/>
      <c r="AD38" s="41"/>
      <c r="AE38" s="41"/>
      <c r="AF38" s="41"/>
      <c r="AG38" s="41"/>
      <c r="AH38" s="41"/>
      <c r="AI38" s="41"/>
      <c r="AJ38" s="41"/>
      <c r="AK38" s="41"/>
    </row>
    <row r="39" spans="1:37" ht="18.75" customHeight="1">
      <c r="A39" s="343"/>
      <c r="B39" s="349" t="s">
        <v>244</v>
      </c>
      <c r="C39" s="346"/>
      <c r="D39" s="346"/>
      <c r="E39" s="346"/>
      <c r="F39" s="347">
        <f>SUM(F40:H42)</f>
        <v>0</v>
      </c>
      <c r="G39" s="347"/>
      <c r="H39" s="348"/>
      <c r="I39" s="76" t="s">
        <v>47</v>
      </c>
      <c r="L39" s="85"/>
      <c r="M39" s="93"/>
      <c r="N39" s="39"/>
      <c r="O39" s="39"/>
      <c r="P39" s="39"/>
      <c r="Q39" s="39"/>
      <c r="R39" s="39"/>
      <c r="S39" s="39"/>
      <c r="T39" s="39"/>
      <c r="U39" s="39"/>
      <c r="V39" s="85"/>
      <c r="W39" s="89"/>
      <c r="X39" s="89"/>
      <c r="Y39" s="85"/>
      <c r="Z39" s="89"/>
      <c r="AA39" s="89"/>
      <c r="AB39" s="89"/>
      <c r="AC39" s="85"/>
      <c r="AD39" s="89"/>
      <c r="AE39" s="89"/>
      <c r="AF39" s="89"/>
      <c r="AG39" s="85"/>
      <c r="AH39" s="89"/>
      <c r="AI39" s="89"/>
      <c r="AJ39" s="89"/>
      <c r="AK39" s="85"/>
    </row>
    <row r="40" spans="1:37" ht="18.75" customHeight="1">
      <c r="A40" s="343"/>
      <c r="B40" s="78"/>
      <c r="C40" s="345" t="s">
        <v>62</v>
      </c>
      <c r="D40" s="346"/>
      <c r="E40" s="346"/>
      <c r="F40" s="347">
        <f>SUM(F23:AJ23)</f>
        <v>0</v>
      </c>
      <c r="G40" s="347"/>
      <c r="H40" s="348"/>
      <c r="I40" s="76" t="s">
        <v>47</v>
      </c>
      <c r="L40" s="85"/>
      <c r="M40" s="93"/>
      <c r="N40" s="39"/>
      <c r="O40" s="39"/>
      <c r="P40" s="39"/>
      <c r="Q40" s="39"/>
      <c r="R40" s="39"/>
      <c r="S40" s="39"/>
      <c r="T40" s="39"/>
      <c r="U40" s="39"/>
      <c r="V40" s="85"/>
      <c r="W40" s="88"/>
      <c r="X40" s="88"/>
      <c r="Y40" s="85"/>
      <c r="Z40" s="88"/>
      <c r="AA40" s="88"/>
      <c r="AB40" s="88"/>
      <c r="AC40" s="85"/>
      <c r="AD40" s="88"/>
      <c r="AE40" s="88"/>
      <c r="AF40" s="88"/>
      <c r="AG40" s="85"/>
      <c r="AH40" s="88"/>
      <c r="AI40" s="88"/>
      <c r="AJ40" s="88"/>
      <c r="AK40" s="85"/>
    </row>
    <row r="41" spans="1:37" ht="18.75" customHeight="1">
      <c r="A41" s="343"/>
      <c r="B41" s="78"/>
      <c r="C41" s="345" t="s">
        <v>63</v>
      </c>
      <c r="D41" s="346"/>
      <c r="E41" s="346"/>
      <c r="F41" s="347">
        <f>SUM(F24:AJ24)</f>
        <v>0</v>
      </c>
      <c r="G41" s="347"/>
      <c r="H41" s="348"/>
      <c r="I41" s="76" t="s">
        <v>47</v>
      </c>
      <c r="L41" s="85"/>
      <c r="M41" s="93"/>
      <c r="N41" s="39"/>
      <c r="O41" s="39"/>
      <c r="P41" s="39"/>
      <c r="Q41" s="39"/>
      <c r="R41" s="39"/>
      <c r="S41" s="39"/>
      <c r="T41" s="39"/>
      <c r="U41" s="39"/>
      <c r="V41" s="85"/>
      <c r="W41" s="86"/>
      <c r="X41" s="86"/>
      <c r="Y41" s="85"/>
      <c r="Z41" s="86"/>
      <c r="AA41" s="86"/>
      <c r="AB41" s="86"/>
      <c r="AC41" s="85"/>
      <c r="AD41" s="86"/>
      <c r="AE41" s="86"/>
      <c r="AF41" s="86"/>
      <c r="AG41" s="85"/>
      <c r="AH41" s="86"/>
      <c r="AI41" s="86"/>
      <c r="AJ41" s="86"/>
      <c r="AK41" s="85"/>
    </row>
    <row r="42" spans="1:37" ht="18.75" customHeight="1">
      <c r="A42" s="344"/>
      <c r="B42" s="79"/>
      <c r="C42" s="345" t="s">
        <v>64</v>
      </c>
      <c r="D42" s="346"/>
      <c r="E42" s="346"/>
      <c r="F42" s="347">
        <f>SUM(F25:AJ25)</f>
        <v>0</v>
      </c>
      <c r="G42" s="347"/>
      <c r="H42" s="348"/>
      <c r="I42" s="76" t="s">
        <v>47</v>
      </c>
      <c r="L42" s="85"/>
      <c r="M42" s="93"/>
      <c r="N42" s="39"/>
      <c r="O42" s="39"/>
      <c r="P42" s="39"/>
      <c r="Q42" s="39"/>
      <c r="R42" s="39"/>
      <c r="S42" s="39"/>
      <c r="T42" s="39"/>
      <c r="U42" s="39"/>
      <c r="V42" s="85"/>
      <c r="W42" s="88"/>
      <c r="X42" s="88"/>
      <c r="Y42" s="85"/>
      <c r="Z42" s="88"/>
      <c r="AA42" s="88"/>
      <c r="AB42" s="88"/>
      <c r="AC42" s="85"/>
      <c r="AD42" s="41"/>
      <c r="AE42" s="41"/>
      <c r="AF42" s="41"/>
      <c r="AG42" s="85"/>
      <c r="AH42" s="41"/>
      <c r="AI42" s="41"/>
      <c r="AJ42" s="41"/>
      <c r="AK42" s="85"/>
    </row>
    <row r="43" spans="1:37" ht="19.5" customHeight="1">
      <c r="L43" s="85"/>
      <c r="M43" s="93"/>
      <c r="N43" s="39"/>
      <c r="O43" s="39"/>
      <c r="P43" s="39"/>
      <c r="Q43" s="39"/>
      <c r="R43" s="39"/>
      <c r="S43" s="39"/>
      <c r="T43" s="39"/>
      <c r="U43" s="39"/>
      <c r="V43" s="85"/>
      <c r="W43" s="85"/>
      <c r="X43" s="85"/>
      <c r="Y43" s="85"/>
      <c r="Z43" s="85"/>
      <c r="AA43" s="85"/>
      <c r="AB43" s="85"/>
      <c r="AC43" s="85"/>
      <c r="AD43" s="85"/>
      <c r="AE43" s="85"/>
      <c r="AF43" s="85"/>
      <c r="AG43" s="85"/>
      <c r="AH43" s="85"/>
      <c r="AI43" s="85"/>
      <c r="AJ43" s="85"/>
      <c r="AK43" s="85"/>
    </row>
    <row r="44" spans="1:37" ht="19.5" customHeight="1">
      <c r="L44" s="85"/>
      <c r="M44" s="93"/>
      <c r="N44" s="39"/>
      <c r="O44" s="39"/>
      <c r="P44" s="39"/>
      <c r="Q44" s="39"/>
      <c r="R44" s="39"/>
      <c r="S44" s="39"/>
      <c r="T44" s="39"/>
      <c r="U44" s="39"/>
      <c r="V44" s="85"/>
      <c r="W44" s="85"/>
      <c r="X44" s="85"/>
      <c r="Y44" s="85"/>
      <c r="Z44" s="85"/>
      <c r="AA44" s="85"/>
      <c r="AB44" s="85"/>
      <c r="AC44" s="85"/>
      <c r="AD44" s="85"/>
      <c r="AE44" s="85"/>
      <c r="AF44" s="85"/>
      <c r="AG44" s="85"/>
      <c r="AH44" s="85"/>
      <c r="AI44" s="85"/>
      <c r="AJ44" s="85"/>
      <c r="AK44" s="85"/>
    </row>
    <row r="45" spans="1:37" ht="19.5" customHeight="1">
      <c r="M45" s="93"/>
      <c r="N45" s="39"/>
      <c r="O45" s="39"/>
      <c r="P45" s="39"/>
      <c r="Q45" s="39"/>
      <c r="R45" s="39"/>
      <c r="S45" s="39"/>
      <c r="T45" s="39"/>
      <c r="U45" s="39"/>
      <c r="V45" s="85"/>
    </row>
    <row r="46" spans="1:37" ht="19.5" customHeight="1">
      <c r="M46" s="93"/>
      <c r="N46" s="39"/>
      <c r="O46" s="39"/>
      <c r="P46" s="39"/>
      <c r="Q46" s="39"/>
      <c r="R46" s="39"/>
      <c r="S46" s="39"/>
      <c r="T46" s="39"/>
      <c r="U46" s="39"/>
      <c r="V46" s="85"/>
    </row>
    <row r="47" spans="1:37" ht="19.5" customHeight="1"/>
    <row r="48" spans="1:37" ht="19.5" customHeight="1"/>
    <row r="49" ht="19.5" customHeight="1"/>
    <row r="50" ht="19.5" customHeight="1"/>
    <row r="51" ht="19.5" customHeight="1"/>
    <row r="52" ht="19.5" customHeight="1"/>
  </sheetData>
  <sheetProtection algorithmName="SHA-512" hashValue="D2336s3FpVotF1J2Lz1AaDWrpA2n9LVyoEoVlOfQdIU1EpT/JxVqkYbOTr7aqqBbAX3wWKI8ae1BO7dpsUSCEg==" saltValue="F3iFQL1WGlAns6/5GVB6Ow==" spinCount="100000" sheet="1" objects="1" scenarios="1"/>
  <mergeCells count="64">
    <mergeCell ref="A3:L3"/>
    <mergeCell ref="M3:N3"/>
    <mergeCell ref="A5:K5"/>
    <mergeCell ref="L5:U5"/>
    <mergeCell ref="AI5:AM5"/>
    <mergeCell ref="A15:E15"/>
    <mergeCell ref="AL6:AM6"/>
    <mergeCell ref="A7:K9"/>
    <mergeCell ref="L7:U7"/>
    <mergeCell ref="X7:AA7"/>
    <mergeCell ref="AC7:AF7"/>
    <mergeCell ref="AI7:AK7"/>
    <mergeCell ref="AL7:AM7"/>
    <mergeCell ref="L8:N8"/>
    <mergeCell ref="O8:U8"/>
    <mergeCell ref="L9:N9"/>
    <mergeCell ref="A6:K6"/>
    <mergeCell ref="L6:U6"/>
    <mergeCell ref="X6:AB6"/>
    <mergeCell ref="AC6:AG6"/>
    <mergeCell ref="AI6:AK6"/>
    <mergeCell ref="O9:U9"/>
    <mergeCell ref="A11:D11"/>
    <mergeCell ref="A12:E12"/>
    <mergeCell ref="A13:E13"/>
    <mergeCell ref="A14:E14"/>
    <mergeCell ref="A28:D28"/>
    <mergeCell ref="A16:E16"/>
    <mergeCell ref="B17:E17"/>
    <mergeCell ref="B18:E18"/>
    <mergeCell ref="B19:E19"/>
    <mergeCell ref="B20:E20"/>
    <mergeCell ref="A21:E21"/>
    <mergeCell ref="B22:E22"/>
    <mergeCell ref="B23:E23"/>
    <mergeCell ref="B24:E24"/>
    <mergeCell ref="B25:E25"/>
    <mergeCell ref="A26:E26"/>
    <mergeCell ref="A30:E31"/>
    <mergeCell ref="F30:I31"/>
    <mergeCell ref="A32:A37"/>
    <mergeCell ref="B32:E32"/>
    <mergeCell ref="F32:H32"/>
    <mergeCell ref="B33:E33"/>
    <mergeCell ref="F33:H33"/>
    <mergeCell ref="B34:E34"/>
    <mergeCell ref="F34:H34"/>
    <mergeCell ref="C35:E35"/>
    <mergeCell ref="A38:A42"/>
    <mergeCell ref="B38:E38"/>
    <mergeCell ref="F38:H38"/>
    <mergeCell ref="F35:H35"/>
    <mergeCell ref="C36:E36"/>
    <mergeCell ref="F36:H36"/>
    <mergeCell ref="C37:E37"/>
    <mergeCell ref="F37:H37"/>
    <mergeCell ref="C42:E42"/>
    <mergeCell ref="F42:H42"/>
    <mergeCell ref="B39:E39"/>
    <mergeCell ref="F39:H39"/>
    <mergeCell ref="C40:E40"/>
    <mergeCell ref="F40:H40"/>
    <mergeCell ref="C41:E41"/>
    <mergeCell ref="F41:H41"/>
  </mergeCells>
  <phoneticPr fontId="6"/>
  <conditionalFormatting sqref="A7:K9">
    <cfRule type="containsBlanks" dxfId="61" priority="24">
      <formula>LEN(TRIM(A7))=0</formula>
    </cfRule>
  </conditionalFormatting>
  <conditionalFormatting sqref="F14:AJ14">
    <cfRule type="expression" dxfId="60" priority="10">
      <formula>F$13="日"</formula>
    </cfRule>
    <cfRule type="expression" dxfId="59" priority="11">
      <formula>F$13="祝"</formula>
    </cfRule>
    <cfRule type="expression" dxfId="58" priority="12">
      <formula>F$13="土"</formula>
    </cfRule>
    <cfRule type="expression" dxfId="57" priority="13">
      <formula>F$14="○"</formula>
    </cfRule>
  </conditionalFormatting>
  <conditionalFormatting sqref="F16:AJ25">
    <cfRule type="expression" dxfId="56" priority="1">
      <formula>F$13="日"</formula>
    </cfRule>
    <cfRule type="expression" dxfId="55" priority="2">
      <formula>F$13="祝"</formula>
    </cfRule>
    <cfRule type="expression" dxfId="54" priority="3">
      <formula>F$13="土"</formula>
    </cfRule>
    <cfRule type="expression" dxfId="53" priority="4">
      <formula>F$14="○"</formula>
    </cfRule>
  </conditionalFormatting>
  <conditionalFormatting sqref="L7:U7">
    <cfRule type="containsBlanks" dxfId="52" priority="23">
      <formula>LEN(TRIM(L7))=0</formula>
    </cfRule>
  </conditionalFormatting>
  <conditionalFormatting sqref="M3:N3">
    <cfRule type="containsBlanks" dxfId="51" priority="5">
      <formula>LEN(TRIM(M3))=0</formula>
    </cfRule>
  </conditionalFormatting>
  <conditionalFormatting sqref="O8:U9">
    <cfRule type="containsBlanks" dxfId="50" priority="22">
      <formula>LEN(TRIM(O8))=0</formula>
    </cfRule>
  </conditionalFormatting>
  <conditionalFormatting sqref="X7:AA7">
    <cfRule type="containsBlanks" dxfId="49" priority="7">
      <formula>LEN(TRIM(X7))=0</formula>
    </cfRule>
  </conditionalFormatting>
  <conditionalFormatting sqref="AI7 AL7">
    <cfRule type="containsBlanks" dxfId="48" priority="8">
      <formula>LEN(TRIM(AI7))=0</formula>
    </cfRule>
  </conditionalFormatting>
  <dataValidations count="1">
    <dataValidation type="custom" allowBlank="1" showInputMessage="1" showErrorMessage="1" error="長期休業期間中の平日については、このシートに入力できません。_x000a_【長期休業期間】シートに入力して下さい。_x000a_長期休業期間中の土日祝は、このシートに入力してください。" sqref="F17:AJ20 F22:AJ25" xr:uid="{B3668821-30B7-4E31-8DF4-F014865E900B}">
      <formula1>F$14=""</formula1>
    </dataValidation>
  </dataValidations>
  <pageMargins left="0.7" right="0.7" top="0.75" bottom="0.75" header="0.3" footer="0.3"/>
  <pageSetup paperSize="9" scale="57"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6AA33F6-E45B-4E2B-AD37-C21DA03DD2FB}">
          <x14:formula1>
            <xm:f>プルダウン!$A$15</xm:f>
          </x14:formula1>
          <xm:sqref>F14:AJ14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C79F7-B31E-41BF-A9E9-0CFA87F4DF00}">
  <sheetPr codeName="Sheet18">
    <tabColor theme="8" tint="0.59999389629810485"/>
  </sheetPr>
  <dimension ref="A1:AM61"/>
  <sheetViews>
    <sheetView view="pageBreakPreview" zoomScale="90" zoomScaleNormal="100" zoomScaleSheetLayoutView="90" workbookViewId="0">
      <selection activeCell="A25" activeCellId="1" sqref="F16:AJ16 A25:AJ25"/>
    </sheetView>
  </sheetViews>
  <sheetFormatPr defaultRowHeight="13.5"/>
  <cols>
    <col min="1" max="1" width="4.625" style="17" customWidth="1"/>
    <col min="2" max="5" width="5" style="17" customWidth="1"/>
    <col min="6" max="38" width="4.625" style="17" customWidth="1"/>
    <col min="39" max="16384" width="9" style="17"/>
  </cols>
  <sheetData>
    <row r="1" spans="1:39" ht="18.75" customHeight="1"/>
    <row r="2" spans="1:39" ht="18.75" customHeight="1">
      <c r="A2" s="17" t="s">
        <v>262</v>
      </c>
    </row>
    <row r="3" spans="1:39" ht="18.75" customHeight="1">
      <c r="A3" s="406" t="s">
        <v>242</v>
      </c>
      <c r="B3" s="406"/>
      <c r="C3" s="406"/>
      <c r="D3" s="406"/>
      <c r="E3" s="406"/>
      <c r="F3" s="406"/>
      <c r="G3" s="406"/>
      <c r="H3" s="406"/>
      <c r="I3" s="406"/>
      <c r="J3" s="406"/>
      <c r="K3" s="406"/>
      <c r="L3" s="406"/>
      <c r="M3" s="452">
        <f>IF(P3&lt;4,'4月【平日・休日】'!M3+1,'4月【平日・休日】'!M3)</f>
        <v>2027</v>
      </c>
      <c r="N3" s="452"/>
      <c r="O3" s="17" t="s">
        <v>0</v>
      </c>
      <c r="P3" s="18">
        <v>1</v>
      </c>
      <c r="Q3" s="17" t="s">
        <v>10</v>
      </c>
      <c r="R3" s="17" t="s">
        <v>239</v>
      </c>
    </row>
    <row r="4" spans="1:39" ht="18.75" customHeight="1" thickBot="1"/>
    <row r="5" spans="1:39" ht="18.75" customHeight="1" thickBot="1">
      <c r="A5" s="408" t="s">
        <v>103</v>
      </c>
      <c r="B5" s="409"/>
      <c r="C5" s="409"/>
      <c r="D5" s="409"/>
      <c r="E5" s="409"/>
      <c r="F5" s="409"/>
      <c r="G5" s="409"/>
      <c r="H5" s="409"/>
      <c r="I5" s="409"/>
      <c r="J5" s="409"/>
      <c r="K5" s="410"/>
      <c r="L5" s="411" t="s">
        <v>11</v>
      </c>
      <c r="M5" s="412"/>
      <c r="N5" s="412"/>
      <c r="O5" s="412"/>
      <c r="P5" s="412"/>
      <c r="Q5" s="412"/>
      <c r="R5" s="412"/>
      <c r="S5" s="412"/>
      <c r="T5" s="412"/>
      <c r="U5" s="413"/>
      <c r="V5" s="19"/>
      <c r="W5" s="19"/>
      <c r="X5" s="19"/>
      <c r="AI5" s="405" t="s">
        <v>238</v>
      </c>
      <c r="AJ5" s="405"/>
      <c r="AK5" s="405"/>
      <c r="AL5" s="405"/>
      <c r="AM5" s="405"/>
    </row>
    <row r="6" spans="1:39" ht="18.75" customHeight="1" thickBot="1">
      <c r="A6" s="398" t="s">
        <v>48</v>
      </c>
      <c r="B6" s="399"/>
      <c r="C6" s="399"/>
      <c r="D6" s="399"/>
      <c r="E6" s="399"/>
      <c r="F6" s="399"/>
      <c r="G6" s="399"/>
      <c r="H6" s="399"/>
      <c r="I6" s="399"/>
      <c r="J6" s="399"/>
      <c r="K6" s="400"/>
      <c r="L6" s="398" t="s">
        <v>49</v>
      </c>
      <c r="M6" s="399"/>
      <c r="N6" s="399"/>
      <c r="O6" s="399"/>
      <c r="P6" s="399"/>
      <c r="Q6" s="399"/>
      <c r="R6" s="399"/>
      <c r="S6" s="399"/>
      <c r="T6" s="399"/>
      <c r="U6" s="400"/>
      <c r="V6" s="19"/>
      <c r="W6" s="19"/>
      <c r="X6" s="450" t="s">
        <v>20</v>
      </c>
      <c r="Y6" s="451"/>
      <c r="Z6" s="451"/>
      <c r="AA6" s="451"/>
      <c r="AB6" s="403"/>
      <c r="AC6" s="404" t="s">
        <v>21</v>
      </c>
      <c r="AD6" s="405"/>
      <c r="AE6" s="405"/>
      <c r="AF6" s="405"/>
      <c r="AG6" s="405"/>
      <c r="AI6" s="405" t="s">
        <v>68</v>
      </c>
      <c r="AJ6" s="405"/>
      <c r="AK6" s="405"/>
      <c r="AL6" s="405" t="s">
        <v>69</v>
      </c>
      <c r="AM6" s="405"/>
    </row>
    <row r="7" spans="1:39" ht="18.75" customHeight="1" thickBot="1">
      <c r="A7" s="370">
        <f>'4月【平日・休日】'!A7:K9</f>
        <v>0</v>
      </c>
      <c r="B7" s="371"/>
      <c r="C7" s="371"/>
      <c r="D7" s="371"/>
      <c r="E7" s="371"/>
      <c r="F7" s="371"/>
      <c r="G7" s="371"/>
      <c r="H7" s="371"/>
      <c r="I7" s="371"/>
      <c r="J7" s="371"/>
      <c r="K7" s="372"/>
      <c r="L7" s="453">
        <f>'4月【平日・休日】'!L7:U7</f>
        <v>0</v>
      </c>
      <c r="M7" s="386"/>
      <c r="N7" s="386"/>
      <c r="O7" s="386"/>
      <c r="P7" s="386"/>
      <c r="Q7" s="386"/>
      <c r="R7" s="386"/>
      <c r="S7" s="386"/>
      <c r="T7" s="386"/>
      <c r="U7" s="388"/>
      <c r="V7" s="19"/>
      <c r="W7" s="19"/>
      <c r="X7" s="382"/>
      <c r="Y7" s="383"/>
      <c r="Z7" s="383"/>
      <c r="AA7" s="383"/>
      <c r="AB7" s="21" t="s">
        <v>1</v>
      </c>
      <c r="AC7" s="384">
        <f>COUNTIF(F34:AJ34,"&lt;&gt;0")</f>
        <v>0</v>
      </c>
      <c r="AD7" s="384"/>
      <c r="AE7" s="384"/>
      <c r="AF7" s="384"/>
      <c r="AG7" s="20" t="s">
        <v>9</v>
      </c>
      <c r="AI7" s="437" t="str">
        <f>IF('1月【平日・休日】'!AI7="","",'1月【平日・休日】'!AI7)</f>
        <v/>
      </c>
      <c r="AJ7" s="437"/>
      <c r="AK7" s="437"/>
      <c r="AL7" s="437" t="str">
        <f>IF('1月【平日・休日】'!AL7="","",'1月【平日・休日】'!AL7)</f>
        <v/>
      </c>
      <c r="AM7" s="437"/>
    </row>
    <row r="8" spans="1:39" ht="18.75" customHeight="1">
      <c r="A8" s="373"/>
      <c r="B8" s="374"/>
      <c r="C8" s="374"/>
      <c r="D8" s="374"/>
      <c r="E8" s="374"/>
      <c r="F8" s="374"/>
      <c r="G8" s="374"/>
      <c r="H8" s="374"/>
      <c r="I8" s="374"/>
      <c r="J8" s="374"/>
      <c r="K8" s="375"/>
      <c r="L8" s="389" t="s">
        <v>50</v>
      </c>
      <c r="M8" s="390"/>
      <c r="N8" s="391"/>
      <c r="O8" s="392">
        <f>'4月【平日・休日】'!O8:U8</f>
        <v>0</v>
      </c>
      <c r="P8" s="393"/>
      <c r="Q8" s="393"/>
      <c r="R8" s="393"/>
      <c r="S8" s="393"/>
      <c r="T8" s="393"/>
      <c r="U8" s="394"/>
      <c r="V8" s="19"/>
      <c r="W8" s="19"/>
      <c r="X8" s="19"/>
    </row>
    <row r="9" spans="1:39" ht="18.75" customHeight="1" thickBot="1">
      <c r="A9" s="376"/>
      <c r="B9" s="377"/>
      <c r="C9" s="377"/>
      <c r="D9" s="377"/>
      <c r="E9" s="377"/>
      <c r="F9" s="377"/>
      <c r="G9" s="377"/>
      <c r="H9" s="377"/>
      <c r="I9" s="377"/>
      <c r="J9" s="377"/>
      <c r="K9" s="378"/>
      <c r="L9" s="395" t="s">
        <v>13</v>
      </c>
      <c r="M9" s="396"/>
      <c r="N9" s="397"/>
      <c r="O9" s="362">
        <f>'4月【平日・休日】'!O9:U9</f>
        <v>0</v>
      </c>
      <c r="P9" s="363"/>
      <c r="Q9" s="363"/>
      <c r="R9" s="363"/>
      <c r="S9" s="363"/>
      <c r="T9" s="363"/>
      <c r="U9" s="364"/>
      <c r="V9" s="19"/>
      <c r="W9" s="19"/>
      <c r="X9" s="19"/>
    </row>
    <row r="10" spans="1:39" ht="18.75" customHeight="1">
      <c r="A10" s="23"/>
      <c r="B10" s="23"/>
      <c r="C10" s="23"/>
      <c r="D10" s="23"/>
      <c r="E10" s="23"/>
      <c r="F10" s="23"/>
      <c r="G10" s="23"/>
      <c r="H10" s="23"/>
      <c r="I10" s="23"/>
      <c r="J10" s="23"/>
      <c r="K10" s="23"/>
      <c r="L10" s="23"/>
      <c r="M10" s="23"/>
      <c r="N10" s="23"/>
      <c r="O10" s="23"/>
      <c r="P10" s="23"/>
      <c r="Q10" s="23"/>
      <c r="R10" s="23"/>
      <c r="S10" s="23"/>
      <c r="T10" s="23"/>
      <c r="U10" s="23"/>
      <c r="V10" s="19"/>
      <c r="W10" s="19"/>
      <c r="X10" s="19"/>
    </row>
    <row r="11" spans="1:39" ht="18.75" customHeight="1">
      <c r="A11" s="365" t="s">
        <v>28</v>
      </c>
      <c r="B11" s="365"/>
      <c r="C11" s="365"/>
      <c r="D11" s="365"/>
      <c r="F11" s="216" t="s">
        <v>256</v>
      </c>
    </row>
    <row r="12" spans="1:39" ht="18.75" customHeight="1">
      <c r="A12" s="350" t="s">
        <v>5</v>
      </c>
      <c r="B12" s="350"/>
      <c r="C12" s="350"/>
      <c r="D12" s="350"/>
      <c r="E12" s="350"/>
      <c r="F12" s="24">
        <f>DATE(M3,P3,1)</f>
        <v>46388</v>
      </c>
      <c r="G12" s="24">
        <f>F12+1</f>
        <v>46389</v>
      </c>
      <c r="H12" s="24">
        <f t="shared" ref="H12:AJ12" si="0">G12+1</f>
        <v>46390</v>
      </c>
      <c r="I12" s="24">
        <f t="shared" si="0"/>
        <v>46391</v>
      </c>
      <c r="J12" s="24">
        <f t="shared" si="0"/>
        <v>46392</v>
      </c>
      <c r="K12" s="24">
        <f t="shared" si="0"/>
        <v>46393</v>
      </c>
      <c r="L12" s="24">
        <f t="shared" si="0"/>
        <v>46394</v>
      </c>
      <c r="M12" s="24">
        <f t="shared" si="0"/>
        <v>46395</v>
      </c>
      <c r="N12" s="24">
        <f t="shared" si="0"/>
        <v>46396</v>
      </c>
      <c r="O12" s="24">
        <f t="shared" si="0"/>
        <v>46397</v>
      </c>
      <c r="P12" s="24">
        <f t="shared" si="0"/>
        <v>46398</v>
      </c>
      <c r="Q12" s="24">
        <f t="shared" si="0"/>
        <v>46399</v>
      </c>
      <c r="R12" s="24">
        <f t="shared" si="0"/>
        <v>46400</v>
      </c>
      <c r="S12" s="24">
        <f t="shared" si="0"/>
        <v>46401</v>
      </c>
      <c r="T12" s="24">
        <f t="shared" si="0"/>
        <v>46402</v>
      </c>
      <c r="U12" s="24">
        <f t="shared" si="0"/>
        <v>46403</v>
      </c>
      <c r="V12" s="24">
        <f t="shared" si="0"/>
        <v>46404</v>
      </c>
      <c r="W12" s="24">
        <f t="shared" si="0"/>
        <v>46405</v>
      </c>
      <c r="X12" s="24">
        <f t="shared" si="0"/>
        <v>46406</v>
      </c>
      <c r="Y12" s="24">
        <f t="shared" si="0"/>
        <v>46407</v>
      </c>
      <c r="Z12" s="24">
        <f t="shared" si="0"/>
        <v>46408</v>
      </c>
      <c r="AA12" s="24">
        <f t="shared" si="0"/>
        <v>46409</v>
      </c>
      <c r="AB12" s="24">
        <f t="shared" si="0"/>
        <v>46410</v>
      </c>
      <c r="AC12" s="24">
        <f t="shared" si="0"/>
        <v>46411</v>
      </c>
      <c r="AD12" s="24">
        <f t="shared" si="0"/>
        <v>46412</v>
      </c>
      <c r="AE12" s="24">
        <f t="shared" si="0"/>
        <v>46413</v>
      </c>
      <c r="AF12" s="24">
        <f t="shared" si="0"/>
        <v>46414</v>
      </c>
      <c r="AG12" s="24">
        <f t="shared" si="0"/>
        <v>46415</v>
      </c>
      <c r="AH12" s="24">
        <f t="shared" si="0"/>
        <v>46416</v>
      </c>
      <c r="AI12" s="24">
        <f t="shared" si="0"/>
        <v>46417</v>
      </c>
      <c r="AJ12" s="24">
        <f t="shared" si="0"/>
        <v>46418</v>
      </c>
      <c r="AK12" s="199" t="s">
        <v>6</v>
      </c>
    </row>
    <row r="13" spans="1:39" ht="18.75" customHeight="1" thickBot="1">
      <c r="A13" s="350" t="s">
        <v>4</v>
      </c>
      <c r="B13" s="350"/>
      <c r="C13" s="350"/>
      <c r="D13" s="350"/>
      <c r="E13" s="350"/>
      <c r="F13" s="200" t="s">
        <v>66</v>
      </c>
      <c r="G13" s="200" t="str">
        <f t="shared" ref="G13:AJ13" si="1">TEXT(G12,"aaa")</f>
        <v>土</v>
      </c>
      <c r="H13" s="200" t="str">
        <f t="shared" si="1"/>
        <v>日</v>
      </c>
      <c r="I13" s="200" t="str">
        <f t="shared" si="1"/>
        <v>月</v>
      </c>
      <c r="J13" s="200" t="str">
        <f t="shared" si="1"/>
        <v>火</v>
      </c>
      <c r="K13" s="200" t="str">
        <f t="shared" si="1"/>
        <v>水</v>
      </c>
      <c r="L13" s="200" t="str">
        <f t="shared" si="1"/>
        <v>木</v>
      </c>
      <c r="M13" s="239" t="str">
        <f t="shared" si="1"/>
        <v>金</v>
      </c>
      <c r="N13" s="200" t="str">
        <f t="shared" si="1"/>
        <v>土</v>
      </c>
      <c r="O13" s="239" t="str">
        <f t="shared" si="1"/>
        <v>日</v>
      </c>
      <c r="P13" s="239" t="s">
        <v>298</v>
      </c>
      <c r="Q13" s="239" t="str">
        <f t="shared" si="1"/>
        <v>火</v>
      </c>
      <c r="R13" s="239" t="str">
        <f t="shared" si="1"/>
        <v>水</v>
      </c>
      <c r="S13" s="200" t="str">
        <f t="shared" si="1"/>
        <v>木</v>
      </c>
      <c r="T13" s="200" t="str">
        <f t="shared" si="1"/>
        <v>金</v>
      </c>
      <c r="U13" s="200" t="str">
        <f t="shared" si="1"/>
        <v>土</v>
      </c>
      <c r="V13" s="200" t="str">
        <f t="shared" si="1"/>
        <v>日</v>
      </c>
      <c r="W13" s="200" t="str">
        <f t="shared" si="1"/>
        <v>月</v>
      </c>
      <c r="X13" s="200" t="str">
        <f t="shared" si="1"/>
        <v>火</v>
      </c>
      <c r="Y13" s="200" t="str">
        <f t="shared" si="1"/>
        <v>水</v>
      </c>
      <c r="Z13" s="200" t="str">
        <f t="shared" si="1"/>
        <v>木</v>
      </c>
      <c r="AA13" s="200" t="str">
        <f t="shared" si="1"/>
        <v>金</v>
      </c>
      <c r="AB13" s="200" t="str">
        <f t="shared" si="1"/>
        <v>土</v>
      </c>
      <c r="AC13" s="200" t="str">
        <f t="shared" si="1"/>
        <v>日</v>
      </c>
      <c r="AD13" s="200" t="str">
        <f t="shared" si="1"/>
        <v>月</v>
      </c>
      <c r="AE13" s="200" t="str">
        <f t="shared" si="1"/>
        <v>火</v>
      </c>
      <c r="AF13" s="200" t="str">
        <f t="shared" si="1"/>
        <v>水</v>
      </c>
      <c r="AG13" s="200" t="str">
        <f t="shared" si="1"/>
        <v>木</v>
      </c>
      <c r="AH13" s="200" t="str">
        <f t="shared" si="1"/>
        <v>金</v>
      </c>
      <c r="AI13" s="200" t="str">
        <f t="shared" si="1"/>
        <v>土</v>
      </c>
      <c r="AJ13" s="200" t="str">
        <f t="shared" si="1"/>
        <v>日</v>
      </c>
      <c r="AK13" s="199"/>
    </row>
    <row r="14" spans="1:39" ht="18.75" customHeight="1" thickTop="1" thickBot="1">
      <c r="A14" s="366" t="s">
        <v>67</v>
      </c>
      <c r="B14" s="367"/>
      <c r="C14" s="367"/>
      <c r="D14" s="367"/>
      <c r="E14" s="368"/>
      <c r="F14" s="230"/>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231"/>
      <c r="AE14" s="231"/>
      <c r="AF14" s="231"/>
      <c r="AG14" s="231"/>
      <c r="AH14" s="231"/>
      <c r="AI14" s="231"/>
      <c r="AJ14" s="232"/>
      <c r="AK14" s="84"/>
    </row>
    <row r="15" spans="1:39" ht="18.75" hidden="1" customHeight="1" thickTop="1">
      <c r="A15" s="366"/>
      <c r="B15" s="367"/>
      <c r="C15" s="367"/>
      <c r="D15" s="367"/>
      <c r="E15" s="368"/>
      <c r="F15" s="200">
        <f>IF(F13="月",1,IF(F13="火",2,IF(F13="水",3,IF(F13="木",4,IF(F13="金",5,IF(F13="土",6,IF(F13="日",7,IF(F13="祝",8,""))))))))</f>
        <v>8</v>
      </c>
      <c r="G15" s="200">
        <f t="shared" ref="G15:AJ15" si="2">IF(G13="月",1,IF(G13="火",2,IF(G13="水",3,IF(G13="木",4,IF(G13="金",5,IF(G13="土",6,IF(G13="日",7,IF(G13="祝",8,""))))))))</f>
        <v>6</v>
      </c>
      <c r="H15" s="200">
        <f t="shared" si="2"/>
        <v>7</v>
      </c>
      <c r="I15" s="200">
        <f t="shared" si="2"/>
        <v>1</v>
      </c>
      <c r="J15" s="200">
        <f t="shared" si="2"/>
        <v>2</v>
      </c>
      <c r="K15" s="200">
        <f t="shared" si="2"/>
        <v>3</v>
      </c>
      <c r="L15" s="200">
        <f t="shared" si="2"/>
        <v>4</v>
      </c>
      <c r="M15" s="200">
        <f t="shared" si="2"/>
        <v>5</v>
      </c>
      <c r="N15" s="200">
        <f t="shared" si="2"/>
        <v>6</v>
      </c>
      <c r="O15" s="200">
        <f t="shared" si="2"/>
        <v>7</v>
      </c>
      <c r="P15" s="200">
        <f t="shared" si="2"/>
        <v>8</v>
      </c>
      <c r="Q15" s="200">
        <f t="shared" si="2"/>
        <v>2</v>
      </c>
      <c r="R15" s="200">
        <f t="shared" si="2"/>
        <v>3</v>
      </c>
      <c r="S15" s="200">
        <f t="shared" si="2"/>
        <v>4</v>
      </c>
      <c r="T15" s="200">
        <f t="shared" si="2"/>
        <v>5</v>
      </c>
      <c r="U15" s="200">
        <f t="shared" si="2"/>
        <v>6</v>
      </c>
      <c r="V15" s="200">
        <f t="shared" si="2"/>
        <v>7</v>
      </c>
      <c r="W15" s="200">
        <f t="shared" si="2"/>
        <v>1</v>
      </c>
      <c r="X15" s="200">
        <f t="shared" si="2"/>
        <v>2</v>
      </c>
      <c r="Y15" s="200">
        <f t="shared" si="2"/>
        <v>3</v>
      </c>
      <c r="Z15" s="200">
        <f t="shared" si="2"/>
        <v>4</v>
      </c>
      <c r="AA15" s="200">
        <f t="shared" si="2"/>
        <v>5</v>
      </c>
      <c r="AB15" s="200">
        <f t="shared" si="2"/>
        <v>6</v>
      </c>
      <c r="AC15" s="200">
        <f t="shared" si="2"/>
        <v>7</v>
      </c>
      <c r="AD15" s="200">
        <f t="shared" si="2"/>
        <v>1</v>
      </c>
      <c r="AE15" s="200">
        <f t="shared" si="2"/>
        <v>2</v>
      </c>
      <c r="AF15" s="200">
        <f t="shared" si="2"/>
        <v>3</v>
      </c>
      <c r="AG15" s="200">
        <f t="shared" si="2"/>
        <v>4</v>
      </c>
      <c r="AH15" s="200">
        <f t="shared" si="2"/>
        <v>5</v>
      </c>
      <c r="AI15" s="200">
        <f t="shared" si="2"/>
        <v>6</v>
      </c>
      <c r="AJ15" s="200">
        <f t="shared" si="2"/>
        <v>7</v>
      </c>
      <c r="AK15" s="84"/>
    </row>
    <row r="16" spans="1:39" ht="23.25" customHeight="1" thickTop="1" thickBot="1">
      <c r="A16" s="354" t="s">
        <v>51</v>
      </c>
      <c r="B16" s="355"/>
      <c r="C16" s="355"/>
      <c r="D16" s="355"/>
      <c r="E16" s="356"/>
      <c r="F16" s="340">
        <f>SUM(F17:F24)</f>
        <v>0</v>
      </c>
      <c r="G16" s="340">
        <f t="shared" ref="G16:AJ16" si="3">SUM(G17:G24)</f>
        <v>0</v>
      </c>
      <c r="H16" s="340">
        <f t="shared" si="3"/>
        <v>0</v>
      </c>
      <c r="I16" s="340">
        <f t="shared" si="3"/>
        <v>0</v>
      </c>
      <c r="J16" s="340">
        <f t="shared" si="3"/>
        <v>0</v>
      </c>
      <c r="K16" s="340">
        <f t="shared" si="3"/>
        <v>0</v>
      </c>
      <c r="L16" s="340">
        <f t="shared" si="3"/>
        <v>0</v>
      </c>
      <c r="M16" s="340">
        <f t="shared" si="3"/>
        <v>0</v>
      </c>
      <c r="N16" s="340">
        <f t="shared" si="3"/>
        <v>0</v>
      </c>
      <c r="O16" s="340">
        <f t="shared" si="3"/>
        <v>0</v>
      </c>
      <c r="P16" s="340">
        <f t="shared" si="3"/>
        <v>0</v>
      </c>
      <c r="Q16" s="340">
        <f t="shared" si="3"/>
        <v>0</v>
      </c>
      <c r="R16" s="340">
        <f t="shared" si="3"/>
        <v>0</v>
      </c>
      <c r="S16" s="340">
        <f t="shared" si="3"/>
        <v>0</v>
      </c>
      <c r="T16" s="340">
        <f t="shared" si="3"/>
        <v>0</v>
      </c>
      <c r="U16" s="340">
        <f t="shared" si="3"/>
        <v>0</v>
      </c>
      <c r="V16" s="340">
        <f t="shared" si="3"/>
        <v>0</v>
      </c>
      <c r="W16" s="340">
        <f t="shared" si="3"/>
        <v>0</v>
      </c>
      <c r="X16" s="340">
        <f t="shared" si="3"/>
        <v>0</v>
      </c>
      <c r="Y16" s="340">
        <f t="shared" si="3"/>
        <v>0</v>
      </c>
      <c r="Z16" s="340">
        <f t="shared" si="3"/>
        <v>0</v>
      </c>
      <c r="AA16" s="340">
        <f t="shared" si="3"/>
        <v>0</v>
      </c>
      <c r="AB16" s="340">
        <f t="shared" si="3"/>
        <v>0</v>
      </c>
      <c r="AC16" s="340">
        <f t="shared" si="3"/>
        <v>0</v>
      </c>
      <c r="AD16" s="340">
        <f t="shared" si="3"/>
        <v>0</v>
      </c>
      <c r="AE16" s="340">
        <f t="shared" si="3"/>
        <v>0</v>
      </c>
      <c r="AF16" s="340">
        <f t="shared" si="3"/>
        <v>0</v>
      </c>
      <c r="AG16" s="340">
        <f t="shared" si="3"/>
        <v>0</v>
      </c>
      <c r="AH16" s="340">
        <f t="shared" si="3"/>
        <v>0</v>
      </c>
      <c r="AI16" s="340">
        <f t="shared" si="3"/>
        <v>0</v>
      </c>
      <c r="AJ16" s="340">
        <f t="shared" si="3"/>
        <v>0</v>
      </c>
      <c r="AK16" s="28">
        <f>SUM(F16:AJ16)</f>
        <v>0</v>
      </c>
    </row>
    <row r="17" spans="1:37" s="33" customFormat="1" ht="23.25" customHeight="1" thickTop="1">
      <c r="A17" s="29"/>
      <c r="B17" s="357" t="s">
        <v>72</v>
      </c>
      <c r="C17" s="358"/>
      <c r="D17" s="358"/>
      <c r="E17" s="358"/>
      <c r="F17" s="25"/>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7"/>
      <c r="AK17" s="28">
        <f>SUM(F17:AJ17)</f>
        <v>0</v>
      </c>
    </row>
    <row r="18" spans="1:37" s="33" customFormat="1" ht="23.25" customHeight="1">
      <c r="A18" s="29"/>
      <c r="B18" s="420" t="s">
        <v>74</v>
      </c>
      <c r="C18" s="421"/>
      <c r="D18" s="421"/>
      <c r="E18" s="421"/>
      <c r="F18" s="96"/>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8"/>
      <c r="AK18" s="28">
        <f t="shared" ref="AK18:AK25" si="4">SUM(F18:AJ18)</f>
        <v>0</v>
      </c>
    </row>
    <row r="19" spans="1:37" s="33" customFormat="1" ht="23.25" customHeight="1">
      <c r="A19" s="29"/>
      <c r="B19" s="357" t="s">
        <v>76</v>
      </c>
      <c r="C19" s="358"/>
      <c r="D19" s="358"/>
      <c r="E19" s="358"/>
      <c r="F19" s="30"/>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2"/>
      <c r="AK19" s="28">
        <f t="shared" si="4"/>
        <v>0</v>
      </c>
    </row>
    <row r="20" spans="1:37" s="33" customFormat="1" ht="23.25" customHeight="1">
      <c r="A20" s="29"/>
      <c r="B20" s="420" t="s">
        <v>78</v>
      </c>
      <c r="C20" s="421"/>
      <c r="D20" s="421"/>
      <c r="E20" s="421"/>
      <c r="F20" s="96"/>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8"/>
      <c r="AK20" s="28">
        <f t="shared" si="4"/>
        <v>0</v>
      </c>
    </row>
    <row r="21" spans="1:37" s="33" customFormat="1" ht="23.25" customHeight="1">
      <c r="A21" s="29"/>
      <c r="B21" s="357" t="s">
        <v>80</v>
      </c>
      <c r="C21" s="358"/>
      <c r="D21" s="358"/>
      <c r="E21" s="358"/>
      <c r="F21" s="30"/>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2"/>
      <c r="AK21" s="28">
        <f t="shared" si="4"/>
        <v>0</v>
      </c>
    </row>
    <row r="22" spans="1:37" s="33" customFormat="1" ht="23.25" customHeight="1">
      <c r="A22" s="29"/>
      <c r="B22" s="420" t="s">
        <v>82</v>
      </c>
      <c r="C22" s="421"/>
      <c r="D22" s="421"/>
      <c r="E22" s="421"/>
      <c r="F22" s="96"/>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8"/>
      <c r="AK22" s="28">
        <f t="shared" si="4"/>
        <v>0</v>
      </c>
    </row>
    <row r="23" spans="1:37" s="33" customFormat="1" ht="23.25" customHeight="1">
      <c r="A23" s="29"/>
      <c r="B23" s="357" t="s">
        <v>84</v>
      </c>
      <c r="C23" s="358"/>
      <c r="D23" s="358"/>
      <c r="E23" s="358"/>
      <c r="F23" s="30"/>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2"/>
      <c r="AK23" s="28">
        <f t="shared" si="4"/>
        <v>0</v>
      </c>
    </row>
    <row r="24" spans="1:37" s="33" customFormat="1" ht="23.25" customHeight="1" thickBot="1">
      <c r="A24" s="34"/>
      <c r="B24" s="420" t="s">
        <v>89</v>
      </c>
      <c r="C24" s="421"/>
      <c r="D24" s="421"/>
      <c r="E24" s="421"/>
      <c r="F24" s="99"/>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1"/>
      <c r="AK24" s="28">
        <f t="shared" si="4"/>
        <v>0</v>
      </c>
    </row>
    <row r="25" spans="1:37" ht="23.25" customHeight="1" thickTop="1" thickBot="1">
      <c r="A25" s="465" t="s">
        <v>52</v>
      </c>
      <c r="B25" s="466"/>
      <c r="C25" s="466"/>
      <c r="D25" s="466"/>
      <c r="E25" s="467"/>
      <c r="F25" s="338">
        <f>SUM(F26:F32)</f>
        <v>0</v>
      </c>
      <c r="G25" s="338">
        <f t="shared" ref="G25:AJ25" si="5">SUM(G26:G32)</f>
        <v>0</v>
      </c>
      <c r="H25" s="338">
        <f t="shared" si="5"/>
        <v>0</v>
      </c>
      <c r="I25" s="338">
        <f t="shared" si="5"/>
        <v>0</v>
      </c>
      <c r="J25" s="338">
        <f t="shared" si="5"/>
        <v>0</v>
      </c>
      <c r="K25" s="338">
        <f t="shared" si="5"/>
        <v>0</v>
      </c>
      <c r="L25" s="338">
        <f t="shared" si="5"/>
        <v>0</v>
      </c>
      <c r="M25" s="338">
        <f t="shared" si="5"/>
        <v>0</v>
      </c>
      <c r="N25" s="338">
        <f t="shared" si="5"/>
        <v>0</v>
      </c>
      <c r="O25" s="338">
        <f t="shared" si="5"/>
        <v>0</v>
      </c>
      <c r="P25" s="338">
        <f t="shared" si="5"/>
        <v>0</v>
      </c>
      <c r="Q25" s="338">
        <f t="shared" si="5"/>
        <v>0</v>
      </c>
      <c r="R25" s="338">
        <f t="shared" si="5"/>
        <v>0</v>
      </c>
      <c r="S25" s="338">
        <f t="shared" si="5"/>
        <v>0</v>
      </c>
      <c r="T25" s="338">
        <f t="shared" si="5"/>
        <v>0</v>
      </c>
      <c r="U25" s="338">
        <f t="shared" si="5"/>
        <v>0</v>
      </c>
      <c r="V25" s="338">
        <f t="shared" si="5"/>
        <v>0</v>
      </c>
      <c r="W25" s="338">
        <f t="shared" si="5"/>
        <v>0</v>
      </c>
      <c r="X25" s="338">
        <f t="shared" si="5"/>
        <v>0</v>
      </c>
      <c r="Y25" s="338">
        <f t="shared" si="5"/>
        <v>0</v>
      </c>
      <c r="Z25" s="338">
        <f t="shared" si="5"/>
        <v>0</v>
      </c>
      <c r="AA25" s="338">
        <f t="shared" si="5"/>
        <v>0</v>
      </c>
      <c r="AB25" s="338">
        <f t="shared" si="5"/>
        <v>0</v>
      </c>
      <c r="AC25" s="338">
        <f t="shared" si="5"/>
        <v>0</v>
      </c>
      <c r="AD25" s="338">
        <f t="shared" si="5"/>
        <v>0</v>
      </c>
      <c r="AE25" s="338">
        <f t="shared" si="5"/>
        <v>0</v>
      </c>
      <c r="AF25" s="338">
        <f t="shared" si="5"/>
        <v>0</v>
      </c>
      <c r="AG25" s="338">
        <f t="shared" si="5"/>
        <v>0</v>
      </c>
      <c r="AH25" s="338">
        <f t="shared" si="5"/>
        <v>0</v>
      </c>
      <c r="AI25" s="338">
        <f t="shared" si="5"/>
        <v>0</v>
      </c>
      <c r="AJ25" s="338">
        <f t="shared" si="5"/>
        <v>0</v>
      </c>
      <c r="AK25" s="28">
        <f t="shared" si="4"/>
        <v>0</v>
      </c>
    </row>
    <row r="26" spans="1:37" s="33" customFormat="1" ht="23.25" customHeight="1" thickTop="1">
      <c r="A26" s="29"/>
      <c r="B26" s="357" t="s">
        <v>72</v>
      </c>
      <c r="C26" s="358"/>
      <c r="D26" s="358"/>
      <c r="E26" s="358"/>
      <c r="F26" s="25"/>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7"/>
      <c r="AK26" s="28">
        <f>SUM(F26:AJ26)</f>
        <v>0</v>
      </c>
    </row>
    <row r="27" spans="1:37" s="33" customFormat="1" ht="23.25" customHeight="1">
      <c r="A27" s="29"/>
      <c r="B27" s="420" t="s">
        <v>74</v>
      </c>
      <c r="C27" s="421"/>
      <c r="D27" s="421"/>
      <c r="E27" s="421"/>
      <c r="F27" s="96"/>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8"/>
      <c r="AK27" s="28">
        <f t="shared" ref="AK27:AK32" si="6">SUM(F27:AJ27)</f>
        <v>0</v>
      </c>
    </row>
    <row r="28" spans="1:37" s="33" customFormat="1" ht="23.25" customHeight="1">
      <c r="A28" s="29"/>
      <c r="B28" s="357" t="s">
        <v>76</v>
      </c>
      <c r="C28" s="358"/>
      <c r="D28" s="358"/>
      <c r="E28" s="358"/>
      <c r="F28" s="30"/>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2"/>
      <c r="AK28" s="28">
        <f t="shared" si="6"/>
        <v>0</v>
      </c>
    </row>
    <row r="29" spans="1:37" s="33" customFormat="1" ht="23.25" customHeight="1">
      <c r="A29" s="29"/>
      <c r="B29" s="420" t="s">
        <v>78</v>
      </c>
      <c r="C29" s="421"/>
      <c r="D29" s="421"/>
      <c r="E29" s="421"/>
      <c r="F29" s="96"/>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8"/>
      <c r="AK29" s="28">
        <f t="shared" si="6"/>
        <v>0</v>
      </c>
    </row>
    <row r="30" spans="1:37" s="33" customFormat="1" ht="23.25" customHeight="1">
      <c r="A30" s="29"/>
      <c r="B30" s="357" t="s">
        <v>80</v>
      </c>
      <c r="C30" s="358"/>
      <c r="D30" s="358"/>
      <c r="E30" s="358"/>
      <c r="F30" s="30"/>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2"/>
      <c r="AK30" s="28">
        <f t="shared" si="6"/>
        <v>0</v>
      </c>
    </row>
    <row r="31" spans="1:37" s="33" customFormat="1" ht="23.25" customHeight="1">
      <c r="A31" s="29"/>
      <c r="B31" s="420" t="s">
        <v>82</v>
      </c>
      <c r="C31" s="421"/>
      <c r="D31" s="421"/>
      <c r="E31" s="421"/>
      <c r="F31" s="96"/>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8"/>
      <c r="AK31" s="28">
        <f t="shared" si="6"/>
        <v>0</v>
      </c>
    </row>
    <row r="32" spans="1:37" s="33" customFormat="1" ht="23.25" customHeight="1">
      <c r="A32" s="29"/>
      <c r="B32" s="357" t="s">
        <v>84</v>
      </c>
      <c r="C32" s="358"/>
      <c r="D32" s="358"/>
      <c r="E32" s="358"/>
      <c r="F32" s="30"/>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2"/>
      <c r="AK32" s="28">
        <f t="shared" si="6"/>
        <v>0</v>
      </c>
    </row>
    <row r="33" spans="1:37" s="33" customFormat="1" ht="23.25" customHeight="1" thickBot="1">
      <c r="A33" s="34"/>
      <c r="B33" s="420" t="s">
        <v>89</v>
      </c>
      <c r="C33" s="421"/>
      <c r="D33" s="421"/>
      <c r="E33" s="421"/>
      <c r="F33" s="99"/>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1"/>
      <c r="AK33" s="28">
        <f t="shared" ref="AK33" si="7">SUM(F33:AJ33)</f>
        <v>0</v>
      </c>
    </row>
    <row r="34" spans="1:37" ht="18.75" customHeight="1" thickTop="1">
      <c r="A34" s="416" t="s">
        <v>6</v>
      </c>
      <c r="B34" s="418"/>
      <c r="C34" s="418"/>
      <c r="D34" s="418"/>
      <c r="E34" s="419"/>
      <c r="F34" s="43">
        <f t="shared" ref="F34:AK34" si="8">F16+F25</f>
        <v>0</v>
      </c>
      <c r="G34" s="43">
        <f t="shared" si="8"/>
        <v>0</v>
      </c>
      <c r="H34" s="43">
        <f t="shared" si="8"/>
        <v>0</v>
      </c>
      <c r="I34" s="43">
        <f t="shared" si="8"/>
        <v>0</v>
      </c>
      <c r="J34" s="43">
        <f t="shared" si="8"/>
        <v>0</v>
      </c>
      <c r="K34" s="43">
        <f t="shared" si="8"/>
        <v>0</v>
      </c>
      <c r="L34" s="43">
        <f t="shared" si="8"/>
        <v>0</v>
      </c>
      <c r="M34" s="43">
        <f t="shared" si="8"/>
        <v>0</v>
      </c>
      <c r="N34" s="43">
        <f t="shared" si="8"/>
        <v>0</v>
      </c>
      <c r="O34" s="43">
        <f t="shared" si="8"/>
        <v>0</v>
      </c>
      <c r="P34" s="43">
        <f t="shared" si="8"/>
        <v>0</v>
      </c>
      <c r="Q34" s="43">
        <f t="shared" si="8"/>
        <v>0</v>
      </c>
      <c r="R34" s="43">
        <f t="shared" si="8"/>
        <v>0</v>
      </c>
      <c r="S34" s="43">
        <f t="shared" si="8"/>
        <v>0</v>
      </c>
      <c r="T34" s="43">
        <f t="shared" si="8"/>
        <v>0</v>
      </c>
      <c r="U34" s="43">
        <f t="shared" si="8"/>
        <v>0</v>
      </c>
      <c r="V34" s="43">
        <f t="shared" si="8"/>
        <v>0</v>
      </c>
      <c r="W34" s="43">
        <f t="shared" si="8"/>
        <v>0</v>
      </c>
      <c r="X34" s="43">
        <f t="shared" si="8"/>
        <v>0</v>
      </c>
      <c r="Y34" s="43">
        <f t="shared" si="8"/>
        <v>0</v>
      </c>
      <c r="Z34" s="43">
        <f t="shared" si="8"/>
        <v>0</v>
      </c>
      <c r="AA34" s="43">
        <f t="shared" si="8"/>
        <v>0</v>
      </c>
      <c r="AB34" s="43">
        <f t="shared" si="8"/>
        <v>0</v>
      </c>
      <c r="AC34" s="43">
        <f t="shared" si="8"/>
        <v>0</v>
      </c>
      <c r="AD34" s="43">
        <f t="shared" si="8"/>
        <v>0</v>
      </c>
      <c r="AE34" s="43">
        <f t="shared" si="8"/>
        <v>0</v>
      </c>
      <c r="AF34" s="43">
        <f t="shared" si="8"/>
        <v>0</v>
      </c>
      <c r="AG34" s="43">
        <f t="shared" si="8"/>
        <v>0</v>
      </c>
      <c r="AH34" s="43">
        <f t="shared" si="8"/>
        <v>0</v>
      </c>
      <c r="AI34" s="43">
        <f t="shared" si="8"/>
        <v>0</v>
      </c>
      <c r="AJ34" s="43">
        <f t="shared" si="8"/>
        <v>0</v>
      </c>
      <c r="AK34" s="44">
        <f t="shared" si="8"/>
        <v>0</v>
      </c>
    </row>
    <row r="35" spans="1:37" s="77" customFormat="1" ht="18.75" customHeight="1">
      <c r="A35" s="38"/>
      <c r="B35" s="38"/>
      <c r="C35" s="38"/>
      <c r="D35" s="38"/>
      <c r="E35" s="38"/>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row>
    <row r="36" spans="1:37" ht="18.75" customHeight="1">
      <c r="A36" s="353" t="s">
        <v>57</v>
      </c>
      <c r="B36" s="353"/>
      <c r="C36" s="353"/>
      <c r="D36" s="353"/>
      <c r="L36" s="85"/>
      <c r="M36" s="85"/>
      <c r="N36" s="85"/>
      <c r="O36" s="214" t="s">
        <v>251</v>
      </c>
      <c r="P36" s="85"/>
      <c r="Q36" s="85"/>
      <c r="R36" s="85"/>
      <c r="S36" s="85"/>
      <c r="T36" s="85"/>
      <c r="U36" s="85"/>
      <c r="V36" s="85"/>
      <c r="W36" s="85"/>
      <c r="X36" s="85"/>
      <c r="Y36" s="85"/>
      <c r="Z36" s="85"/>
      <c r="AA36" s="85"/>
      <c r="AB36" s="85"/>
      <c r="AC36" s="85"/>
      <c r="AD36" s="85"/>
      <c r="AE36" s="85"/>
      <c r="AF36" s="85"/>
      <c r="AG36" s="85"/>
      <c r="AH36" s="85"/>
      <c r="AI36" s="85"/>
      <c r="AJ36" s="85"/>
      <c r="AK36" s="85"/>
    </row>
    <row r="37" spans="1:37" ht="18.75" customHeight="1">
      <c r="A37" s="201"/>
      <c r="B37" s="33" t="s">
        <v>71</v>
      </c>
      <c r="C37" s="85"/>
      <c r="D37" s="85"/>
      <c r="E37" s="85"/>
      <c r="F37" s="85"/>
      <c r="G37" s="85"/>
      <c r="H37" s="85"/>
      <c r="I37" s="85"/>
      <c r="J37" s="85"/>
      <c r="K37" s="85"/>
      <c r="L37" s="85"/>
      <c r="M37" s="92"/>
      <c r="N37" s="85"/>
      <c r="O37" s="215" t="s">
        <v>250</v>
      </c>
      <c r="P37" s="85"/>
      <c r="Q37" s="85"/>
      <c r="R37" s="85"/>
      <c r="S37" s="85"/>
      <c r="T37" s="85"/>
      <c r="U37" s="85"/>
      <c r="V37" s="85"/>
      <c r="W37" s="85"/>
      <c r="X37" s="85"/>
      <c r="Y37" s="85"/>
      <c r="Z37" s="85"/>
      <c r="AA37" s="85"/>
      <c r="AB37" s="85"/>
      <c r="AC37" s="85"/>
      <c r="AD37" s="85"/>
      <c r="AE37" s="85"/>
      <c r="AF37" s="85"/>
      <c r="AG37" s="85"/>
      <c r="AH37" s="85"/>
      <c r="AI37" s="85"/>
      <c r="AJ37" s="85"/>
      <c r="AK37" s="85"/>
    </row>
    <row r="38" spans="1:37" ht="18.75" customHeight="1">
      <c r="A38" s="201"/>
      <c r="B38" s="350" t="s">
        <v>7</v>
      </c>
      <c r="C38" s="350"/>
      <c r="D38" s="350"/>
      <c r="E38" s="350"/>
      <c r="F38" s="350"/>
      <c r="G38" s="350"/>
      <c r="H38" s="350" t="s">
        <v>92</v>
      </c>
      <c r="I38" s="350"/>
      <c r="J38" s="350"/>
      <c r="K38" s="350"/>
      <c r="L38" s="94"/>
      <c r="M38" s="39"/>
      <c r="N38" s="39"/>
      <c r="O38" s="39"/>
      <c r="P38" s="39"/>
      <c r="Q38" s="39"/>
      <c r="R38" s="39"/>
      <c r="S38" s="39"/>
      <c r="T38" s="39"/>
      <c r="U38" s="39"/>
      <c r="V38" s="85"/>
      <c r="W38" s="85"/>
      <c r="X38" s="85"/>
      <c r="Y38" s="85"/>
      <c r="Z38" s="85"/>
      <c r="AA38" s="85"/>
      <c r="AB38" s="85"/>
      <c r="AC38" s="85"/>
      <c r="AD38" s="85"/>
      <c r="AE38" s="85"/>
      <c r="AF38" s="85"/>
      <c r="AG38" s="85"/>
      <c r="AH38" s="85"/>
      <c r="AI38" s="85"/>
      <c r="AJ38" s="85"/>
      <c r="AK38" s="85"/>
    </row>
    <row r="39" spans="1:37" ht="18.75" customHeight="1">
      <c r="A39" s="201"/>
      <c r="B39" s="350"/>
      <c r="C39" s="350"/>
      <c r="D39" s="350"/>
      <c r="E39" s="350"/>
      <c r="F39" s="350"/>
      <c r="G39" s="350"/>
      <c r="H39" s="350"/>
      <c r="I39" s="350"/>
      <c r="J39" s="350"/>
      <c r="K39" s="350"/>
      <c r="L39" s="94"/>
      <c r="M39" s="39"/>
      <c r="N39" s="39"/>
      <c r="O39" s="39"/>
      <c r="P39" s="39"/>
      <c r="Q39" s="39"/>
      <c r="R39" s="39"/>
      <c r="S39" s="39"/>
      <c r="T39" s="39"/>
      <c r="U39" s="39"/>
      <c r="V39" s="85"/>
      <c r="W39" s="85"/>
      <c r="X39" s="85"/>
      <c r="Y39" s="85"/>
      <c r="Z39" s="85"/>
      <c r="AA39" s="85"/>
      <c r="AB39" s="85"/>
      <c r="AC39" s="85"/>
      <c r="AD39" s="85"/>
      <c r="AE39" s="85"/>
      <c r="AF39" s="85"/>
      <c r="AG39" s="85"/>
      <c r="AH39" s="85"/>
      <c r="AI39" s="85"/>
      <c r="AJ39" s="85"/>
      <c r="AK39" s="85"/>
    </row>
    <row r="40" spans="1:37" ht="18.75" customHeight="1">
      <c r="A40" s="91"/>
      <c r="B40" s="414" t="s">
        <v>58</v>
      </c>
      <c r="C40" s="415" t="s">
        <v>73</v>
      </c>
      <c r="D40" s="415"/>
      <c r="E40" s="415"/>
      <c r="F40" s="415"/>
      <c r="G40" s="415"/>
      <c r="H40" s="361">
        <f>SUMIFS(F17:AJ17,$F$14:$AJ$14,"○",$F$15:$AJ$15,"&lt;=5")</f>
        <v>0</v>
      </c>
      <c r="I40" s="361"/>
      <c r="J40" s="416"/>
      <c r="K40" s="238" t="s">
        <v>47</v>
      </c>
      <c r="L40" s="95"/>
      <c r="M40" s="39"/>
      <c r="N40" s="39"/>
      <c r="O40" s="39"/>
      <c r="P40" s="39"/>
      <c r="Q40" s="39"/>
      <c r="R40" s="39"/>
      <c r="S40" s="39"/>
      <c r="T40" s="39"/>
      <c r="U40" s="85"/>
      <c r="V40" s="85"/>
      <c r="W40" s="39"/>
      <c r="X40" s="39"/>
      <c r="Y40" s="39"/>
      <c r="Z40" s="39"/>
      <c r="AA40" s="39"/>
      <c r="AB40" s="39"/>
      <c r="AC40" s="39"/>
      <c r="AD40" s="41"/>
      <c r="AE40" s="41"/>
      <c r="AF40" s="41"/>
      <c r="AG40" s="41"/>
      <c r="AH40" s="41"/>
      <c r="AI40" s="41"/>
      <c r="AJ40" s="41"/>
      <c r="AK40" s="41"/>
    </row>
    <row r="41" spans="1:37" ht="18.75" customHeight="1">
      <c r="A41" s="91"/>
      <c r="B41" s="414"/>
      <c r="C41" s="417" t="s">
        <v>75</v>
      </c>
      <c r="D41" s="417"/>
      <c r="E41" s="417"/>
      <c r="F41" s="417"/>
      <c r="G41" s="417"/>
      <c r="H41" s="361">
        <f>SUMIFS(F18:AJ18,$F$14:$AJ$14,"○",$F$15:$AJ$15,"&lt;=5")</f>
        <v>0</v>
      </c>
      <c r="I41" s="361"/>
      <c r="J41" s="416"/>
      <c r="K41" s="238" t="s">
        <v>47</v>
      </c>
      <c r="L41" s="95"/>
      <c r="M41" s="39"/>
      <c r="N41" s="39"/>
      <c r="O41" s="39"/>
      <c r="P41" s="39"/>
      <c r="Q41" s="39"/>
      <c r="R41" s="39"/>
      <c r="S41" s="39"/>
      <c r="T41" s="39"/>
      <c r="U41" s="41"/>
      <c r="V41" s="85"/>
      <c r="W41" s="88"/>
      <c r="X41" s="88"/>
      <c r="Y41" s="85"/>
      <c r="Z41" s="88"/>
      <c r="AA41" s="88"/>
      <c r="AB41" s="88"/>
      <c r="AC41" s="85"/>
      <c r="AD41" s="88"/>
      <c r="AE41" s="88"/>
      <c r="AF41" s="88"/>
      <c r="AG41" s="85"/>
      <c r="AH41" s="88"/>
      <c r="AI41" s="88"/>
      <c r="AJ41" s="88"/>
      <c r="AK41" s="85"/>
    </row>
    <row r="42" spans="1:37" ht="18.75" customHeight="1">
      <c r="A42" s="91"/>
      <c r="B42" s="414"/>
      <c r="C42" s="415" t="s">
        <v>77</v>
      </c>
      <c r="D42" s="415"/>
      <c r="E42" s="415"/>
      <c r="F42" s="415"/>
      <c r="G42" s="415"/>
      <c r="H42" s="361">
        <f t="shared" ref="H42:H47" si="9">SUMIFS(F19:AJ19,$F$14:$AJ$14,"○",$F$15:$AJ$15,"&lt;=5")</f>
        <v>0</v>
      </c>
      <c r="I42" s="361"/>
      <c r="J42" s="416"/>
      <c r="K42" s="238" t="s">
        <v>47</v>
      </c>
      <c r="L42" s="95"/>
      <c r="M42" s="39"/>
      <c r="N42" s="39"/>
      <c r="O42" s="39"/>
      <c r="P42" s="39"/>
      <c r="Q42" s="39"/>
      <c r="R42" s="39"/>
      <c r="S42" s="39"/>
      <c r="T42" s="39"/>
      <c r="U42" s="41"/>
      <c r="V42" s="85"/>
      <c r="W42" s="89"/>
      <c r="X42" s="89"/>
      <c r="Y42" s="85"/>
      <c r="Z42" s="89"/>
      <c r="AA42" s="89"/>
      <c r="AB42" s="89"/>
      <c r="AC42" s="85"/>
      <c r="AD42" s="89"/>
      <c r="AE42" s="89"/>
      <c r="AF42" s="89"/>
      <c r="AG42" s="85"/>
      <c r="AH42" s="89"/>
      <c r="AI42" s="89"/>
      <c r="AJ42" s="89"/>
      <c r="AK42" s="85"/>
    </row>
    <row r="43" spans="1:37" ht="18.75" customHeight="1">
      <c r="A43" s="91"/>
      <c r="B43" s="414"/>
      <c r="C43" s="417" t="s">
        <v>79</v>
      </c>
      <c r="D43" s="417"/>
      <c r="E43" s="417"/>
      <c r="F43" s="417"/>
      <c r="G43" s="417"/>
      <c r="H43" s="361">
        <f t="shared" si="9"/>
        <v>0</v>
      </c>
      <c r="I43" s="361"/>
      <c r="J43" s="416"/>
      <c r="K43" s="238" t="s">
        <v>47</v>
      </c>
      <c r="L43" s="95"/>
      <c r="M43" s="39"/>
      <c r="N43" s="39"/>
      <c r="O43" s="39"/>
      <c r="P43" s="39"/>
      <c r="Q43" s="39"/>
      <c r="R43" s="39"/>
      <c r="S43" s="39"/>
      <c r="T43" s="39"/>
      <c r="U43" s="41"/>
      <c r="V43" s="85"/>
      <c r="W43" s="88"/>
      <c r="X43" s="88"/>
      <c r="Y43" s="85"/>
      <c r="Z43" s="88"/>
      <c r="AA43" s="88"/>
      <c r="AB43" s="88"/>
      <c r="AC43" s="85"/>
      <c r="AD43" s="88"/>
      <c r="AE43" s="88"/>
      <c r="AF43" s="88"/>
      <c r="AG43" s="85"/>
      <c r="AH43" s="88"/>
      <c r="AI43" s="88"/>
      <c r="AJ43" s="88"/>
      <c r="AK43" s="85"/>
    </row>
    <row r="44" spans="1:37" ht="18.75" customHeight="1">
      <c r="A44" s="91"/>
      <c r="B44" s="414"/>
      <c r="C44" s="415" t="s">
        <v>81</v>
      </c>
      <c r="D44" s="415"/>
      <c r="E44" s="415"/>
      <c r="F44" s="415"/>
      <c r="G44" s="415"/>
      <c r="H44" s="361">
        <f t="shared" si="9"/>
        <v>0</v>
      </c>
      <c r="I44" s="361"/>
      <c r="J44" s="416"/>
      <c r="K44" s="238" t="s">
        <v>47</v>
      </c>
      <c r="L44" s="95"/>
      <c r="M44" s="39"/>
      <c r="N44" s="39"/>
      <c r="O44" s="39"/>
      <c r="P44" s="39"/>
      <c r="Q44" s="39"/>
      <c r="R44" s="39"/>
      <c r="S44" s="39"/>
      <c r="T44" s="39"/>
      <c r="U44" s="41"/>
      <c r="V44" s="85"/>
      <c r="W44" s="86"/>
      <c r="X44" s="86"/>
      <c r="Y44" s="85"/>
      <c r="Z44" s="86"/>
      <c r="AA44" s="86"/>
      <c r="AB44" s="86"/>
      <c r="AC44" s="85"/>
      <c r="AD44" s="86"/>
      <c r="AE44" s="86"/>
      <c r="AF44" s="86"/>
      <c r="AG44" s="85"/>
      <c r="AH44" s="86"/>
      <c r="AI44" s="86"/>
      <c r="AJ44" s="86"/>
      <c r="AK44" s="85"/>
    </row>
    <row r="45" spans="1:37" ht="18.75" customHeight="1">
      <c r="A45" s="91"/>
      <c r="B45" s="414"/>
      <c r="C45" s="417" t="s">
        <v>83</v>
      </c>
      <c r="D45" s="417"/>
      <c r="E45" s="417"/>
      <c r="F45" s="417"/>
      <c r="G45" s="417"/>
      <c r="H45" s="361">
        <f t="shared" si="9"/>
        <v>0</v>
      </c>
      <c r="I45" s="361"/>
      <c r="J45" s="416"/>
      <c r="K45" s="238" t="s">
        <v>47</v>
      </c>
      <c r="L45" s="95"/>
      <c r="M45" s="39"/>
      <c r="N45" s="39"/>
      <c r="O45" s="39"/>
      <c r="P45" s="39"/>
      <c r="Q45" s="39"/>
      <c r="R45" s="39"/>
      <c r="S45" s="39"/>
      <c r="T45" s="39"/>
      <c r="U45" s="41"/>
      <c r="V45" s="85"/>
      <c r="W45" s="88"/>
      <c r="X45" s="88"/>
      <c r="Y45" s="85"/>
      <c r="Z45" s="88"/>
      <c r="AA45" s="88"/>
      <c r="AB45" s="88"/>
      <c r="AC45" s="85"/>
      <c r="AD45" s="41"/>
      <c r="AE45" s="41"/>
      <c r="AF45" s="41"/>
      <c r="AG45" s="85"/>
      <c r="AH45" s="41"/>
      <c r="AI45" s="41"/>
      <c r="AJ45" s="41"/>
      <c r="AK45" s="85"/>
    </row>
    <row r="46" spans="1:37" ht="18.75" customHeight="1">
      <c r="A46" s="91"/>
      <c r="B46" s="414"/>
      <c r="C46" s="415" t="s">
        <v>85</v>
      </c>
      <c r="D46" s="415"/>
      <c r="E46" s="415"/>
      <c r="F46" s="415"/>
      <c r="G46" s="415"/>
      <c r="H46" s="361">
        <f t="shared" si="9"/>
        <v>0</v>
      </c>
      <c r="I46" s="361"/>
      <c r="J46" s="416"/>
      <c r="K46" s="238" t="s">
        <v>47</v>
      </c>
      <c r="L46" s="95"/>
      <c r="M46" s="39"/>
      <c r="N46" s="39"/>
      <c r="O46" s="39"/>
      <c r="P46" s="39"/>
      <c r="Q46" s="39"/>
      <c r="R46" s="39"/>
      <c r="S46" s="39"/>
      <c r="T46" s="39"/>
      <c r="U46" s="41"/>
      <c r="V46" s="85"/>
      <c r="W46" s="39"/>
      <c r="X46" s="39"/>
      <c r="Y46" s="39"/>
      <c r="Z46" s="39"/>
      <c r="AA46" s="39"/>
      <c r="AB46" s="39"/>
      <c r="AC46" s="39"/>
      <c r="AD46" s="41"/>
      <c r="AE46" s="41"/>
      <c r="AF46" s="41"/>
      <c r="AG46" s="41"/>
      <c r="AH46" s="41"/>
      <c r="AI46" s="41"/>
      <c r="AJ46" s="41"/>
      <c r="AK46" s="41"/>
    </row>
    <row r="47" spans="1:37" ht="18.75" customHeight="1">
      <c r="A47" s="91"/>
      <c r="B47" s="414"/>
      <c r="C47" s="417" t="s">
        <v>90</v>
      </c>
      <c r="D47" s="417"/>
      <c r="E47" s="417"/>
      <c r="F47" s="417"/>
      <c r="G47" s="417"/>
      <c r="H47" s="361">
        <f t="shared" si="9"/>
        <v>0</v>
      </c>
      <c r="I47" s="361"/>
      <c r="J47" s="416"/>
      <c r="K47" s="238" t="s">
        <v>47</v>
      </c>
      <c r="L47" s="95"/>
      <c r="M47" s="39"/>
      <c r="N47" s="39"/>
      <c r="O47" s="39"/>
      <c r="P47" s="39"/>
      <c r="Q47" s="39"/>
      <c r="R47" s="39"/>
      <c r="S47" s="39"/>
      <c r="T47" s="39"/>
      <c r="U47" s="41"/>
      <c r="V47" s="85"/>
      <c r="W47" s="88"/>
      <c r="X47" s="88"/>
      <c r="Y47" s="85"/>
      <c r="Z47" s="88"/>
      <c r="AA47" s="88"/>
      <c r="AB47" s="88"/>
      <c r="AC47" s="85"/>
      <c r="AD47" s="88"/>
      <c r="AE47" s="88"/>
      <c r="AF47" s="88"/>
      <c r="AG47" s="85"/>
      <c r="AH47" s="88"/>
      <c r="AI47" s="88"/>
      <c r="AJ47" s="88"/>
      <c r="AK47" s="85"/>
    </row>
    <row r="48" spans="1:37" ht="18.75" customHeight="1">
      <c r="A48" s="91"/>
      <c r="B48" s="414" t="s">
        <v>65</v>
      </c>
      <c r="C48" s="415" t="s">
        <v>73</v>
      </c>
      <c r="D48" s="415"/>
      <c r="E48" s="415"/>
      <c r="F48" s="415"/>
      <c r="G48" s="415"/>
      <c r="H48" s="361">
        <f>SUMIFS(F26:AJ26,$F$14:$AJ$14,"○",$F$15:$AJ$15,"&lt;=5")</f>
        <v>0</v>
      </c>
      <c r="I48" s="361"/>
      <c r="J48" s="416"/>
      <c r="K48" s="238" t="s">
        <v>47</v>
      </c>
      <c r="L48" s="85"/>
      <c r="M48" s="93"/>
      <c r="N48" s="39"/>
      <c r="O48" s="39"/>
      <c r="P48" s="39"/>
      <c r="Q48" s="39"/>
      <c r="R48" s="39"/>
      <c r="S48" s="39"/>
      <c r="T48" s="39"/>
      <c r="U48" s="39"/>
      <c r="V48" s="85"/>
      <c r="W48" s="89"/>
      <c r="X48" s="89"/>
      <c r="Y48" s="85"/>
      <c r="Z48" s="89"/>
      <c r="AA48" s="89"/>
      <c r="AB48" s="89"/>
      <c r="AC48" s="85"/>
      <c r="AD48" s="89"/>
      <c r="AE48" s="89"/>
      <c r="AF48" s="89"/>
      <c r="AG48" s="85"/>
      <c r="AH48" s="89"/>
      <c r="AI48" s="89"/>
      <c r="AJ48" s="89"/>
      <c r="AK48" s="85"/>
    </row>
    <row r="49" spans="1:37" ht="18.75" customHeight="1">
      <c r="A49" s="91"/>
      <c r="B49" s="414"/>
      <c r="C49" s="417" t="s">
        <v>75</v>
      </c>
      <c r="D49" s="417"/>
      <c r="E49" s="417"/>
      <c r="F49" s="417"/>
      <c r="G49" s="417"/>
      <c r="H49" s="361">
        <f t="shared" ref="H49:H55" si="10">SUMIFS(F27:AJ27,$F$14:$AJ$14,"○",$F$15:$AJ$15,"&lt;=5")</f>
        <v>0</v>
      </c>
      <c r="I49" s="361"/>
      <c r="J49" s="416"/>
      <c r="K49" s="238" t="s">
        <v>47</v>
      </c>
      <c r="L49" s="85"/>
      <c r="M49" s="93"/>
      <c r="N49" s="39"/>
      <c r="O49" s="39"/>
      <c r="P49" s="39"/>
      <c r="Q49" s="39"/>
      <c r="R49" s="39"/>
      <c r="S49" s="39"/>
      <c r="T49" s="39"/>
      <c r="U49" s="39"/>
      <c r="V49" s="85"/>
      <c r="W49" s="88"/>
      <c r="X49" s="88"/>
      <c r="Y49" s="85"/>
      <c r="Z49" s="88"/>
      <c r="AA49" s="88"/>
      <c r="AB49" s="88"/>
      <c r="AC49" s="85"/>
      <c r="AD49" s="88"/>
      <c r="AE49" s="88"/>
      <c r="AF49" s="88"/>
      <c r="AG49" s="85"/>
      <c r="AH49" s="88"/>
      <c r="AI49" s="88"/>
      <c r="AJ49" s="88"/>
      <c r="AK49" s="85"/>
    </row>
    <row r="50" spans="1:37" ht="18.75" customHeight="1">
      <c r="A50" s="91"/>
      <c r="B50" s="414"/>
      <c r="C50" s="415" t="s">
        <v>77</v>
      </c>
      <c r="D50" s="415"/>
      <c r="E50" s="415"/>
      <c r="F50" s="415"/>
      <c r="G50" s="415"/>
      <c r="H50" s="361">
        <f t="shared" si="10"/>
        <v>0</v>
      </c>
      <c r="I50" s="361"/>
      <c r="J50" s="416"/>
      <c r="K50" s="238" t="s">
        <v>47</v>
      </c>
      <c r="L50" s="85"/>
      <c r="M50" s="93"/>
      <c r="N50" s="39"/>
      <c r="O50" s="39"/>
      <c r="P50" s="39"/>
      <c r="Q50" s="39"/>
      <c r="R50" s="39"/>
      <c r="S50" s="39"/>
      <c r="T50" s="39"/>
      <c r="U50" s="39"/>
      <c r="V50" s="85"/>
      <c r="W50" s="86"/>
      <c r="X50" s="86"/>
      <c r="Y50" s="85"/>
      <c r="Z50" s="86"/>
      <c r="AA50" s="86"/>
      <c r="AB50" s="86"/>
      <c r="AC50" s="85"/>
      <c r="AD50" s="86"/>
      <c r="AE50" s="86"/>
      <c r="AF50" s="86"/>
      <c r="AG50" s="85"/>
      <c r="AH50" s="86"/>
      <c r="AI50" s="86"/>
      <c r="AJ50" s="86"/>
      <c r="AK50" s="85"/>
    </row>
    <row r="51" spans="1:37" ht="18.75" customHeight="1">
      <c r="A51" s="91"/>
      <c r="B51" s="414"/>
      <c r="C51" s="417" t="s">
        <v>79</v>
      </c>
      <c r="D51" s="417"/>
      <c r="E51" s="417"/>
      <c r="F51" s="417"/>
      <c r="G51" s="417"/>
      <c r="H51" s="361">
        <f t="shared" si="10"/>
        <v>0</v>
      </c>
      <c r="I51" s="361"/>
      <c r="J51" s="416"/>
      <c r="K51" s="238" t="s">
        <v>47</v>
      </c>
      <c r="L51" s="85"/>
      <c r="M51" s="93"/>
      <c r="N51" s="39"/>
      <c r="O51" s="39"/>
      <c r="P51" s="39"/>
      <c r="Q51" s="39"/>
      <c r="R51" s="39"/>
      <c r="S51" s="39"/>
      <c r="T51" s="39"/>
      <c r="U51" s="39"/>
      <c r="V51" s="85"/>
      <c r="W51" s="88"/>
      <c r="X51" s="88"/>
      <c r="Y51" s="85"/>
      <c r="Z51" s="88"/>
      <c r="AA51" s="88"/>
      <c r="AB51" s="88"/>
      <c r="AC51" s="85"/>
      <c r="AD51" s="41"/>
      <c r="AE51" s="41"/>
      <c r="AF51" s="41"/>
      <c r="AG51" s="85"/>
      <c r="AH51" s="41"/>
      <c r="AI51" s="41"/>
      <c r="AJ51" s="41"/>
      <c r="AK51" s="85"/>
    </row>
    <row r="52" spans="1:37" ht="19.5" customHeight="1">
      <c r="B52" s="414"/>
      <c r="C52" s="415" t="s">
        <v>81</v>
      </c>
      <c r="D52" s="415"/>
      <c r="E52" s="415"/>
      <c r="F52" s="415"/>
      <c r="G52" s="415"/>
      <c r="H52" s="361">
        <f t="shared" si="10"/>
        <v>0</v>
      </c>
      <c r="I52" s="361"/>
      <c r="J52" s="416"/>
      <c r="K52" s="238" t="s">
        <v>47</v>
      </c>
      <c r="L52" s="85"/>
      <c r="M52" s="93"/>
      <c r="N52" s="39"/>
      <c r="O52" s="39"/>
      <c r="P52" s="39"/>
      <c r="Q52" s="39"/>
      <c r="R52" s="39"/>
      <c r="S52" s="39"/>
      <c r="T52" s="39"/>
      <c r="U52" s="39"/>
      <c r="V52" s="85"/>
      <c r="W52" s="85"/>
      <c r="X52" s="85"/>
      <c r="Y52" s="85"/>
      <c r="Z52" s="85"/>
      <c r="AA52" s="85"/>
      <c r="AB52" s="85"/>
      <c r="AC52" s="85"/>
      <c r="AD52" s="85"/>
      <c r="AE52" s="85"/>
      <c r="AF52" s="85"/>
      <c r="AG52" s="85"/>
      <c r="AH52" s="85"/>
      <c r="AI52" s="85"/>
      <c r="AJ52" s="85"/>
      <c r="AK52" s="85"/>
    </row>
    <row r="53" spans="1:37" ht="19.5" customHeight="1">
      <c r="B53" s="414"/>
      <c r="C53" s="417" t="s">
        <v>83</v>
      </c>
      <c r="D53" s="417"/>
      <c r="E53" s="417"/>
      <c r="F53" s="417"/>
      <c r="G53" s="417"/>
      <c r="H53" s="361">
        <f t="shared" si="10"/>
        <v>0</v>
      </c>
      <c r="I53" s="361"/>
      <c r="J53" s="416"/>
      <c r="K53" s="238" t="s">
        <v>47</v>
      </c>
      <c r="L53" s="85"/>
      <c r="M53" s="93"/>
      <c r="N53" s="39"/>
      <c r="O53" s="39"/>
      <c r="P53" s="39"/>
      <c r="Q53" s="39"/>
      <c r="R53" s="39"/>
      <c r="S53" s="39"/>
      <c r="T53" s="39"/>
      <c r="U53" s="39"/>
      <c r="V53" s="85"/>
      <c r="W53" s="85"/>
      <c r="X53" s="85"/>
      <c r="Y53" s="85"/>
      <c r="Z53" s="85"/>
      <c r="AA53" s="85"/>
      <c r="AB53" s="85"/>
      <c r="AC53" s="85"/>
      <c r="AD53" s="85"/>
      <c r="AE53" s="85"/>
      <c r="AF53" s="85"/>
      <c r="AG53" s="85"/>
      <c r="AH53" s="85"/>
      <c r="AI53" s="85"/>
      <c r="AJ53" s="85"/>
      <c r="AK53" s="85"/>
    </row>
    <row r="54" spans="1:37" ht="19.5" customHeight="1">
      <c r="B54" s="414"/>
      <c r="C54" s="415" t="s">
        <v>85</v>
      </c>
      <c r="D54" s="415"/>
      <c r="E54" s="415"/>
      <c r="F54" s="415"/>
      <c r="G54" s="415"/>
      <c r="H54" s="361">
        <f t="shared" si="10"/>
        <v>0</v>
      </c>
      <c r="I54" s="361"/>
      <c r="J54" s="416"/>
      <c r="K54" s="238" t="s">
        <v>47</v>
      </c>
      <c r="L54" s="40"/>
      <c r="M54" s="93"/>
      <c r="N54" s="39"/>
      <c r="O54" s="39"/>
      <c r="P54" s="39"/>
      <c r="Q54" s="39"/>
      <c r="R54" s="39"/>
      <c r="S54" s="39"/>
      <c r="T54" s="39"/>
      <c r="U54" s="39"/>
      <c r="V54" s="85"/>
    </row>
    <row r="55" spans="1:37" ht="19.5" customHeight="1">
      <c r="B55" s="414"/>
      <c r="C55" s="417" t="s">
        <v>90</v>
      </c>
      <c r="D55" s="417"/>
      <c r="E55" s="417"/>
      <c r="F55" s="417"/>
      <c r="G55" s="417"/>
      <c r="H55" s="361">
        <f t="shared" si="10"/>
        <v>0</v>
      </c>
      <c r="I55" s="361"/>
      <c r="J55" s="416"/>
      <c r="K55" s="238" t="s">
        <v>47</v>
      </c>
      <c r="L55" s="40"/>
      <c r="M55" s="93"/>
      <c r="N55" s="39"/>
      <c r="O55" s="39"/>
      <c r="P55" s="39"/>
      <c r="Q55" s="39"/>
      <c r="R55" s="39"/>
      <c r="S55" s="39"/>
      <c r="T55" s="39"/>
      <c r="U55" s="39"/>
      <c r="V55" s="85"/>
    </row>
    <row r="56" spans="1:37" ht="19.5" customHeight="1"/>
    <row r="57" spans="1:37" ht="19.5" customHeight="1"/>
    <row r="58" spans="1:37" ht="19.5" customHeight="1"/>
    <row r="59" spans="1:37" ht="19.5" customHeight="1"/>
    <row r="60" spans="1:37" ht="19.5" customHeight="1"/>
    <row r="61" spans="1:37" ht="19.5" customHeight="1"/>
  </sheetData>
  <sheetProtection algorithmName="SHA-512" hashValue="SfbOoCQ9aofjfV8pOhMV8MbY1POe+oFjLoeVK/9/zoqP7PWtk3VuptXE09PYaB8B4a27bJktuqG2GFYiaB07dw==" saltValue="ZdhRzFmj5xGWOQ5t21hYsw==" spinCount="100000" sheet="1" objects="1" scenarios="1"/>
  <mergeCells count="82">
    <mergeCell ref="A3:L3"/>
    <mergeCell ref="M3:N3"/>
    <mergeCell ref="A5:K5"/>
    <mergeCell ref="L5:U5"/>
    <mergeCell ref="AI5:AM5"/>
    <mergeCell ref="AL6:AM6"/>
    <mergeCell ref="A7:K9"/>
    <mergeCell ref="L7:U7"/>
    <mergeCell ref="X7:AA7"/>
    <mergeCell ref="AC7:AF7"/>
    <mergeCell ref="AI7:AK7"/>
    <mergeCell ref="AL7:AM7"/>
    <mergeCell ref="L8:N8"/>
    <mergeCell ref="O8:U8"/>
    <mergeCell ref="L9:N9"/>
    <mergeCell ref="A6:K6"/>
    <mergeCell ref="L6:U6"/>
    <mergeCell ref="X6:AB6"/>
    <mergeCell ref="AC6:AG6"/>
    <mergeCell ref="AI6:AK6"/>
    <mergeCell ref="B21:E21"/>
    <mergeCell ref="O9:U9"/>
    <mergeCell ref="A11:D11"/>
    <mergeCell ref="A12:E12"/>
    <mergeCell ref="A13:E13"/>
    <mergeCell ref="A14:E14"/>
    <mergeCell ref="A15:E15"/>
    <mergeCell ref="A16:E16"/>
    <mergeCell ref="B17:E17"/>
    <mergeCell ref="B18:E18"/>
    <mergeCell ref="B19:E19"/>
    <mergeCell ref="B20:E20"/>
    <mergeCell ref="B33:E33"/>
    <mergeCell ref="B22:E22"/>
    <mergeCell ref="B23:E23"/>
    <mergeCell ref="B24:E24"/>
    <mergeCell ref="A25:E25"/>
    <mergeCell ref="B26:E26"/>
    <mergeCell ref="B27:E27"/>
    <mergeCell ref="B28:E28"/>
    <mergeCell ref="B29:E29"/>
    <mergeCell ref="B30:E30"/>
    <mergeCell ref="B31:E31"/>
    <mergeCell ref="B32:E32"/>
    <mergeCell ref="H53:J53"/>
    <mergeCell ref="A34:E34"/>
    <mergeCell ref="A36:D36"/>
    <mergeCell ref="B38:G39"/>
    <mergeCell ref="H38:K39"/>
    <mergeCell ref="B40:B47"/>
    <mergeCell ref="C40:G40"/>
    <mergeCell ref="H40:J40"/>
    <mergeCell ref="C41:G41"/>
    <mergeCell ref="H41:J41"/>
    <mergeCell ref="C42:G42"/>
    <mergeCell ref="H42:J42"/>
    <mergeCell ref="C43:G43"/>
    <mergeCell ref="H43:J43"/>
    <mergeCell ref="C44:G44"/>
    <mergeCell ref="H44:J44"/>
    <mergeCell ref="C46:G46"/>
    <mergeCell ref="H46:J46"/>
    <mergeCell ref="C47:G47"/>
    <mergeCell ref="H47:J47"/>
    <mergeCell ref="C45:G45"/>
    <mergeCell ref="H45:J45"/>
    <mergeCell ref="B48:B55"/>
    <mergeCell ref="C48:G48"/>
    <mergeCell ref="H48:J48"/>
    <mergeCell ref="C49:G49"/>
    <mergeCell ref="H49:J49"/>
    <mergeCell ref="C50:G50"/>
    <mergeCell ref="C54:G54"/>
    <mergeCell ref="H54:J54"/>
    <mergeCell ref="C55:G55"/>
    <mergeCell ref="H55:J55"/>
    <mergeCell ref="H50:J50"/>
    <mergeCell ref="C51:G51"/>
    <mergeCell ref="H51:J51"/>
    <mergeCell ref="C52:G52"/>
    <mergeCell ref="H52:J52"/>
    <mergeCell ref="C53:G53"/>
  </mergeCells>
  <phoneticPr fontId="6"/>
  <conditionalFormatting sqref="A7:K9">
    <cfRule type="containsBlanks" dxfId="47" priority="17">
      <formula>LEN(TRIM(A7))=0</formula>
    </cfRule>
  </conditionalFormatting>
  <conditionalFormatting sqref="F14:AJ14">
    <cfRule type="expression" dxfId="46" priority="5">
      <formula>F$13="土"</formula>
    </cfRule>
    <cfRule type="expression" dxfId="45" priority="6">
      <formula>F$14="○"</formula>
    </cfRule>
  </conditionalFormatting>
  <conditionalFormatting sqref="F14:AJ33">
    <cfRule type="expression" dxfId="44" priority="3">
      <formula>F$13="日"</formula>
    </cfRule>
    <cfRule type="expression" dxfId="43" priority="4">
      <formula>F$13="祝"</formula>
    </cfRule>
  </conditionalFormatting>
  <conditionalFormatting sqref="F15:AJ33">
    <cfRule type="expression" dxfId="42" priority="9">
      <formula>F$13="土"</formula>
    </cfRule>
  </conditionalFormatting>
  <conditionalFormatting sqref="F16:AJ33">
    <cfRule type="expression" dxfId="41" priority="10">
      <formula>F$14="○"</formula>
    </cfRule>
  </conditionalFormatting>
  <conditionalFormatting sqref="L7:U7">
    <cfRule type="containsBlanks" dxfId="40" priority="16">
      <formula>LEN(TRIM(L7))=0</formula>
    </cfRule>
  </conditionalFormatting>
  <conditionalFormatting sqref="M3:N3">
    <cfRule type="containsBlanks" dxfId="39" priority="1">
      <formula>LEN(TRIM(M3))=0</formula>
    </cfRule>
  </conditionalFormatting>
  <conditionalFormatting sqref="O8:U9">
    <cfRule type="containsBlanks" dxfId="38" priority="15">
      <formula>LEN(TRIM(O8))=0</formula>
    </cfRule>
  </conditionalFormatting>
  <conditionalFormatting sqref="X7:AA7">
    <cfRule type="containsBlanks" dxfId="37" priority="2">
      <formula>LEN(TRIM(X7))=0</formula>
    </cfRule>
  </conditionalFormatting>
  <dataValidations count="1">
    <dataValidation type="custom" showInputMessage="1" showErrorMessage="1" error="長期休業期間の平日以外の日については、このシートには入力できません。_x000a_【平日・休日】シートに入力してください。" sqref="F17:AJ24 F26:AJ33" xr:uid="{B3F1B65A-2466-46CC-8476-F6C508E760D2}">
      <formula1>F$14="○"</formula1>
    </dataValidation>
  </dataValidations>
  <pageMargins left="0.7" right="0.7" top="0.75" bottom="0.75" header="0.3" footer="0.3"/>
  <pageSetup paperSize="9" scale="4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DA8A02CB-C1B4-4403-8521-6C7B55477C49}">
          <x14:formula1>
            <xm:f>プルダウン!$A$15</xm:f>
          </x14:formula1>
          <xm:sqref>F14:AJ14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5D76B-CD1D-4D08-9373-4AAD1900FEAE}">
  <sheetPr codeName="Sheet19">
    <tabColor theme="8" tint="0.59999389629810485"/>
  </sheetPr>
  <dimension ref="A1:AN51"/>
  <sheetViews>
    <sheetView view="pageBreakPreview" zoomScale="90" zoomScaleNormal="100" zoomScaleSheetLayoutView="90" workbookViewId="0">
      <selection activeCell="F20" activeCellId="1" sqref="F15:AJ15 F20:AJ20"/>
    </sheetView>
  </sheetViews>
  <sheetFormatPr defaultRowHeight="13.5"/>
  <cols>
    <col min="1" max="1" width="4.625" style="17" customWidth="1"/>
    <col min="2" max="5" width="5.75" style="17" customWidth="1"/>
    <col min="6" max="38" width="4.625" style="17" customWidth="1"/>
    <col min="39" max="39" width="9" style="17" hidden="1" customWidth="1"/>
    <col min="40" max="16384" width="9" style="17"/>
  </cols>
  <sheetData>
    <row r="1" spans="1:40" ht="18.75" customHeight="1"/>
    <row r="2" spans="1:40" ht="18.75" customHeight="1">
      <c r="A2" s="17" t="s">
        <v>264</v>
      </c>
    </row>
    <row r="3" spans="1:40" ht="18.75" customHeight="1">
      <c r="A3" s="406" t="s">
        <v>242</v>
      </c>
      <c r="B3" s="406"/>
      <c r="C3" s="406"/>
      <c r="D3" s="406"/>
      <c r="E3" s="406"/>
      <c r="F3" s="406"/>
      <c r="G3" s="406"/>
      <c r="H3" s="406"/>
      <c r="I3" s="406"/>
      <c r="J3" s="406"/>
      <c r="K3" s="406"/>
      <c r="L3" s="406"/>
      <c r="M3" s="452">
        <f>IF(P3&lt;4,'4月【平日・休日】'!M3+1,'4月【平日・休日】'!M3)</f>
        <v>2027</v>
      </c>
      <c r="N3" s="452"/>
      <c r="O3" s="17" t="s">
        <v>0</v>
      </c>
      <c r="P3" s="18">
        <v>2</v>
      </c>
      <c r="Q3" s="17" t="s">
        <v>10</v>
      </c>
      <c r="R3" s="17" t="s">
        <v>70</v>
      </c>
    </row>
    <row r="4" spans="1:40" ht="18.75" customHeight="1" thickBot="1">
      <c r="AM4" s="17" t="str">
        <f>TEXT(M3&amp;"/1/1","ggge")</f>
        <v>令和9</v>
      </c>
    </row>
    <row r="5" spans="1:40" ht="18.75" customHeight="1" thickBot="1">
      <c r="A5" s="408" t="s">
        <v>103</v>
      </c>
      <c r="B5" s="409"/>
      <c r="C5" s="409"/>
      <c r="D5" s="409"/>
      <c r="E5" s="409"/>
      <c r="F5" s="409"/>
      <c r="G5" s="409"/>
      <c r="H5" s="409"/>
      <c r="I5" s="409"/>
      <c r="J5" s="409"/>
      <c r="K5" s="410"/>
      <c r="L5" s="411" t="s">
        <v>11</v>
      </c>
      <c r="M5" s="412"/>
      <c r="N5" s="412"/>
      <c r="O5" s="412"/>
      <c r="P5" s="412"/>
      <c r="Q5" s="412"/>
      <c r="R5" s="412"/>
      <c r="S5" s="412"/>
      <c r="T5" s="412"/>
      <c r="U5" s="413"/>
      <c r="V5" s="19"/>
      <c r="W5" s="19"/>
      <c r="X5" s="19"/>
      <c r="AI5" s="202"/>
      <c r="AJ5" s="202"/>
      <c r="AK5" s="202"/>
      <c r="AL5" s="202"/>
      <c r="AM5" s="202"/>
      <c r="AN5" s="202"/>
    </row>
    <row r="6" spans="1:40" ht="18.75" customHeight="1" thickBot="1">
      <c r="A6" s="447" t="s">
        <v>48</v>
      </c>
      <c r="B6" s="448"/>
      <c r="C6" s="448"/>
      <c r="D6" s="448"/>
      <c r="E6" s="448"/>
      <c r="F6" s="448"/>
      <c r="G6" s="448"/>
      <c r="H6" s="448"/>
      <c r="I6" s="448"/>
      <c r="J6" s="448"/>
      <c r="K6" s="449"/>
      <c r="L6" s="447" t="s">
        <v>49</v>
      </c>
      <c r="M6" s="448"/>
      <c r="N6" s="448"/>
      <c r="O6" s="448"/>
      <c r="P6" s="448"/>
      <c r="Q6" s="448"/>
      <c r="R6" s="448"/>
      <c r="S6" s="448"/>
      <c r="T6" s="448"/>
      <c r="U6" s="449"/>
      <c r="V6" s="19"/>
      <c r="W6" s="19"/>
      <c r="X6" s="450" t="s">
        <v>20</v>
      </c>
      <c r="Y6" s="451"/>
      <c r="Z6" s="451"/>
      <c r="AA6" s="451"/>
      <c r="AB6" s="403"/>
      <c r="AC6" s="404" t="s">
        <v>21</v>
      </c>
      <c r="AD6" s="405"/>
      <c r="AE6" s="405"/>
      <c r="AF6" s="405"/>
      <c r="AG6" s="405"/>
      <c r="AI6" s="202"/>
      <c r="AJ6" s="202"/>
      <c r="AK6" s="202"/>
      <c r="AL6" s="202"/>
      <c r="AM6" s="202"/>
      <c r="AN6" s="202"/>
    </row>
    <row r="7" spans="1:40" ht="18.75" customHeight="1" thickBot="1">
      <c r="A7" s="425">
        <f>'4月【平日・休日】'!A7</f>
        <v>0</v>
      </c>
      <c r="B7" s="426"/>
      <c r="C7" s="426"/>
      <c r="D7" s="426"/>
      <c r="E7" s="426"/>
      <c r="F7" s="426"/>
      <c r="G7" s="426"/>
      <c r="H7" s="426"/>
      <c r="I7" s="426"/>
      <c r="J7" s="426"/>
      <c r="K7" s="427"/>
      <c r="L7" s="459">
        <f>'4月【平日・休日】'!L7</f>
        <v>0</v>
      </c>
      <c r="M7" s="460"/>
      <c r="N7" s="460"/>
      <c r="O7" s="460"/>
      <c r="P7" s="460"/>
      <c r="Q7" s="460"/>
      <c r="R7" s="460"/>
      <c r="S7" s="460"/>
      <c r="T7" s="460"/>
      <c r="U7" s="461"/>
      <c r="V7" s="19"/>
      <c r="W7" s="19"/>
      <c r="X7" s="382"/>
      <c r="Y7" s="383"/>
      <c r="Z7" s="383"/>
      <c r="AA7" s="383"/>
      <c r="AB7" s="21" t="s">
        <v>1</v>
      </c>
      <c r="AC7" s="384">
        <f>COUNTIF(F25:AJ25,"&lt;&gt;0")</f>
        <v>0</v>
      </c>
      <c r="AD7" s="384"/>
      <c r="AE7" s="384"/>
      <c r="AF7" s="384"/>
      <c r="AG7" s="20" t="s">
        <v>9</v>
      </c>
      <c r="AI7" s="203"/>
      <c r="AJ7" s="203"/>
      <c r="AK7" s="203"/>
      <c r="AL7" s="203"/>
      <c r="AM7" s="203"/>
      <c r="AN7" s="203"/>
    </row>
    <row r="8" spans="1:40" ht="18.75" customHeight="1">
      <c r="A8" s="428"/>
      <c r="B8" s="429"/>
      <c r="C8" s="429"/>
      <c r="D8" s="429"/>
      <c r="E8" s="429"/>
      <c r="F8" s="429"/>
      <c r="G8" s="429"/>
      <c r="H8" s="429"/>
      <c r="I8" s="429"/>
      <c r="J8" s="429"/>
      <c r="K8" s="430"/>
      <c r="L8" s="438" t="s">
        <v>50</v>
      </c>
      <c r="M8" s="439"/>
      <c r="N8" s="440"/>
      <c r="O8" s="441">
        <f>'4月【平日・休日】'!O8</f>
        <v>0</v>
      </c>
      <c r="P8" s="442"/>
      <c r="Q8" s="442"/>
      <c r="R8" s="442"/>
      <c r="S8" s="442"/>
      <c r="T8" s="442"/>
      <c r="U8" s="443"/>
      <c r="V8" s="19"/>
      <c r="W8" s="19"/>
      <c r="X8" s="19"/>
    </row>
    <row r="9" spans="1:40" ht="18.75" customHeight="1" thickBot="1">
      <c r="A9" s="431"/>
      <c r="B9" s="432"/>
      <c r="C9" s="432"/>
      <c r="D9" s="432"/>
      <c r="E9" s="432"/>
      <c r="F9" s="432"/>
      <c r="G9" s="432"/>
      <c r="H9" s="432"/>
      <c r="I9" s="432"/>
      <c r="J9" s="432"/>
      <c r="K9" s="433"/>
      <c r="L9" s="444" t="s">
        <v>13</v>
      </c>
      <c r="M9" s="445"/>
      <c r="N9" s="446"/>
      <c r="O9" s="422">
        <f>'4月【平日・休日】'!O9</f>
        <v>0</v>
      </c>
      <c r="P9" s="423"/>
      <c r="Q9" s="423"/>
      <c r="R9" s="423"/>
      <c r="S9" s="423"/>
      <c r="T9" s="423"/>
      <c r="U9" s="424"/>
      <c r="V9" s="19"/>
      <c r="W9" s="19"/>
      <c r="X9" s="19"/>
    </row>
    <row r="10" spans="1:40" ht="18.75" customHeight="1">
      <c r="A10" s="23"/>
      <c r="B10" s="23"/>
      <c r="C10" s="23"/>
      <c r="D10" s="23"/>
      <c r="E10" s="23"/>
      <c r="F10" s="23"/>
      <c r="G10" s="23"/>
      <c r="H10" s="23"/>
      <c r="I10" s="23"/>
      <c r="J10" s="23"/>
      <c r="K10" s="23"/>
      <c r="L10" s="23"/>
      <c r="M10" s="23"/>
      <c r="N10" s="23"/>
      <c r="O10" s="23"/>
      <c r="P10" s="23"/>
      <c r="Q10" s="23"/>
      <c r="R10" s="23"/>
      <c r="S10" s="23"/>
      <c r="T10" s="23"/>
      <c r="U10" s="23"/>
      <c r="V10" s="19"/>
      <c r="W10" s="19"/>
      <c r="X10" s="19"/>
    </row>
    <row r="11" spans="1:40" ht="18.75" customHeight="1">
      <c r="A11" s="365" t="s">
        <v>28</v>
      </c>
      <c r="B11" s="365"/>
      <c r="C11" s="365"/>
      <c r="D11" s="365"/>
    </row>
    <row r="12" spans="1:40" ht="18.75" customHeight="1">
      <c r="A12" s="350" t="s">
        <v>5</v>
      </c>
      <c r="B12" s="350"/>
      <c r="C12" s="350"/>
      <c r="D12" s="350"/>
      <c r="E12" s="350"/>
      <c r="F12" s="24">
        <f>DATE(M3,P3,1)</f>
        <v>46419</v>
      </c>
      <c r="G12" s="24">
        <f>F12+1</f>
        <v>46420</v>
      </c>
      <c r="H12" s="24">
        <f t="shared" ref="H12:AG12" si="0">G12+1</f>
        <v>46421</v>
      </c>
      <c r="I12" s="24">
        <f t="shared" si="0"/>
        <v>46422</v>
      </c>
      <c r="J12" s="24">
        <f t="shared" si="0"/>
        <v>46423</v>
      </c>
      <c r="K12" s="24">
        <f t="shared" si="0"/>
        <v>46424</v>
      </c>
      <c r="L12" s="24">
        <f t="shared" si="0"/>
        <v>46425</v>
      </c>
      <c r="M12" s="24">
        <f t="shared" si="0"/>
        <v>46426</v>
      </c>
      <c r="N12" s="24">
        <f t="shared" si="0"/>
        <v>46427</v>
      </c>
      <c r="O12" s="24">
        <f t="shared" si="0"/>
        <v>46428</v>
      </c>
      <c r="P12" s="24">
        <f t="shared" si="0"/>
        <v>46429</v>
      </c>
      <c r="Q12" s="24">
        <f t="shared" si="0"/>
        <v>46430</v>
      </c>
      <c r="R12" s="24">
        <f t="shared" si="0"/>
        <v>46431</v>
      </c>
      <c r="S12" s="24">
        <f t="shared" si="0"/>
        <v>46432</v>
      </c>
      <c r="T12" s="24">
        <f t="shared" si="0"/>
        <v>46433</v>
      </c>
      <c r="U12" s="24">
        <f t="shared" si="0"/>
        <v>46434</v>
      </c>
      <c r="V12" s="24">
        <f t="shared" si="0"/>
        <v>46435</v>
      </c>
      <c r="W12" s="24">
        <f t="shared" si="0"/>
        <v>46436</v>
      </c>
      <c r="X12" s="24">
        <f t="shared" si="0"/>
        <v>46437</v>
      </c>
      <c r="Y12" s="24">
        <f t="shared" si="0"/>
        <v>46438</v>
      </c>
      <c r="Z12" s="24">
        <f t="shared" si="0"/>
        <v>46439</v>
      </c>
      <c r="AA12" s="24">
        <f t="shared" si="0"/>
        <v>46440</v>
      </c>
      <c r="AB12" s="24">
        <f t="shared" si="0"/>
        <v>46441</v>
      </c>
      <c r="AC12" s="24">
        <f t="shared" si="0"/>
        <v>46442</v>
      </c>
      <c r="AD12" s="24">
        <f t="shared" si="0"/>
        <v>46443</v>
      </c>
      <c r="AE12" s="24">
        <f t="shared" si="0"/>
        <v>46444</v>
      </c>
      <c r="AF12" s="24">
        <f t="shared" si="0"/>
        <v>46445</v>
      </c>
      <c r="AG12" s="24">
        <f t="shared" si="0"/>
        <v>46446</v>
      </c>
      <c r="AH12" s="24"/>
      <c r="AI12" s="24"/>
      <c r="AJ12" s="24"/>
      <c r="AK12" s="199" t="s">
        <v>6</v>
      </c>
    </row>
    <row r="13" spans="1:40" ht="18.75" customHeight="1">
      <c r="A13" s="350" t="s">
        <v>4</v>
      </c>
      <c r="B13" s="350"/>
      <c r="C13" s="350"/>
      <c r="D13" s="350"/>
      <c r="E13" s="350"/>
      <c r="F13" s="200" t="str">
        <f>TEXT(F12,"aaa")</f>
        <v>月</v>
      </c>
      <c r="G13" s="200" t="str">
        <f t="shared" ref="G13:AG13" si="1">TEXT(G12,"aaa")</f>
        <v>火</v>
      </c>
      <c r="H13" s="200" t="str">
        <f t="shared" si="1"/>
        <v>水</v>
      </c>
      <c r="I13" s="200" t="str">
        <f t="shared" si="1"/>
        <v>木</v>
      </c>
      <c r="J13" s="200" t="str">
        <f t="shared" si="1"/>
        <v>金</v>
      </c>
      <c r="K13" s="200" t="str">
        <f t="shared" si="1"/>
        <v>土</v>
      </c>
      <c r="L13" s="200" t="str">
        <f t="shared" si="1"/>
        <v>日</v>
      </c>
      <c r="M13" s="200" t="str">
        <f t="shared" si="1"/>
        <v>月</v>
      </c>
      <c r="N13" s="200" t="str">
        <f t="shared" si="1"/>
        <v>火</v>
      </c>
      <c r="O13" s="200" t="str">
        <f t="shared" si="1"/>
        <v>水</v>
      </c>
      <c r="P13" s="200" t="s">
        <v>66</v>
      </c>
      <c r="Q13" s="200" t="str">
        <f t="shared" si="1"/>
        <v>金</v>
      </c>
      <c r="R13" s="200" t="str">
        <f t="shared" si="1"/>
        <v>土</v>
      </c>
      <c r="S13" s="200" t="str">
        <f t="shared" si="1"/>
        <v>日</v>
      </c>
      <c r="T13" s="200" t="str">
        <f t="shared" si="1"/>
        <v>月</v>
      </c>
      <c r="U13" s="200" t="str">
        <f t="shared" si="1"/>
        <v>火</v>
      </c>
      <c r="V13" s="200" t="str">
        <f t="shared" si="1"/>
        <v>水</v>
      </c>
      <c r="W13" s="200" t="str">
        <f t="shared" si="1"/>
        <v>木</v>
      </c>
      <c r="X13" s="200" t="str">
        <f t="shared" si="1"/>
        <v>金</v>
      </c>
      <c r="Y13" s="200" t="str">
        <f t="shared" si="1"/>
        <v>土</v>
      </c>
      <c r="Z13" s="200" t="str">
        <f t="shared" si="1"/>
        <v>日</v>
      </c>
      <c r="AA13" s="200" t="str">
        <f t="shared" si="1"/>
        <v>月</v>
      </c>
      <c r="AB13" s="200" t="s">
        <v>252</v>
      </c>
      <c r="AC13" s="217" t="str">
        <f t="shared" si="1"/>
        <v>水</v>
      </c>
      <c r="AD13" s="200" t="str">
        <f t="shared" si="1"/>
        <v>木</v>
      </c>
      <c r="AE13" s="200" t="str">
        <f t="shared" si="1"/>
        <v>金</v>
      </c>
      <c r="AF13" s="200" t="str">
        <f t="shared" si="1"/>
        <v>土</v>
      </c>
      <c r="AG13" s="200" t="str">
        <f t="shared" si="1"/>
        <v>日</v>
      </c>
      <c r="AH13" s="217"/>
      <c r="AI13" s="200"/>
      <c r="AJ13" s="200"/>
      <c r="AK13" s="199"/>
    </row>
    <row r="14" spans="1:40" ht="18.75" hidden="1" customHeight="1">
      <c r="A14" s="366"/>
      <c r="B14" s="367"/>
      <c r="C14" s="367"/>
      <c r="D14" s="367"/>
      <c r="E14" s="368"/>
      <c r="F14" s="200">
        <f t="shared" ref="F14:AJ14" si="2">IF(F13="月",1,IF(F13="火",2,IF(F13="水",3,IF(F13="木",4,IF(F13="金",5,IF(F13="土",6,IF(F13="日",7,IF(F13="祝",8,""))))))))</f>
        <v>1</v>
      </c>
      <c r="G14" s="200">
        <f t="shared" si="2"/>
        <v>2</v>
      </c>
      <c r="H14" s="200">
        <f t="shared" si="2"/>
        <v>3</v>
      </c>
      <c r="I14" s="200">
        <f t="shared" si="2"/>
        <v>4</v>
      </c>
      <c r="J14" s="200">
        <f t="shared" si="2"/>
        <v>5</v>
      </c>
      <c r="K14" s="200">
        <f t="shared" si="2"/>
        <v>6</v>
      </c>
      <c r="L14" s="200">
        <f t="shared" si="2"/>
        <v>7</v>
      </c>
      <c r="M14" s="200">
        <f t="shared" si="2"/>
        <v>1</v>
      </c>
      <c r="N14" s="200">
        <f t="shared" si="2"/>
        <v>2</v>
      </c>
      <c r="O14" s="200">
        <f t="shared" si="2"/>
        <v>3</v>
      </c>
      <c r="P14" s="200">
        <f t="shared" si="2"/>
        <v>8</v>
      </c>
      <c r="Q14" s="200">
        <f t="shared" si="2"/>
        <v>5</v>
      </c>
      <c r="R14" s="200">
        <f t="shared" si="2"/>
        <v>6</v>
      </c>
      <c r="S14" s="200">
        <f t="shared" si="2"/>
        <v>7</v>
      </c>
      <c r="T14" s="200">
        <f t="shared" si="2"/>
        <v>1</v>
      </c>
      <c r="U14" s="200">
        <f t="shared" si="2"/>
        <v>2</v>
      </c>
      <c r="V14" s="200">
        <f t="shared" si="2"/>
        <v>3</v>
      </c>
      <c r="W14" s="200">
        <f t="shared" si="2"/>
        <v>4</v>
      </c>
      <c r="X14" s="200">
        <f t="shared" si="2"/>
        <v>5</v>
      </c>
      <c r="Y14" s="200">
        <f t="shared" si="2"/>
        <v>6</v>
      </c>
      <c r="Z14" s="200">
        <f t="shared" si="2"/>
        <v>7</v>
      </c>
      <c r="AA14" s="200">
        <f t="shared" si="2"/>
        <v>1</v>
      </c>
      <c r="AB14" s="200">
        <f t="shared" si="2"/>
        <v>8</v>
      </c>
      <c r="AC14" s="200">
        <f t="shared" si="2"/>
        <v>3</v>
      </c>
      <c r="AD14" s="200">
        <f t="shared" si="2"/>
        <v>4</v>
      </c>
      <c r="AE14" s="200">
        <f t="shared" si="2"/>
        <v>5</v>
      </c>
      <c r="AF14" s="200">
        <f t="shared" si="2"/>
        <v>6</v>
      </c>
      <c r="AG14" s="200">
        <f t="shared" si="2"/>
        <v>7</v>
      </c>
      <c r="AH14" s="217" t="str">
        <f t="shared" ref="AH14" si="3">IF(AH13="月",1,IF(AH13="火",2,IF(AH13="水",3,IF(AH13="木",4,IF(AH13="金",5,IF(AH13="土",6,IF(AH13="日",7,IF(AH13="祝",8,""))))))))</f>
        <v/>
      </c>
      <c r="AI14" s="200" t="str">
        <f t="shared" si="2"/>
        <v/>
      </c>
      <c r="AJ14" s="200" t="str">
        <f t="shared" si="2"/>
        <v/>
      </c>
      <c r="AK14" s="84"/>
    </row>
    <row r="15" spans="1:40" ht="23.25" customHeight="1" thickBot="1">
      <c r="A15" s="354" t="s">
        <v>51</v>
      </c>
      <c r="B15" s="355"/>
      <c r="C15" s="355"/>
      <c r="D15" s="355"/>
      <c r="E15" s="356"/>
      <c r="F15" s="340">
        <f>SUM(F16:F19)</f>
        <v>0</v>
      </c>
      <c r="G15" s="340">
        <f t="shared" ref="G15:AJ15" si="4">SUM(G16:G19)</f>
        <v>0</v>
      </c>
      <c r="H15" s="340">
        <f t="shared" si="4"/>
        <v>0</v>
      </c>
      <c r="I15" s="340">
        <f t="shared" si="4"/>
        <v>0</v>
      </c>
      <c r="J15" s="340">
        <f t="shared" si="4"/>
        <v>0</v>
      </c>
      <c r="K15" s="340">
        <f t="shared" si="4"/>
        <v>0</v>
      </c>
      <c r="L15" s="340">
        <f t="shared" si="4"/>
        <v>0</v>
      </c>
      <c r="M15" s="340">
        <f t="shared" si="4"/>
        <v>0</v>
      </c>
      <c r="N15" s="340">
        <f t="shared" si="4"/>
        <v>0</v>
      </c>
      <c r="O15" s="340">
        <f t="shared" si="4"/>
        <v>0</v>
      </c>
      <c r="P15" s="340">
        <f t="shared" si="4"/>
        <v>0</v>
      </c>
      <c r="Q15" s="340">
        <f t="shared" si="4"/>
        <v>0</v>
      </c>
      <c r="R15" s="340">
        <f t="shared" si="4"/>
        <v>0</v>
      </c>
      <c r="S15" s="340">
        <f t="shared" si="4"/>
        <v>0</v>
      </c>
      <c r="T15" s="340">
        <f t="shared" si="4"/>
        <v>0</v>
      </c>
      <c r="U15" s="340">
        <f t="shared" si="4"/>
        <v>0</v>
      </c>
      <c r="V15" s="340">
        <f t="shared" si="4"/>
        <v>0</v>
      </c>
      <c r="W15" s="340">
        <f t="shared" si="4"/>
        <v>0</v>
      </c>
      <c r="X15" s="340">
        <f t="shared" si="4"/>
        <v>0</v>
      </c>
      <c r="Y15" s="340">
        <f t="shared" si="4"/>
        <v>0</v>
      </c>
      <c r="Z15" s="340">
        <f t="shared" si="4"/>
        <v>0</v>
      </c>
      <c r="AA15" s="340">
        <f t="shared" si="4"/>
        <v>0</v>
      </c>
      <c r="AB15" s="340">
        <f t="shared" si="4"/>
        <v>0</v>
      </c>
      <c r="AC15" s="340">
        <f t="shared" si="4"/>
        <v>0</v>
      </c>
      <c r="AD15" s="340">
        <f t="shared" si="4"/>
        <v>0</v>
      </c>
      <c r="AE15" s="340">
        <f t="shared" si="4"/>
        <v>0</v>
      </c>
      <c r="AF15" s="340">
        <f t="shared" si="4"/>
        <v>0</v>
      </c>
      <c r="AG15" s="340">
        <f t="shared" si="4"/>
        <v>0</v>
      </c>
      <c r="AH15" s="340">
        <f t="shared" si="4"/>
        <v>0</v>
      </c>
      <c r="AI15" s="340">
        <f t="shared" si="4"/>
        <v>0</v>
      </c>
      <c r="AJ15" s="340">
        <f t="shared" si="4"/>
        <v>0</v>
      </c>
      <c r="AK15" s="28">
        <f>SUM(F15:AJ15)</f>
        <v>0</v>
      </c>
    </row>
    <row r="16" spans="1:40" s="33" customFormat="1" ht="23.25" customHeight="1" thickTop="1">
      <c r="A16" s="29"/>
      <c r="B16" s="357" t="s">
        <v>53</v>
      </c>
      <c r="C16" s="358"/>
      <c r="D16" s="358"/>
      <c r="E16" s="358"/>
      <c r="F16" s="25"/>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7"/>
      <c r="AK16" s="28">
        <f>SUM(F16:AJ16)</f>
        <v>0</v>
      </c>
    </row>
    <row r="17" spans="1:37" s="33" customFormat="1" ht="23.25" customHeight="1">
      <c r="A17" s="29"/>
      <c r="B17" s="359" t="s">
        <v>54</v>
      </c>
      <c r="C17" s="358"/>
      <c r="D17" s="358"/>
      <c r="E17" s="360"/>
      <c r="F17" s="30"/>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2"/>
      <c r="AK17" s="28">
        <f t="shared" ref="AK17:AK24" si="5">SUM(F17:AJ17)</f>
        <v>0</v>
      </c>
    </row>
    <row r="18" spans="1:37" s="33" customFormat="1" ht="23.25" customHeight="1">
      <c r="A18" s="29"/>
      <c r="B18" s="359" t="s">
        <v>55</v>
      </c>
      <c r="C18" s="358"/>
      <c r="D18" s="358"/>
      <c r="E18" s="360"/>
      <c r="F18" s="30"/>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2"/>
      <c r="AK18" s="28">
        <f t="shared" si="5"/>
        <v>0</v>
      </c>
    </row>
    <row r="19" spans="1:37" s="33" customFormat="1" ht="23.25" customHeight="1" thickBot="1">
      <c r="A19" s="34"/>
      <c r="B19" s="359" t="s">
        <v>56</v>
      </c>
      <c r="C19" s="358"/>
      <c r="D19" s="358"/>
      <c r="E19" s="360"/>
      <c r="F19" s="35"/>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7"/>
      <c r="AK19" s="28">
        <f t="shared" si="5"/>
        <v>0</v>
      </c>
    </row>
    <row r="20" spans="1:37" ht="23.25" customHeight="1" thickTop="1" thickBot="1">
      <c r="A20" s="354" t="s">
        <v>52</v>
      </c>
      <c r="B20" s="355"/>
      <c r="C20" s="355"/>
      <c r="D20" s="355"/>
      <c r="E20" s="356"/>
      <c r="F20" s="338">
        <f>SUM(F21:F24)</f>
        <v>0</v>
      </c>
      <c r="G20" s="338">
        <f t="shared" ref="G20:AJ20" si="6">SUM(G21:G24)</f>
        <v>0</v>
      </c>
      <c r="H20" s="338">
        <f t="shared" si="6"/>
        <v>0</v>
      </c>
      <c r="I20" s="338">
        <f t="shared" si="6"/>
        <v>0</v>
      </c>
      <c r="J20" s="338">
        <f t="shared" si="6"/>
        <v>0</v>
      </c>
      <c r="K20" s="338">
        <f t="shared" si="6"/>
        <v>0</v>
      </c>
      <c r="L20" s="338">
        <f t="shared" si="6"/>
        <v>0</v>
      </c>
      <c r="M20" s="338">
        <f t="shared" si="6"/>
        <v>0</v>
      </c>
      <c r="N20" s="338">
        <f t="shared" si="6"/>
        <v>0</v>
      </c>
      <c r="O20" s="338">
        <f t="shared" si="6"/>
        <v>0</v>
      </c>
      <c r="P20" s="338">
        <f t="shared" si="6"/>
        <v>0</v>
      </c>
      <c r="Q20" s="338">
        <f t="shared" si="6"/>
        <v>0</v>
      </c>
      <c r="R20" s="338">
        <f t="shared" si="6"/>
        <v>0</v>
      </c>
      <c r="S20" s="338">
        <f t="shared" si="6"/>
        <v>0</v>
      </c>
      <c r="T20" s="338">
        <f t="shared" si="6"/>
        <v>0</v>
      </c>
      <c r="U20" s="338">
        <f t="shared" si="6"/>
        <v>0</v>
      </c>
      <c r="V20" s="338">
        <f t="shared" si="6"/>
        <v>0</v>
      </c>
      <c r="W20" s="338">
        <f t="shared" si="6"/>
        <v>0</v>
      </c>
      <c r="X20" s="338">
        <f t="shared" si="6"/>
        <v>0</v>
      </c>
      <c r="Y20" s="338">
        <f t="shared" si="6"/>
        <v>0</v>
      </c>
      <c r="Z20" s="338">
        <f t="shared" si="6"/>
        <v>0</v>
      </c>
      <c r="AA20" s="338">
        <f t="shared" si="6"/>
        <v>0</v>
      </c>
      <c r="AB20" s="338">
        <f t="shared" si="6"/>
        <v>0</v>
      </c>
      <c r="AC20" s="338">
        <f t="shared" si="6"/>
        <v>0</v>
      </c>
      <c r="AD20" s="338">
        <f t="shared" si="6"/>
        <v>0</v>
      </c>
      <c r="AE20" s="338">
        <f t="shared" si="6"/>
        <v>0</v>
      </c>
      <c r="AF20" s="338">
        <f t="shared" si="6"/>
        <v>0</v>
      </c>
      <c r="AG20" s="338">
        <f t="shared" si="6"/>
        <v>0</v>
      </c>
      <c r="AH20" s="338">
        <f t="shared" si="6"/>
        <v>0</v>
      </c>
      <c r="AI20" s="338">
        <f t="shared" si="6"/>
        <v>0</v>
      </c>
      <c r="AJ20" s="338">
        <f t="shared" si="6"/>
        <v>0</v>
      </c>
      <c r="AK20" s="28">
        <f t="shared" si="5"/>
        <v>0</v>
      </c>
    </row>
    <row r="21" spans="1:37" s="33" customFormat="1" ht="23.25" customHeight="1" thickTop="1">
      <c r="A21" s="29"/>
      <c r="B21" s="357" t="s">
        <v>53</v>
      </c>
      <c r="C21" s="358"/>
      <c r="D21" s="358"/>
      <c r="E21" s="358"/>
      <c r="F21" s="66"/>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8"/>
      <c r="AK21" s="28">
        <f t="shared" si="5"/>
        <v>0</v>
      </c>
    </row>
    <row r="22" spans="1:37" s="33" customFormat="1" ht="23.25" customHeight="1">
      <c r="A22" s="29"/>
      <c r="B22" s="359" t="s">
        <v>54</v>
      </c>
      <c r="C22" s="358"/>
      <c r="D22" s="358"/>
      <c r="E22" s="360"/>
      <c r="F22" s="30"/>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2"/>
      <c r="AK22" s="28">
        <f t="shared" si="5"/>
        <v>0</v>
      </c>
    </row>
    <row r="23" spans="1:37" s="33" customFormat="1" ht="23.25" customHeight="1">
      <c r="A23" s="29"/>
      <c r="B23" s="359" t="s">
        <v>55</v>
      </c>
      <c r="C23" s="358"/>
      <c r="D23" s="358"/>
      <c r="E23" s="360"/>
      <c r="F23" s="30"/>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2"/>
      <c r="AK23" s="28">
        <f t="shared" si="5"/>
        <v>0</v>
      </c>
    </row>
    <row r="24" spans="1:37" s="33" customFormat="1" ht="23.25" customHeight="1" thickBot="1">
      <c r="A24" s="34"/>
      <c r="B24" s="359" t="s">
        <v>56</v>
      </c>
      <c r="C24" s="358"/>
      <c r="D24" s="358"/>
      <c r="E24" s="360"/>
      <c r="F24" s="35"/>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7"/>
      <c r="AK24" s="28">
        <f t="shared" si="5"/>
        <v>0</v>
      </c>
    </row>
    <row r="25" spans="1:37" ht="18.75" customHeight="1" thickTop="1">
      <c r="A25" s="361" t="s">
        <v>6</v>
      </c>
      <c r="B25" s="361"/>
      <c r="C25" s="361"/>
      <c r="D25" s="361"/>
      <c r="E25" s="361"/>
      <c r="F25" s="43">
        <f>F15+F20</f>
        <v>0</v>
      </c>
      <c r="G25" s="43">
        <f t="shared" ref="G25:AJ25" si="7">G15+G20</f>
        <v>0</v>
      </c>
      <c r="H25" s="43">
        <f t="shared" si="7"/>
        <v>0</v>
      </c>
      <c r="I25" s="43">
        <f t="shared" si="7"/>
        <v>0</v>
      </c>
      <c r="J25" s="43">
        <f t="shared" si="7"/>
        <v>0</v>
      </c>
      <c r="K25" s="43">
        <f t="shared" si="7"/>
        <v>0</v>
      </c>
      <c r="L25" s="43">
        <f t="shared" si="7"/>
        <v>0</v>
      </c>
      <c r="M25" s="43">
        <f t="shared" si="7"/>
        <v>0</v>
      </c>
      <c r="N25" s="43">
        <f t="shared" si="7"/>
        <v>0</v>
      </c>
      <c r="O25" s="43">
        <f t="shared" si="7"/>
        <v>0</v>
      </c>
      <c r="P25" s="43">
        <f t="shared" si="7"/>
        <v>0</v>
      </c>
      <c r="Q25" s="43">
        <f t="shared" si="7"/>
        <v>0</v>
      </c>
      <c r="R25" s="43">
        <f t="shared" si="7"/>
        <v>0</v>
      </c>
      <c r="S25" s="43">
        <f t="shared" si="7"/>
        <v>0</v>
      </c>
      <c r="T25" s="43">
        <f t="shared" si="7"/>
        <v>0</v>
      </c>
      <c r="U25" s="43">
        <f t="shared" si="7"/>
        <v>0</v>
      </c>
      <c r="V25" s="43">
        <f t="shared" si="7"/>
        <v>0</v>
      </c>
      <c r="W25" s="43">
        <f t="shared" si="7"/>
        <v>0</v>
      </c>
      <c r="X25" s="43">
        <f t="shared" si="7"/>
        <v>0</v>
      </c>
      <c r="Y25" s="43">
        <f t="shared" si="7"/>
        <v>0</v>
      </c>
      <c r="Z25" s="43">
        <f t="shared" si="7"/>
        <v>0</v>
      </c>
      <c r="AA25" s="43">
        <f t="shared" si="7"/>
        <v>0</v>
      </c>
      <c r="AB25" s="43">
        <f t="shared" si="7"/>
        <v>0</v>
      </c>
      <c r="AC25" s="43">
        <f t="shared" si="7"/>
        <v>0</v>
      </c>
      <c r="AD25" s="43">
        <f t="shared" si="7"/>
        <v>0</v>
      </c>
      <c r="AE25" s="43">
        <f t="shared" si="7"/>
        <v>0</v>
      </c>
      <c r="AF25" s="43">
        <f t="shared" si="7"/>
        <v>0</v>
      </c>
      <c r="AG25" s="43">
        <f t="shared" si="7"/>
        <v>0</v>
      </c>
      <c r="AH25" s="43">
        <f t="shared" si="7"/>
        <v>0</v>
      </c>
      <c r="AI25" s="43">
        <f t="shared" si="7"/>
        <v>0</v>
      </c>
      <c r="AJ25" s="43">
        <f t="shared" si="7"/>
        <v>0</v>
      </c>
      <c r="AK25" s="44">
        <f>AK15+AK20</f>
        <v>0</v>
      </c>
    </row>
    <row r="26" spans="1:37" s="77" customFormat="1" ht="18.75" customHeight="1">
      <c r="A26" s="38"/>
      <c r="B26" s="38"/>
      <c r="C26" s="38"/>
      <c r="D26" s="38"/>
      <c r="E26" s="38"/>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row>
    <row r="27" spans="1:37" ht="18.75" customHeight="1">
      <c r="A27" s="353" t="s">
        <v>57</v>
      </c>
      <c r="B27" s="353"/>
      <c r="C27" s="353"/>
      <c r="D27" s="353"/>
      <c r="L27" s="85"/>
      <c r="M27" s="214"/>
      <c r="N27" s="85"/>
      <c r="O27" s="85"/>
      <c r="P27" s="85"/>
      <c r="Q27" s="85"/>
      <c r="R27" s="85"/>
      <c r="S27" s="85"/>
      <c r="T27" s="85"/>
      <c r="U27" s="85"/>
      <c r="V27" s="85"/>
      <c r="W27" s="85"/>
      <c r="X27" s="85"/>
      <c r="Y27" s="85"/>
      <c r="Z27" s="85"/>
      <c r="AA27" s="85"/>
      <c r="AB27" s="85"/>
      <c r="AC27" s="85"/>
      <c r="AD27" s="85"/>
      <c r="AE27" s="85"/>
      <c r="AF27" s="85"/>
      <c r="AG27" s="85"/>
      <c r="AH27" s="85"/>
      <c r="AI27" s="85"/>
      <c r="AJ27" s="85"/>
      <c r="AK27" s="85"/>
    </row>
    <row r="28" spans="1:37" ht="18.75" customHeight="1">
      <c r="A28" s="201"/>
      <c r="B28" s="33" t="s">
        <v>70</v>
      </c>
      <c r="C28" s="201"/>
      <c r="D28" s="201"/>
      <c r="L28" s="85"/>
      <c r="M28" s="215"/>
      <c r="N28" s="85"/>
      <c r="O28" s="85"/>
      <c r="P28" s="85"/>
      <c r="Q28" s="85"/>
      <c r="R28" s="85"/>
      <c r="S28" s="85"/>
      <c r="T28" s="85"/>
      <c r="U28" s="85"/>
      <c r="V28" s="85"/>
      <c r="W28" s="85"/>
      <c r="X28" s="85"/>
      <c r="Y28" s="85"/>
      <c r="Z28" s="85"/>
      <c r="AA28" s="85"/>
      <c r="AB28" s="85"/>
      <c r="AC28" s="85"/>
      <c r="AD28" s="85"/>
      <c r="AE28" s="85"/>
      <c r="AF28" s="85"/>
      <c r="AG28" s="85"/>
      <c r="AH28" s="85"/>
      <c r="AI28" s="85"/>
      <c r="AJ28" s="85"/>
      <c r="AK28" s="85"/>
    </row>
    <row r="29" spans="1:37" ht="18.75" customHeight="1">
      <c r="A29" s="350" t="s">
        <v>7</v>
      </c>
      <c r="B29" s="350"/>
      <c r="C29" s="350"/>
      <c r="D29" s="350"/>
      <c r="E29" s="350"/>
      <c r="F29" s="351" t="s">
        <v>8</v>
      </c>
      <c r="G29" s="351"/>
      <c r="H29" s="351"/>
      <c r="I29" s="351"/>
      <c r="L29" s="85"/>
      <c r="M29" s="39"/>
      <c r="N29" s="39"/>
      <c r="O29" s="39"/>
      <c r="P29" s="39"/>
      <c r="Q29" s="39"/>
      <c r="R29" s="39"/>
      <c r="S29" s="90"/>
      <c r="T29" s="90"/>
      <c r="U29" s="90"/>
      <c r="V29" s="90"/>
      <c r="W29" s="39"/>
      <c r="X29" s="39"/>
      <c r="Y29" s="39"/>
      <c r="Z29" s="39"/>
      <c r="AA29" s="39"/>
      <c r="AB29" s="39"/>
      <c r="AC29" s="39"/>
      <c r="AD29" s="87"/>
      <c r="AE29" s="87"/>
      <c r="AF29" s="87"/>
      <c r="AG29" s="87"/>
      <c r="AH29" s="87"/>
      <c r="AI29" s="87"/>
      <c r="AJ29" s="87"/>
      <c r="AK29" s="87"/>
    </row>
    <row r="30" spans="1:37" ht="18.75" customHeight="1">
      <c r="A30" s="350"/>
      <c r="B30" s="350"/>
      <c r="C30" s="350"/>
      <c r="D30" s="350"/>
      <c r="E30" s="350"/>
      <c r="F30" s="352"/>
      <c r="G30" s="352"/>
      <c r="H30" s="352"/>
      <c r="I30" s="351"/>
      <c r="L30" s="85"/>
      <c r="M30" s="39"/>
      <c r="N30" s="39"/>
      <c r="O30" s="39"/>
      <c r="P30" s="39"/>
      <c r="Q30" s="39"/>
      <c r="R30" s="39"/>
      <c r="S30" s="90"/>
      <c r="T30" s="90"/>
      <c r="U30" s="90"/>
      <c r="V30" s="90"/>
      <c r="W30" s="39"/>
      <c r="X30" s="39"/>
      <c r="Y30" s="39"/>
      <c r="Z30" s="39"/>
      <c r="AA30" s="39"/>
      <c r="AB30" s="39"/>
      <c r="AC30" s="39"/>
      <c r="AD30" s="87"/>
      <c r="AE30" s="87"/>
      <c r="AF30" s="87"/>
      <c r="AG30" s="87"/>
      <c r="AH30" s="87"/>
      <c r="AI30" s="87"/>
      <c r="AJ30" s="87"/>
      <c r="AK30" s="87"/>
    </row>
    <row r="31" spans="1:37" ht="18.75" customHeight="1">
      <c r="A31" s="342" t="s">
        <v>58</v>
      </c>
      <c r="B31" s="345" t="s">
        <v>59</v>
      </c>
      <c r="C31" s="346"/>
      <c r="D31" s="346"/>
      <c r="E31" s="346"/>
      <c r="F31" s="347">
        <f>SUMIFS(F15:AJ15,$F$14:$AJ$14,"&lt;=5")</f>
        <v>0</v>
      </c>
      <c r="G31" s="347"/>
      <c r="H31" s="348"/>
      <c r="I31" s="76" t="s">
        <v>47</v>
      </c>
      <c r="L31" s="85"/>
      <c r="M31" s="93"/>
      <c r="N31" s="39"/>
      <c r="O31" s="39"/>
      <c r="P31" s="39"/>
      <c r="Q31" s="39"/>
      <c r="R31" s="39"/>
      <c r="S31" s="39"/>
      <c r="T31" s="39"/>
      <c r="U31" s="39"/>
      <c r="V31" s="85"/>
      <c r="W31" s="39"/>
      <c r="X31" s="39"/>
      <c r="Y31" s="39"/>
      <c r="Z31" s="39"/>
      <c r="AA31" s="39"/>
      <c r="AB31" s="39"/>
      <c r="AC31" s="39"/>
      <c r="AD31" s="41"/>
      <c r="AE31" s="41"/>
      <c r="AF31" s="41"/>
      <c r="AG31" s="41"/>
      <c r="AH31" s="41"/>
      <c r="AI31" s="41"/>
      <c r="AJ31" s="41"/>
      <c r="AK31" s="41"/>
    </row>
    <row r="32" spans="1:37" ht="18.75" customHeight="1">
      <c r="A32" s="343"/>
      <c r="B32" s="345" t="s">
        <v>60</v>
      </c>
      <c r="C32" s="346"/>
      <c r="D32" s="346"/>
      <c r="E32" s="346"/>
      <c r="F32" s="347">
        <f>SUMIF($F$14:$AJ$14,"&gt;5",F15:AJ15)</f>
        <v>0</v>
      </c>
      <c r="G32" s="347"/>
      <c r="H32" s="348"/>
      <c r="I32" s="76" t="s">
        <v>47</v>
      </c>
      <c r="L32" s="85"/>
      <c r="M32" s="93"/>
      <c r="N32" s="39"/>
      <c r="O32" s="39"/>
      <c r="P32" s="39"/>
      <c r="Q32" s="39"/>
      <c r="R32" s="39"/>
      <c r="S32" s="39"/>
      <c r="T32" s="39"/>
      <c r="U32" s="39"/>
      <c r="V32" s="85"/>
      <c r="W32" s="88"/>
      <c r="X32" s="88"/>
      <c r="Y32" s="85"/>
      <c r="Z32" s="88"/>
      <c r="AA32" s="88"/>
      <c r="AB32" s="88"/>
      <c r="AC32" s="85"/>
      <c r="AD32" s="88"/>
      <c r="AE32" s="88"/>
      <c r="AF32" s="88"/>
      <c r="AG32" s="85"/>
      <c r="AH32" s="88"/>
      <c r="AI32" s="88"/>
      <c r="AJ32" s="88"/>
      <c r="AK32" s="85"/>
    </row>
    <row r="33" spans="1:37" ht="18.75" customHeight="1">
      <c r="A33" s="343"/>
      <c r="B33" s="349" t="s">
        <v>61</v>
      </c>
      <c r="C33" s="346"/>
      <c r="D33" s="346"/>
      <c r="E33" s="346"/>
      <c r="F33" s="347">
        <f>SUM(F34:H36)</f>
        <v>0</v>
      </c>
      <c r="G33" s="347"/>
      <c r="H33" s="348"/>
      <c r="I33" s="76" t="s">
        <v>47</v>
      </c>
      <c r="L33" s="85"/>
      <c r="M33" s="93"/>
      <c r="N33" s="39"/>
      <c r="O33" s="39"/>
      <c r="P33" s="39"/>
      <c r="Q33" s="39"/>
      <c r="R33" s="39"/>
      <c r="S33" s="39"/>
      <c r="T33" s="39"/>
      <c r="U33" s="39"/>
      <c r="V33" s="85"/>
      <c r="W33" s="89"/>
      <c r="X33" s="89"/>
      <c r="Y33" s="85"/>
      <c r="Z33" s="89"/>
      <c r="AA33" s="89"/>
      <c r="AB33" s="89"/>
      <c r="AC33" s="85"/>
      <c r="AD33" s="89"/>
      <c r="AE33" s="89"/>
      <c r="AF33" s="89"/>
      <c r="AG33" s="85"/>
      <c r="AH33" s="89"/>
      <c r="AI33" s="89"/>
      <c r="AJ33" s="89"/>
      <c r="AK33" s="85"/>
    </row>
    <row r="34" spans="1:37" ht="18.75" customHeight="1">
      <c r="A34" s="343"/>
      <c r="B34" s="78"/>
      <c r="C34" s="345" t="s">
        <v>62</v>
      </c>
      <c r="D34" s="346"/>
      <c r="E34" s="346"/>
      <c r="F34" s="347">
        <f>SUM(F17:AJ17)</f>
        <v>0</v>
      </c>
      <c r="G34" s="347"/>
      <c r="H34" s="348"/>
      <c r="I34" s="76" t="s">
        <v>47</v>
      </c>
      <c r="L34" s="85"/>
      <c r="M34" s="93"/>
      <c r="N34" s="39"/>
      <c r="O34" s="39"/>
      <c r="P34" s="39"/>
      <c r="Q34" s="39"/>
      <c r="R34" s="39"/>
      <c r="S34" s="39"/>
      <c r="T34" s="39"/>
      <c r="U34" s="39"/>
      <c r="V34" s="85"/>
      <c r="W34" s="88"/>
      <c r="X34" s="88"/>
      <c r="Y34" s="85"/>
      <c r="Z34" s="88"/>
      <c r="AA34" s="88"/>
      <c r="AB34" s="88"/>
      <c r="AC34" s="85"/>
      <c r="AD34" s="88"/>
      <c r="AE34" s="88"/>
      <c r="AF34" s="88"/>
      <c r="AG34" s="85"/>
      <c r="AH34" s="88"/>
      <c r="AI34" s="88"/>
      <c r="AJ34" s="88"/>
      <c r="AK34" s="85"/>
    </row>
    <row r="35" spans="1:37" ht="18.75" customHeight="1">
      <c r="A35" s="343"/>
      <c r="B35" s="78"/>
      <c r="C35" s="345" t="s">
        <v>63</v>
      </c>
      <c r="D35" s="346"/>
      <c r="E35" s="346"/>
      <c r="F35" s="347">
        <f t="shared" ref="F35:F36" si="8">SUM(F18:AJ18)</f>
        <v>0</v>
      </c>
      <c r="G35" s="347"/>
      <c r="H35" s="348"/>
      <c r="I35" s="76" t="s">
        <v>47</v>
      </c>
      <c r="L35" s="85"/>
      <c r="M35" s="93"/>
      <c r="N35" s="39"/>
      <c r="O35" s="39"/>
      <c r="P35" s="39"/>
      <c r="Q35" s="39"/>
      <c r="R35" s="39"/>
      <c r="S35" s="39"/>
      <c r="T35" s="39"/>
      <c r="U35" s="39"/>
      <c r="V35" s="85"/>
      <c r="W35" s="86"/>
      <c r="X35" s="86"/>
      <c r="Y35" s="85"/>
      <c r="Z35" s="86"/>
      <c r="AA35" s="86"/>
      <c r="AB35" s="86"/>
      <c r="AC35" s="85"/>
      <c r="AD35" s="86"/>
      <c r="AE35" s="86"/>
      <c r="AF35" s="86"/>
      <c r="AG35" s="85"/>
      <c r="AH35" s="86"/>
      <c r="AI35" s="86"/>
      <c r="AJ35" s="86"/>
      <c r="AK35" s="85"/>
    </row>
    <row r="36" spans="1:37" ht="18.75" customHeight="1">
      <c r="A36" s="344"/>
      <c r="B36" s="79"/>
      <c r="C36" s="345" t="s">
        <v>64</v>
      </c>
      <c r="D36" s="346"/>
      <c r="E36" s="346"/>
      <c r="F36" s="347">
        <f t="shared" si="8"/>
        <v>0</v>
      </c>
      <c r="G36" s="347"/>
      <c r="H36" s="348"/>
      <c r="I36" s="76" t="s">
        <v>47</v>
      </c>
      <c r="L36" s="85"/>
      <c r="M36" s="93"/>
      <c r="N36" s="39"/>
      <c r="O36" s="39"/>
      <c r="P36" s="39"/>
      <c r="Q36" s="39"/>
      <c r="R36" s="39"/>
      <c r="S36" s="39"/>
      <c r="T36" s="39"/>
      <c r="U36" s="39"/>
      <c r="V36" s="85"/>
      <c r="W36" s="88"/>
      <c r="X36" s="88"/>
      <c r="Y36" s="85"/>
      <c r="Z36" s="88"/>
      <c r="AA36" s="88"/>
      <c r="AB36" s="88"/>
      <c r="AC36" s="85"/>
      <c r="AD36" s="41"/>
      <c r="AE36" s="41"/>
      <c r="AF36" s="41"/>
      <c r="AG36" s="85"/>
      <c r="AH36" s="41"/>
      <c r="AI36" s="41"/>
      <c r="AJ36" s="41"/>
      <c r="AK36" s="85"/>
    </row>
    <row r="37" spans="1:37" ht="18.75" customHeight="1">
      <c r="A37" s="342" t="s">
        <v>65</v>
      </c>
      <c r="B37" s="345" t="s">
        <v>59</v>
      </c>
      <c r="C37" s="346"/>
      <c r="D37" s="346"/>
      <c r="E37" s="346"/>
      <c r="F37" s="347">
        <f>AK20</f>
        <v>0</v>
      </c>
      <c r="G37" s="347"/>
      <c r="H37" s="348"/>
      <c r="I37" s="76" t="s">
        <v>47</v>
      </c>
      <c r="L37" s="85"/>
      <c r="M37" s="93"/>
      <c r="N37" s="39"/>
      <c r="O37" s="39"/>
      <c r="P37" s="39"/>
      <c r="Q37" s="39"/>
      <c r="R37" s="39"/>
      <c r="S37" s="39"/>
      <c r="T37" s="39"/>
      <c r="U37" s="39"/>
      <c r="V37" s="85"/>
      <c r="W37" s="39"/>
      <c r="X37" s="39"/>
      <c r="Y37" s="39"/>
      <c r="Z37" s="39"/>
      <c r="AA37" s="39"/>
      <c r="AB37" s="39"/>
      <c r="AC37" s="39"/>
      <c r="AD37" s="41"/>
      <c r="AE37" s="41"/>
      <c r="AF37" s="41"/>
      <c r="AG37" s="41"/>
      <c r="AH37" s="41"/>
      <c r="AI37" s="41"/>
      <c r="AJ37" s="41"/>
      <c r="AK37" s="41"/>
    </row>
    <row r="38" spans="1:37" ht="18.75" customHeight="1">
      <c r="A38" s="343"/>
      <c r="B38" s="349" t="s">
        <v>244</v>
      </c>
      <c r="C38" s="346"/>
      <c r="D38" s="346"/>
      <c r="E38" s="346"/>
      <c r="F38" s="347">
        <f>SUM(F39:H41)</f>
        <v>0</v>
      </c>
      <c r="G38" s="347"/>
      <c r="H38" s="348"/>
      <c r="I38" s="76" t="s">
        <v>47</v>
      </c>
      <c r="L38" s="85"/>
      <c r="M38" s="93"/>
      <c r="N38" s="39"/>
      <c r="O38" s="39"/>
      <c r="P38" s="39"/>
      <c r="Q38" s="39"/>
      <c r="R38" s="39"/>
      <c r="S38" s="39"/>
      <c r="T38" s="39"/>
      <c r="U38" s="39"/>
      <c r="V38" s="85"/>
      <c r="W38" s="89"/>
      <c r="X38" s="89"/>
      <c r="Y38" s="85"/>
      <c r="Z38" s="89"/>
      <c r="AA38" s="89"/>
      <c r="AB38" s="89"/>
      <c r="AC38" s="85"/>
      <c r="AD38" s="89"/>
      <c r="AE38" s="89"/>
      <c r="AF38" s="89"/>
      <c r="AG38" s="85"/>
      <c r="AH38" s="89"/>
      <c r="AI38" s="89"/>
      <c r="AJ38" s="89"/>
      <c r="AK38" s="85"/>
    </row>
    <row r="39" spans="1:37" ht="18.75" customHeight="1">
      <c r="A39" s="343"/>
      <c r="B39" s="78"/>
      <c r="C39" s="345" t="s">
        <v>62</v>
      </c>
      <c r="D39" s="346"/>
      <c r="E39" s="346"/>
      <c r="F39" s="347">
        <f>SUM(F22:AJ22)</f>
        <v>0</v>
      </c>
      <c r="G39" s="347"/>
      <c r="H39" s="348"/>
      <c r="I39" s="76" t="s">
        <v>47</v>
      </c>
      <c r="L39" s="85"/>
      <c r="M39" s="93"/>
      <c r="N39" s="39"/>
      <c r="O39" s="39"/>
      <c r="P39" s="39"/>
      <c r="Q39" s="39"/>
      <c r="R39" s="39"/>
      <c r="S39" s="39"/>
      <c r="T39" s="39"/>
      <c r="U39" s="39"/>
      <c r="V39" s="85"/>
      <c r="W39" s="88"/>
      <c r="X39" s="88"/>
      <c r="Y39" s="85"/>
      <c r="Z39" s="88"/>
      <c r="AA39" s="88"/>
      <c r="AB39" s="88"/>
      <c r="AC39" s="85"/>
      <c r="AD39" s="88"/>
      <c r="AE39" s="88"/>
      <c r="AF39" s="88"/>
      <c r="AG39" s="85"/>
      <c r="AH39" s="88"/>
      <c r="AI39" s="88"/>
      <c r="AJ39" s="88"/>
      <c r="AK39" s="85"/>
    </row>
    <row r="40" spans="1:37" ht="18.75" customHeight="1">
      <c r="A40" s="343"/>
      <c r="B40" s="78"/>
      <c r="C40" s="345" t="s">
        <v>63</v>
      </c>
      <c r="D40" s="346"/>
      <c r="E40" s="346"/>
      <c r="F40" s="347">
        <f t="shared" ref="F40:F41" si="9">SUM(F23:AJ23)</f>
        <v>0</v>
      </c>
      <c r="G40" s="347"/>
      <c r="H40" s="348"/>
      <c r="I40" s="76" t="s">
        <v>47</v>
      </c>
      <c r="L40" s="85"/>
      <c r="M40" s="93"/>
      <c r="N40" s="39"/>
      <c r="O40" s="39"/>
      <c r="P40" s="39"/>
      <c r="Q40" s="39"/>
      <c r="R40" s="39"/>
      <c r="S40" s="39"/>
      <c r="T40" s="39"/>
      <c r="U40" s="39"/>
      <c r="V40" s="85"/>
      <c r="W40" s="86"/>
      <c r="X40" s="86"/>
      <c r="Y40" s="85"/>
      <c r="Z40" s="86"/>
      <c r="AA40" s="86"/>
      <c r="AB40" s="86"/>
      <c r="AC40" s="85"/>
      <c r="AD40" s="86"/>
      <c r="AE40" s="86"/>
      <c r="AF40" s="86"/>
      <c r="AG40" s="85"/>
      <c r="AH40" s="86"/>
      <c r="AI40" s="86"/>
      <c r="AJ40" s="86"/>
      <c r="AK40" s="85"/>
    </row>
    <row r="41" spans="1:37" ht="18.75" customHeight="1">
      <c r="A41" s="344"/>
      <c r="B41" s="79"/>
      <c r="C41" s="345" t="s">
        <v>64</v>
      </c>
      <c r="D41" s="346"/>
      <c r="E41" s="346"/>
      <c r="F41" s="347">
        <f t="shared" si="9"/>
        <v>0</v>
      </c>
      <c r="G41" s="347"/>
      <c r="H41" s="348"/>
      <c r="I41" s="76" t="s">
        <v>47</v>
      </c>
      <c r="L41" s="85"/>
      <c r="M41" s="93"/>
      <c r="N41" s="39"/>
      <c r="O41" s="39"/>
      <c r="P41" s="39"/>
      <c r="Q41" s="39"/>
      <c r="R41" s="39"/>
      <c r="S41" s="39"/>
      <c r="T41" s="39"/>
      <c r="U41" s="39"/>
      <c r="V41" s="85"/>
      <c r="W41" s="88"/>
      <c r="X41" s="88"/>
      <c r="Y41" s="85"/>
      <c r="Z41" s="88"/>
      <c r="AA41" s="88"/>
      <c r="AB41" s="88"/>
      <c r="AC41" s="85"/>
      <c r="AD41" s="41"/>
      <c r="AE41" s="41"/>
      <c r="AF41" s="41"/>
      <c r="AG41" s="85"/>
      <c r="AH41" s="41"/>
      <c r="AI41" s="41"/>
      <c r="AJ41" s="41"/>
      <c r="AK41" s="85"/>
    </row>
    <row r="42" spans="1:37" ht="19.5" customHeight="1">
      <c r="L42" s="85"/>
      <c r="M42" s="93"/>
      <c r="N42" s="39"/>
      <c r="O42" s="39"/>
      <c r="P42" s="39"/>
      <c r="Q42" s="39"/>
      <c r="R42" s="39"/>
      <c r="S42" s="39"/>
      <c r="T42" s="39"/>
      <c r="U42" s="39"/>
      <c r="V42" s="85"/>
      <c r="W42" s="85"/>
      <c r="X42" s="85"/>
      <c r="Y42" s="85"/>
      <c r="Z42" s="85"/>
      <c r="AA42" s="85"/>
      <c r="AB42" s="85"/>
      <c r="AC42" s="85"/>
      <c r="AD42" s="85"/>
      <c r="AE42" s="85"/>
      <c r="AF42" s="85"/>
      <c r="AG42" s="85"/>
      <c r="AH42" s="85"/>
      <c r="AI42" s="85"/>
      <c r="AJ42" s="85"/>
      <c r="AK42" s="85"/>
    </row>
    <row r="43" spans="1:37" ht="19.5" customHeight="1">
      <c r="L43" s="85"/>
      <c r="M43" s="93"/>
      <c r="N43" s="39"/>
      <c r="O43" s="39"/>
      <c r="P43" s="39"/>
      <c r="Q43" s="39"/>
      <c r="R43" s="39"/>
      <c r="S43" s="39"/>
      <c r="T43" s="39"/>
      <c r="U43" s="39"/>
      <c r="V43" s="85"/>
      <c r="W43" s="85"/>
      <c r="X43" s="85"/>
      <c r="Y43" s="85"/>
      <c r="Z43" s="85"/>
      <c r="AA43" s="85"/>
      <c r="AB43" s="85"/>
      <c r="AC43" s="85"/>
      <c r="AD43" s="85"/>
      <c r="AE43" s="85"/>
      <c r="AF43" s="85"/>
      <c r="AG43" s="85"/>
      <c r="AH43" s="85"/>
      <c r="AI43" s="85"/>
      <c r="AJ43" s="85"/>
      <c r="AK43" s="85"/>
    </row>
    <row r="44" spans="1:37" ht="19.5" customHeight="1">
      <c r="M44" s="93"/>
      <c r="N44" s="39"/>
      <c r="O44" s="39"/>
      <c r="P44" s="39"/>
      <c r="Q44" s="39"/>
      <c r="R44" s="39"/>
      <c r="S44" s="39"/>
      <c r="T44" s="39"/>
      <c r="U44" s="39"/>
      <c r="V44" s="85"/>
    </row>
    <row r="45" spans="1:37" ht="19.5" customHeight="1">
      <c r="M45" s="93"/>
      <c r="N45" s="39"/>
      <c r="O45" s="39"/>
      <c r="P45" s="39"/>
      <c r="Q45" s="39"/>
      <c r="R45" s="39"/>
      <c r="S45" s="39"/>
      <c r="T45" s="39"/>
      <c r="U45" s="39"/>
      <c r="V45" s="85"/>
    </row>
    <row r="46" spans="1:37" ht="19.5" customHeight="1"/>
    <row r="47" spans="1:37" ht="19.5" customHeight="1"/>
    <row r="48" spans="1:37" ht="19.5" customHeight="1"/>
    <row r="49" ht="19.5" customHeight="1"/>
    <row r="50" ht="19.5" customHeight="1"/>
    <row r="51" ht="19.5" customHeight="1"/>
  </sheetData>
  <sheetProtection algorithmName="SHA-512" hashValue="9jQyJIi2fIq9OUbxl/nVZxEFx0EzmXcLg6laII/wGKUGc8KSg4/zLf3V7rG2yXCDa49OuqrfpGYfrjfsG3pH0Q==" saltValue="XD5Cx3F4JWsrMahQrmylYw==" spinCount="100000" sheet="1" objects="1" scenarios="1"/>
  <mergeCells count="58">
    <mergeCell ref="A3:L3"/>
    <mergeCell ref="M3:N3"/>
    <mergeCell ref="A5:K5"/>
    <mergeCell ref="L5:U5"/>
    <mergeCell ref="A6:K6"/>
    <mergeCell ref="L6:U6"/>
    <mergeCell ref="X6:AB6"/>
    <mergeCell ref="AC6:AG6"/>
    <mergeCell ref="A7:K9"/>
    <mergeCell ref="L7:U7"/>
    <mergeCell ref="X7:AA7"/>
    <mergeCell ref="AC7:AF7"/>
    <mergeCell ref="L8:N8"/>
    <mergeCell ref="O8:U8"/>
    <mergeCell ref="L9:N9"/>
    <mergeCell ref="O9:U9"/>
    <mergeCell ref="F29:I30"/>
    <mergeCell ref="F35:H35"/>
    <mergeCell ref="B22:E22"/>
    <mergeCell ref="A11:D11"/>
    <mergeCell ref="A12:E12"/>
    <mergeCell ref="A13:E13"/>
    <mergeCell ref="A14:E14"/>
    <mergeCell ref="A15:E15"/>
    <mergeCell ref="B16:E16"/>
    <mergeCell ref="B17:E17"/>
    <mergeCell ref="B18:E18"/>
    <mergeCell ref="B19:E19"/>
    <mergeCell ref="A20:E20"/>
    <mergeCell ref="B21:E21"/>
    <mergeCell ref="B23:E23"/>
    <mergeCell ref="B24:E24"/>
    <mergeCell ref="A25:E25"/>
    <mergeCell ref="A27:D27"/>
    <mergeCell ref="A29:E30"/>
    <mergeCell ref="A31:A36"/>
    <mergeCell ref="B31:E31"/>
    <mergeCell ref="C34:E34"/>
    <mergeCell ref="F31:H31"/>
    <mergeCell ref="B32:E32"/>
    <mergeCell ref="F32:H32"/>
    <mergeCell ref="B33:E33"/>
    <mergeCell ref="F33:H33"/>
    <mergeCell ref="F34:H34"/>
    <mergeCell ref="C35:E35"/>
    <mergeCell ref="A37:A41"/>
    <mergeCell ref="B37:E37"/>
    <mergeCell ref="F37:H37"/>
    <mergeCell ref="B38:E38"/>
    <mergeCell ref="F38:H38"/>
    <mergeCell ref="C39:E39"/>
    <mergeCell ref="F39:H39"/>
    <mergeCell ref="C40:E40"/>
    <mergeCell ref="F40:H40"/>
    <mergeCell ref="C41:E41"/>
    <mergeCell ref="F41:H41"/>
    <mergeCell ref="C36:E36"/>
    <mergeCell ref="F36:H36"/>
  </mergeCells>
  <phoneticPr fontId="6"/>
  <conditionalFormatting sqref="A7:K9">
    <cfRule type="containsBlanks" dxfId="36" priority="13">
      <formula>LEN(TRIM(A7))=0</formula>
    </cfRule>
  </conditionalFormatting>
  <conditionalFormatting sqref="F15:AJ15">
    <cfRule type="expression" dxfId="35" priority="3">
      <formula>F$13="日"</formula>
    </cfRule>
    <cfRule type="expression" dxfId="34" priority="4">
      <formula>F$13="祝"</formula>
    </cfRule>
    <cfRule type="expression" dxfId="33" priority="5">
      <formula>F$13="土"</formula>
    </cfRule>
  </conditionalFormatting>
  <conditionalFormatting sqref="F15:AJ24">
    <cfRule type="expression" dxfId="32" priority="6">
      <formula>F$14="○"</formula>
    </cfRule>
  </conditionalFormatting>
  <conditionalFormatting sqref="F16:AJ24">
    <cfRule type="expression" dxfId="31" priority="8">
      <formula>F$13="日"</formula>
    </cfRule>
    <cfRule type="expression" dxfId="30" priority="9">
      <formula>F$13="祝"</formula>
    </cfRule>
    <cfRule type="expression" dxfId="29" priority="10">
      <formula>F$13="土"</formula>
    </cfRule>
  </conditionalFormatting>
  <conditionalFormatting sqref="L7:U7">
    <cfRule type="containsBlanks" dxfId="28" priority="12">
      <formula>LEN(TRIM(L7))=0</formula>
    </cfRule>
  </conditionalFormatting>
  <conditionalFormatting sqref="M3:N3">
    <cfRule type="containsBlanks" dxfId="27" priority="1">
      <formula>LEN(TRIM(M3))=0</formula>
    </cfRule>
  </conditionalFormatting>
  <conditionalFormatting sqref="O8:U9">
    <cfRule type="containsBlanks" dxfId="26" priority="11">
      <formula>LEN(TRIM(O8))=0</formula>
    </cfRule>
  </conditionalFormatting>
  <conditionalFormatting sqref="X7:AA7">
    <cfRule type="containsBlanks" dxfId="25" priority="2">
      <formula>LEN(TRIM(X7))=0</formula>
    </cfRule>
  </conditionalFormatting>
  <pageMargins left="0.7" right="0.7" top="0.75" bottom="0.75" header="0.3" footer="0.3"/>
  <pageSetup paperSize="9" scale="57"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2A041-97D3-4F81-A48F-71EDCE9E3CB3}">
  <sheetPr codeName="Sheet20">
    <tabColor theme="8" tint="0.59999389629810485"/>
  </sheetPr>
  <dimension ref="A1:AM52"/>
  <sheetViews>
    <sheetView view="pageBreakPreview" zoomScale="90" zoomScaleNormal="100" zoomScaleSheetLayoutView="90" workbookViewId="0">
      <selection activeCell="W31" sqref="W31"/>
    </sheetView>
  </sheetViews>
  <sheetFormatPr defaultRowHeight="13.5"/>
  <cols>
    <col min="1" max="1" width="4.625" style="17" customWidth="1"/>
    <col min="2" max="5" width="5.75" style="17" customWidth="1"/>
    <col min="6" max="38" width="4.625" style="17" customWidth="1"/>
    <col min="39" max="16384" width="9" style="17"/>
  </cols>
  <sheetData>
    <row r="1" spans="1:39" ht="18.75" customHeight="1"/>
    <row r="2" spans="1:39" ht="18.75" customHeight="1">
      <c r="A2" s="17" t="s">
        <v>263</v>
      </c>
    </row>
    <row r="3" spans="1:39" ht="18.75" customHeight="1">
      <c r="A3" s="406" t="s">
        <v>242</v>
      </c>
      <c r="B3" s="406"/>
      <c r="C3" s="406"/>
      <c r="D3" s="406"/>
      <c r="E3" s="406"/>
      <c r="F3" s="406"/>
      <c r="G3" s="406"/>
      <c r="H3" s="406"/>
      <c r="I3" s="406"/>
      <c r="J3" s="406"/>
      <c r="K3" s="406"/>
      <c r="L3" s="406"/>
      <c r="M3" s="452">
        <f>IF(P3&lt;4,'4月【平日・休日】'!M3+1,'4月【平日・休日】'!M3)</f>
        <v>2027</v>
      </c>
      <c r="N3" s="452"/>
      <c r="O3" s="17" t="s">
        <v>0</v>
      </c>
      <c r="P3" s="18">
        <v>3</v>
      </c>
      <c r="Q3" s="17" t="s">
        <v>10</v>
      </c>
      <c r="R3" s="17" t="s">
        <v>70</v>
      </c>
    </row>
    <row r="4" spans="1:39" ht="18.75" customHeight="1" thickBot="1"/>
    <row r="5" spans="1:39" ht="18.75" customHeight="1" thickBot="1">
      <c r="A5" s="408" t="s">
        <v>103</v>
      </c>
      <c r="B5" s="409"/>
      <c r="C5" s="409"/>
      <c r="D5" s="409"/>
      <c r="E5" s="409"/>
      <c r="F5" s="409"/>
      <c r="G5" s="409"/>
      <c r="H5" s="409"/>
      <c r="I5" s="409"/>
      <c r="J5" s="409"/>
      <c r="K5" s="410"/>
      <c r="L5" s="411" t="s">
        <v>11</v>
      </c>
      <c r="M5" s="412"/>
      <c r="N5" s="412"/>
      <c r="O5" s="412"/>
      <c r="P5" s="412"/>
      <c r="Q5" s="412"/>
      <c r="R5" s="412"/>
      <c r="S5" s="412"/>
      <c r="T5" s="412"/>
      <c r="U5" s="413"/>
      <c r="V5" s="19"/>
      <c r="W5" s="19"/>
      <c r="X5" s="19"/>
      <c r="AI5" s="405" t="s">
        <v>240</v>
      </c>
      <c r="AJ5" s="405"/>
      <c r="AK5" s="405"/>
      <c r="AL5" s="405"/>
      <c r="AM5" s="405"/>
    </row>
    <row r="6" spans="1:39" ht="18.75" customHeight="1" thickBot="1">
      <c r="A6" s="447" t="s">
        <v>48</v>
      </c>
      <c r="B6" s="448"/>
      <c r="C6" s="448"/>
      <c r="D6" s="448"/>
      <c r="E6" s="448"/>
      <c r="F6" s="448"/>
      <c r="G6" s="448"/>
      <c r="H6" s="448"/>
      <c r="I6" s="448"/>
      <c r="J6" s="448"/>
      <c r="K6" s="449"/>
      <c r="L6" s="447" t="s">
        <v>49</v>
      </c>
      <c r="M6" s="448"/>
      <c r="N6" s="448"/>
      <c r="O6" s="448"/>
      <c r="P6" s="448"/>
      <c r="Q6" s="448"/>
      <c r="R6" s="448"/>
      <c r="S6" s="448"/>
      <c r="T6" s="448"/>
      <c r="U6" s="449"/>
      <c r="V6" s="19"/>
      <c r="W6" s="19"/>
      <c r="X6" s="450" t="s">
        <v>20</v>
      </c>
      <c r="Y6" s="451"/>
      <c r="Z6" s="451"/>
      <c r="AA6" s="451"/>
      <c r="AB6" s="403"/>
      <c r="AC6" s="404" t="s">
        <v>21</v>
      </c>
      <c r="AD6" s="405"/>
      <c r="AE6" s="405"/>
      <c r="AF6" s="405"/>
      <c r="AG6" s="405"/>
      <c r="AI6" s="405" t="s">
        <v>68</v>
      </c>
      <c r="AJ6" s="405"/>
      <c r="AK6" s="405"/>
      <c r="AL6" s="405" t="s">
        <v>69</v>
      </c>
      <c r="AM6" s="405"/>
    </row>
    <row r="7" spans="1:39" ht="18.75" customHeight="1" thickBot="1">
      <c r="A7" s="425">
        <f>'4月【平日・休日】'!A7</f>
        <v>0</v>
      </c>
      <c r="B7" s="426"/>
      <c r="C7" s="426"/>
      <c r="D7" s="426"/>
      <c r="E7" s="426"/>
      <c r="F7" s="426"/>
      <c r="G7" s="426"/>
      <c r="H7" s="426"/>
      <c r="I7" s="426"/>
      <c r="J7" s="426"/>
      <c r="K7" s="427"/>
      <c r="L7" s="459">
        <f>'4月【平日・休日】'!L7</f>
        <v>0</v>
      </c>
      <c r="M7" s="460"/>
      <c r="N7" s="460"/>
      <c r="O7" s="460"/>
      <c r="P7" s="460"/>
      <c r="Q7" s="460"/>
      <c r="R7" s="460"/>
      <c r="S7" s="460"/>
      <c r="T7" s="460"/>
      <c r="U7" s="461"/>
      <c r="V7" s="19"/>
      <c r="W7" s="19"/>
      <c r="X7" s="382"/>
      <c r="Y7" s="383"/>
      <c r="Z7" s="383"/>
      <c r="AA7" s="383"/>
      <c r="AB7" s="21" t="s">
        <v>1</v>
      </c>
      <c r="AC7" s="384">
        <f>COUNTIF(F26:AJ26,"&lt;&gt;0")</f>
        <v>0</v>
      </c>
      <c r="AD7" s="384"/>
      <c r="AE7" s="384"/>
      <c r="AF7" s="384"/>
      <c r="AG7" s="20" t="s">
        <v>9</v>
      </c>
      <c r="AI7" s="385"/>
      <c r="AJ7" s="386"/>
      <c r="AK7" s="386"/>
      <c r="AL7" s="387"/>
      <c r="AM7" s="388"/>
    </row>
    <row r="8" spans="1:39" ht="18.75" customHeight="1">
      <c r="A8" s="428"/>
      <c r="B8" s="429"/>
      <c r="C8" s="429"/>
      <c r="D8" s="429"/>
      <c r="E8" s="429"/>
      <c r="F8" s="429"/>
      <c r="G8" s="429"/>
      <c r="H8" s="429"/>
      <c r="I8" s="429"/>
      <c r="J8" s="429"/>
      <c r="K8" s="430"/>
      <c r="L8" s="438" t="s">
        <v>50</v>
      </c>
      <c r="M8" s="439"/>
      <c r="N8" s="440"/>
      <c r="O8" s="441">
        <f>'4月【平日・休日】'!O8</f>
        <v>0</v>
      </c>
      <c r="P8" s="442"/>
      <c r="Q8" s="442"/>
      <c r="R8" s="442"/>
      <c r="S8" s="442"/>
      <c r="T8" s="442"/>
      <c r="U8" s="443"/>
      <c r="V8" s="19"/>
      <c r="W8" s="19"/>
      <c r="X8" s="19"/>
    </row>
    <row r="9" spans="1:39" ht="18.75" customHeight="1" thickBot="1">
      <c r="A9" s="431"/>
      <c r="B9" s="432"/>
      <c r="C9" s="432"/>
      <c r="D9" s="432"/>
      <c r="E9" s="432"/>
      <c r="F9" s="432"/>
      <c r="G9" s="432"/>
      <c r="H9" s="432"/>
      <c r="I9" s="432"/>
      <c r="J9" s="432"/>
      <c r="K9" s="433"/>
      <c r="L9" s="444" t="s">
        <v>13</v>
      </c>
      <c r="M9" s="445"/>
      <c r="N9" s="446"/>
      <c r="O9" s="422">
        <f>'4月【平日・休日】'!O9</f>
        <v>0</v>
      </c>
      <c r="P9" s="423"/>
      <c r="Q9" s="423"/>
      <c r="R9" s="423"/>
      <c r="S9" s="423"/>
      <c r="T9" s="423"/>
      <c r="U9" s="424"/>
      <c r="V9" s="19"/>
      <c r="W9" s="19"/>
      <c r="X9" s="19"/>
    </row>
    <row r="10" spans="1:39" ht="18.75" customHeight="1">
      <c r="A10" s="23"/>
      <c r="B10" s="23"/>
      <c r="C10" s="23"/>
      <c r="D10" s="23"/>
      <c r="E10" s="23"/>
      <c r="F10" s="23"/>
      <c r="G10" s="23"/>
      <c r="H10" s="23"/>
      <c r="I10" s="23"/>
      <c r="J10" s="23"/>
      <c r="K10" s="23"/>
      <c r="L10" s="23"/>
      <c r="M10" s="23"/>
      <c r="N10" s="23"/>
      <c r="O10" s="23"/>
      <c r="P10" s="23"/>
      <c r="Q10" s="23"/>
      <c r="R10" s="23"/>
      <c r="S10" s="23"/>
      <c r="T10" s="23"/>
      <c r="U10" s="23"/>
      <c r="V10" s="19"/>
      <c r="W10" s="19"/>
      <c r="X10" s="19"/>
    </row>
    <row r="11" spans="1:39" ht="18.75" customHeight="1">
      <c r="A11" s="365" t="s">
        <v>28</v>
      </c>
      <c r="B11" s="365"/>
      <c r="C11" s="365"/>
      <c r="D11" s="365"/>
      <c r="F11" s="216" t="s">
        <v>256</v>
      </c>
    </row>
    <row r="12" spans="1:39" ht="18.75" customHeight="1">
      <c r="A12" s="350" t="s">
        <v>5</v>
      </c>
      <c r="B12" s="350"/>
      <c r="C12" s="350"/>
      <c r="D12" s="350"/>
      <c r="E12" s="350"/>
      <c r="F12" s="24">
        <f>DATE(M3,P3,1)</f>
        <v>46447</v>
      </c>
      <c r="G12" s="24">
        <f>F12+1</f>
        <v>46448</v>
      </c>
      <c r="H12" s="24">
        <f t="shared" ref="H12:AJ12" si="0">G12+1</f>
        <v>46449</v>
      </c>
      <c r="I12" s="24">
        <f t="shared" si="0"/>
        <v>46450</v>
      </c>
      <c r="J12" s="24">
        <f t="shared" si="0"/>
        <v>46451</v>
      </c>
      <c r="K12" s="24">
        <f t="shared" si="0"/>
        <v>46452</v>
      </c>
      <c r="L12" s="24">
        <f t="shared" si="0"/>
        <v>46453</v>
      </c>
      <c r="M12" s="24">
        <f t="shared" si="0"/>
        <v>46454</v>
      </c>
      <c r="N12" s="24">
        <f t="shared" si="0"/>
        <v>46455</v>
      </c>
      <c r="O12" s="24">
        <f t="shared" si="0"/>
        <v>46456</v>
      </c>
      <c r="P12" s="24">
        <f t="shared" si="0"/>
        <v>46457</v>
      </c>
      <c r="Q12" s="24">
        <f t="shared" si="0"/>
        <v>46458</v>
      </c>
      <c r="R12" s="24">
        <f t="shared" si="0"/>
        <v>46459</v>
      </c>
      <c r="S12" s="24">
        <f t="shared" si="0"/>
        <v>46460</v>
      </c>
      <c r="T12" s="24">
        <f t="shared" si="0"/>
        <v>46461</v>
      </c>
      <c r="U12" s="24">
        <f t="shared" si="0"/>
        <v>46462</v>
      </c>
      <c r="V12" s="24">
        <f t="shared" si="0"/>
        <v>46463</v>
      </c>
      <c r="W12" s="24">
        <f t="shared" si="0"/>
        <v>46464</v>
      </c>
      <c r="X12" s="24">
        <f t="shared" si="0"/>
        <v>46465</v>
      </c>
      <c r="Y12" s="24">
        <f t="shared" si="0"/>
        <v>46466</v>
      </c>
      <c r="Z12" s="24">
        <f t="shared" si="0"/>
        <v>46467</v>
      </c>
      <c r="AA12" s="24">
        <f t="shared" si="0"/>
        <v>46468</v>
      </c>
      <c r="AB12" s="24">
        <f t="shared" si="0"/>
        <v>46469</v>
      </c>
      <c r="AC12" s="24">
        <f t="shared" si="0"/>
        <v>46470</v>
      </c>
      <c r="AD12" s="24">
        <f t="shared" si="0"/>
        <v>46471</v>
      </c>
      <c r="AE12" s="24">
        <f t="shared" si="0"/>
        <v>46472</v>
      </c>
      <c r="AF12" s="24">
        <f t="shared" si="0"/>
        <v>46473</v>
      </c>
      <c r="AG12" s="24">
        <f t="shared" si="0"/>
        <v>46474</v>
      </c>
      <c r="AH12" s="24">
        <f t="shared" si="0"/>
        <v>46475</v>
      </c>
      <c r="AI12" s="24">
        <f t="shared" si="0"/>
        <v>46476</v>
      </c>
      <c r="AJ12" s="24">
        <f t="shared" si="0"/>
        <v>46477</v>
      </c>
      <c r="AK12" s="199" t="s">
        <v>6</v>
      </c>
    </row>
    <row r="13" spans="1:39" ht="18.75" customHeight="1" thickBot="1">
      <c r="A13" s="350" t="s">
        <v>4</v>
      </c>
      <c r="B13" s="350"/>
      <c r="C13" s="350"/>
      <c r="D13" s="350"/>
      <c r="E13" s="350"/>
      <c r="F13" s="200" t="str">
        <f>TEXT(F12,"aaa")</f>
        <v>月</v>
      </c>
      <c r="G13" s="200" t="str">
        <f t="shared" ref="G13:AJ13" si="1">TEXT(G12,"aaa")</f>
        <v>火</v>
      </c>
      <c r="H13" s="200" t="str">
        <f t="shared" si="1"/>
        <v>水</v>
      </c>
      <c r="I13" s="200" t="str">
        <f t="shared" si="1"/>
        <v>木</v>
      </c>
      <c r="J13" s="200" t="str">
        <f t="shared" si="1"/>
        <v>金</v>
      </c>
      <c r="K13" s="200" t="str">
        <f t="shared" si="1"/>
        <v>土</v>
      </c>
      <c r="L13" s="200" t="str">
        <f t="shared" si="1"/>
        <v>日</v>
      </c>
      <c r="M13" s="200" t="str">
        <f t="shared" si="1"/>
        <v>月</v>
      </c>
      <c r="N13" s="200" t="str">
        <f t="shared" si="1"/>
        <v>火</v>
      </c>
      <c r="O13" s="200" t="str">
        <f t="shared" si="1"/>
        <v>水</v>
      </c>
      <c r="P13" s="200" t="str">
        <f t="shared" si="1"/>
        <v>木</v>
      </c>
      <c r="Q13" s="200" t="str">
        <f t="shared" si="1"/>
        <v>金</v>
      </c>
      <c r="R13" s="200" t="str">
        <f t="shared" si="1"/>
        <v>土</v>
      </c>
      <c r="S13" s="200" t="str">
        <f t="shared" si="1"/>
        <v>日</v>
      </c>
      <c r="T13" s="200" t="str">
        <f t="shared" si="1"/>
        <v>月</v>
      </c>
      <c r="U13" s="200" t="str">
        <f t="shared" si="1"/>
        <v>火</v>
      </c>
      <c r="V13" s="200" t="str">
        <f t="shared" si="1"/>
        <v>水</v>
      </c>
      <c r="W13" s="200" t="str">
        <f t="shared" si="1"/>
        <v>木</v>
      </c>
      <c r="X13" s="200" t="str">
        <f t="shared" si="1"/>
        <v>金</v>
      </c>
      <c r="Y13" s="239" t="str">
        <f t="shared" si="1"/>
        <v>土</v>
      </c>
      <c r="Z13" s="200" t="str">
        <f t="shared" si="1"/>
        <v>日</v>
      </c>
      <c r="AA13" s="200" t="s">
        <v>298</v>
      </c>
      <c r="AB13" s="200" t="str">
        <f t="shared" si="1"/>
        <v>火</v>
      </c>
      <c r="AC13" s="200" t="str">
        <f t="shared" si="1"/>
        <v>水</v>
      </c>
      <c r="AD13" s="200" t="str">
        <f t="shared" si="1"/>
        <v>木</v>
      </c>
      <c r="AE13" s="200" t="str">
        <f t="shared" si="1"/>
        <v>金</v>
      </c>
      <c r="AF13" s="200" t="str">
        <f t="shared" si="1"/>
        <v>土</v>
      </c>
      <c r="AG13" s="200" t="str">
        <f t="shared" si="1"/>
        <v>日</v>
      </c>
      <c r="AH13" s="200" t="str">
        <f t="shared" si="1"/>
        <v>月</v>
      </c>
      <c r="AI13" s="200" t="str">
        <f t="shared" si="1"/>
        <v>火</v>
      </c>
      <c r="AJ13" s="200" t="str">
        <f t="shared" si="1"/>
        <v>水</v>
      </c>
      <c r="AK13" s="199"/>
    </row>
    <row r="14" spans="1:39" ht="18.75" customHeight="1" thickTop="1" thickBot="1">
      <c r="A14" s="366" t="s">
        <v>67</v>
      </c>
      <c r="B14" s="367"/>
      <c r="C14" s="367"/>
      <c r="D14" s="367"/>
      <c r="E14" s="368"/>
      <c r="F14" s="230"/>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231"/>
      <c r="AE14" s="231"/>
      <c r="AF14" s="231"/>
      <c r="AG14" s="231"/>
      <c r="AH14" s="231"/>
      <c r="AI14" s="231"/>
      <c r="AJ14" s="232"/>
      <c r="AK14" s="84"/>
    </row>
    <row r="15" spans="1:39" ht="18.75" hidden="1" customHeight="1" thickTop="1">
      <c r="A15" s="366"/>
      <c r="B15" s="367"/>
      <c r="C15" s="367"/>
      <c r="D15" s="367"/>
      <c r="E15" s="368"/>
      <c r="F15" s="200">
        <f>IF(F13="月",1,IF(F13="火",2,IF(F13="水",3,IF(F13="木",4,IF(F13="金",5,IF(F13="土",6,IF(F13="日",7,IF(F13="祝",8,""))))))))</f>
        <v>1</v>
      </c>
      <c r="G15" s="200">
        <f t="shared" ref="G15:AJ15" si="2">IF(G13="月",1,IF(G13="火",2,IF(G13="水",3,IF(G13="木",4,IF(G13="金",5,IF(G13="土",6,IF(G13="日",7,IF(G13="祝",8,""))))))))</f>
        <v>2</v>
      </c>
      <c r="H15" s="200">
        <f t="shared" si="2"/>
        <v>3</v>
      </c>
      <c r="I15" s="200">
        <f t="shared" si="2"/>
        <v>4</v>
      </c>
      <c r="J15" s="200">
        <f t="shared" si="2"/>
        <v>5</v>
      </c>
      <c r="K15" s="200">
        <f t="shared" si="2"/>
        <v>6</v>
      </c>
      <c r="L15" s="200">
        <f t="shared" si="2"/>
        <v>7</v>
      </c>
      <c r="M15" s="200">
        <f t="shared" si="2"/>
        <v>1</v>
      </c>
      <c r="N15" s="200">
        <f t="shared" si="2"/>
        <v>2</v>
      </c>
      <c r="O15" s="200">
        <f t="shared" si="2"/>
        <v>3</v>
      </c>
      <c r="P15" s="200">
        <f t="shared" si="2"/>
        <v>4</v>
      </c>
      <c r="Q15" s="200">
        <f t="shared" si="2"/>
        <v>5</v>
      </c>
      <c r="R15" s="200">
        <f t="shared" si="2"/>
        <v>6</v>
      </c>
      <c r="S15" s="200">
        <f t="shared" si="2"/>
        <v>7</v>
      </c>
      <c r="T15" s="200">
        <f t="shared" si="2"/>
        <v>1</v>
      </c>
      <c r="U15" s="200">
        <f t="shared" si="2"/>
        <v>2</v>
      </c>
      <c r="V15" s="200">
        <f t="shared" si="2"/>
        <v>3</v>
      </c>
      <c r="W15" s="200">
        <f t="shared" si="2"/>
        <v>4</v>
      </c>
      <c r="X15" s="200">
        <f t="shared" si="2"/>
        <v>5</v>
      </c>
      <c r="Y15" s="200">
        <f t="shared" si="2"/>
        <v>6</v>
      </c>
      <c r="Z15" s="200">
        <f t="shared" si="2"/>
        <v>7</v>
      </c>
      <c r="AA15" s="200">
        <f t="shared" si="2"/>
        <v>8</v>
      </c>
      <c r="AB15" s="200">
        <f t="shared" si="2"/>
        <v>2</v>
      </c>
      <c r="AC15" s="200">
        <f t="shared" si="2"/>
        <v>3</v>
      </c>
      <c r="AD15" s="200">
        <f t="shared" si="2"/>
        <v>4</v>
      </c>
      <c r="AE15" s="200">
        <f t="shared" si="2"/>
        <v>5</v>
      </c>
      <c r="AF15" s="200">
        <f t="shared" si="2"/>
        <v>6</v>
      </c>
      <c r="AG15" s="200">
        <f t="shared" si="2"/>
        <v>7</v>
      </c>
      <c r="AH15" s="200">
        <f t="shared" si="2"/>
        <v>1</v>
      </c>
      <c r="AI15" s="200">
        <f t="shared" si="2"/>
        <v>2</v>
      </c>
      <c r="AJ15" s="200">
        <f t="shared" si="2"/>
        <v>3</v>
      </c>
      <c r="AK15" s="84"/>
    </row>
    <row r="16" spans="1:39" ht="23.25" customHeight="1" thickTop="1" thickBot="1">
      <c r="A16" s="354" t="s">
        <v>51</v>
      </c>
      <c r="B16" s="355"/>
      <c r="C16" s="355"/>
      <c r="D16" s="355"/>
      <c r="E16" s="356"/>
      <c r="F16" s="340">
        <f>SUM(F17:F20)</f>
        <v>0</v>
      </c>
      <c r="G16" s="340">
        <f t="shared" ref="G16:AJ16" si="3">SUM(G17:G20)</f>
        <v>0</v>
      </c>
      <c r="H16" s="340">
        <f t="shared" si="3"/>
        <v>0</v>
      </c>
      <c r="I16" s="340">
        <f t="shared" si="3"/>
        <v>0</v>
      </c>
      <c r="J16" s="340">
        <f t="shared" si="3"/>
        <v>0</v>
      </c>
      <c r="K16" s="340">
        <f t="shared" si="3"/>
        <v>0</v>
      </c>
      <c r="L16" s="340">
        <f t="shared" si="3"/>
        <v>0</v>
      </c>
      <c r="M16" s="340">
        <f t="shared" si="3"/>
        <v>0</v>
      </c>
      <c r="N16" s="340">
        <f t="shared" si="3"/>
        <v>0</v>
      </c>
      <c r="O16" s="340">
        <f t="shared" si="3"/>
        <v>0</v>
      </c>
      <c r="P16" s="340">
        <f t="shared" si="3"/>
        <v>0</v>
      </c>
      <c r="Q16" s="340">
        <f t="shared" si="3"/>
        <v>0</v>
      </c>
      <c r="R16" s="340">
        <f t="shared" si="3"/>
        <v>0</v>
      </c>
      <c r="S16" s="340">
        <f t="shared" si="3"/>
        <v>0</v>
      </c>
      <c r="T16" s="340">
        <f t="shared" si="3"/>
        <v>0</v>
      </c>
      <c r="U16" s="340">
        <f t="shared" si="3"/>
        <v>0</v>
      </c>
      <c r="V16" s="340">
        <f t="shared" si="3"/>
        <v>0</v>
      </c>
      <c r="W16" s="340">
        <f t="shared" si="3"/>
        <v>0</v>
      </c>
      <c r="X16" s="340">
        <f t="shared" si="3"/>
        <v>0</v>
      </c>
      <c r="Y16" s="340">
        <f t="shared" si="3"/>
        <v>0</v>
      </c>
      <c r="Z16" s="340">
        <f t="shared" si="3"/>
        <v>0</v>
      </c>
      <c r="AA16" s="340">
        <f t="shared" si="3"/>
        <v>0</v>
      </c>
      <c r="AB16" s="340">
        <f t="shared" si="3"/>
        <v>0</v>
      </c>
      <c r="AC16" s="340">
        <f t="shared" si="3"/>
        <v>0</v>
      </c>
      <c r="AD16" s="340">
        <f t="shared" si="3"/>
        <v>0</v>
      </c>
      <c r="AE16" s="340">
        <f t="shared" si="3"/>
        <v>0</v>
      </c>
      <c r="AF16" s="340">
        <f t="shared" si="3"/>
        <v>0</v>
      </c>
      <c r="AG16" s="340">
        <f t="shared" si="3"/>
        <v>0</v>
      </c>
      <c r="AH16" s="340">
        <f t="shared" si="3"/>
        <v>0</v>
      </c>
      <c r="AI16" s="340">
        <f t="shared" si="3"/>
        <v>0</v>
      </c>
      <c r="AJ16" s="340">
        <f t="shared" si="3"/>
        <v>0</v>
      </c>
      <c r="AK16" s="28">
        <f>SUM(F16:AJ16)</f>
        <v>0</v>
      </c>
    </row>
    <row r="17" spans="1:37" s="33" customFormat="1" ht="23.25" customHeight="1" thickTop="1">
      <c r="A17" s="29"/>
      <c r="B17" s="357" t="s">
        <v>53</v>
      </c>
      <c r="C17" s="358"/>
      <c r="D17" s="358"/>
      <c r="E17" s="358"/>
      <c r="F17" s="25"/>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7"/>
      <c r="AK17" s="28">
        <f>SUM(F17:AJ17)</f>
        <v>0</v>
      </c>
    </row>
    <row r="18" spans="1:37" s="33" customFormat="1" ht="23.25" customHeight="1">
      <c r="A18" s="29"/>
      <c r="B18" s="359" t="s">
        <v>54</v>
      </c>
      <c r="C18" s="358"/>
      <c r="D18" s="358"/>
      <c r="E18" s="360"/>
      <c r="F18" s="30"/>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2"/>
      <c r="AK18" s="28">
        <f t="shared" ref="AK18:AK25" si="4">SUM(F18:AJ18)</f>
        <v>0</v>
      </c>
    </row>
    <row r="19" spans="1:37" s="33" customFormat="1" ht="23.25" customHeight="1">
      <c r="A19" s="29"/>
      <c r="B19" s="359" t="s">
        <v>55</v>
      </c>
      <c r="C19" s="358"/>
      <c r="D19" s="358"/>
      <c r="E19" s="360"/>
      <c r="F19" s="30"/>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2"/>
      <c r="AK19" s="28">
        <f t="shared" si="4"/>
        <v>0</v>
      </c>
    </row>
    <row r="20" spans="1:37" s="33" customFormat="1" ht="23.25" customHeight="1" thickBot="1">
      <c r="A20" s="34"/>
      <c r="B20" s="359" t="s">
        <v>56</v>
      </c>
      <c r="C20" s="358"/>
      <c r="D20" s="358"/>
      <c r="E20" s="360"/>
      <c r="F20" s="35"/>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7"/>
      <c r="AK20" s="28">
        <f t="shared" si="4"/>
        <v>0</v>
      </c>
    </row>
    <row r="21" spans="1:37" ht="23.25" customHeight="1" thickTop="1" thickBot="1">
      <c r="A21" s="354" t="s">
        <v>52</v>
      </c>
      <c r="B21" s="355"/>
      <c r="C21" s="355"/>
      <c r="D21" s="355"/>
      <c r="E21" s="356"/>
      <c r="F21" s="338">
        <f>SUM(F22:F25)</f>
        <v>0</v>
      </c>
      <c r="G21" s="338">
        <f t="shared" ref="G21:AJ21" si="5">SUM(G22:G25)</f>
        <v>0</v>
      </c>
      <c r="H21" s="338">
        <f t="shared" si="5"/>
        <v>0</v>
      </c>
      <c r="I21" s="338">
        <f t="shared" si="5"/>
        <v>0</v>
      </c>
      <c r="J21" s="338">
        <f t="shared" si="5"/>
        <v>0</v>
      </c>
      <c r="K21" s="338">
        <f t="shared" si="5"/>
        <v>0</v>
      </c>
      <c r="L21" s="338">
        <f t="shared" si="5"/>
        <v>0</v>
      </c>
      <c r="M21" s="338">
        <f t="shared" si="5"/>
        <v>0</v>
      </c>
      <c r="N21" s="338">
        <f t="shared" si="5"/>
        <v>0</v>
      </c>
      <c r="O21" s="338">
        <f t="shared" si="5"/>
        <v>0</v>
      </c>
      <c r="P21" s="338">
        <f t="shared" si="5"/>
        <v>0</v>
      </c>
      <c r="Q21" s="338">
        <f t="shared" si="5"/>
        <v>0</v>
      </c>
      <c r="R21" s="338">
        <f t="shared" si="5"/>
        <v>0</v>
      </c>
      <c r="S21" s="338">
        <f t="shared" si="5"/>
        <v>0</v>
      </c>
      <c r="T21" s="338">
        <f t="shared" si="5"/>
        <v>0</v>
      </c>
      <c r="U21" s="338">
        <f t="shared" si="5"/>
        <v>0</v>
      </c>
      <c r="V21" s="338">
        <f t="shared" si="5"/>
        <v>0</v>
      </c>
      <c r="W21" s="338">
        <f t="shared" si="5"/>
        <v>0</v>
      </c>
      <c r="X21" s="338">
        <f t="shared" si="5"/>
        <v>0</v>
      </c>
      <c r="Y21" s="338">
        <f t="shared" si="5"/>
        <v>0</v>
      </c>
      <c r="Z21" s="338">
        <f t="shared" si="5"/>
        <v>0</v>
      </c>
      <c r="AA21" s="338">
        <f t="shared" si="5"/>
        <v>0</v>
      </c>
      <c r="AB21" s="338">
        <f t="shared" si="5"/>
        <v>0</v>
      </c>
      <c r="AC21" s="338">
        <f t="shared" si="5"/>
        <v>0</v>
      </c>
      <c r="AD21" s="338">
        <f t="shared" si="5"/>
        <v>0</v>
      </c>
      <c r="AE21" s="338">
        <f t="shared" si="5"/>
        <v>0</v>
      </c>
      <c r="AF21" s="338">
        <f t="shared" si="5"/>
        <v>0</v>
      </c>
      <c r="AG21" s="338">
        <f t="shared" si="5"/>
        <v>0</v>
      </c>
      <c r="AH21" s="338">
        <f t="shared" si="5"/>
        <v>0</v>
      </c>
      <c r="AI21" s="338">
        <f t="shared" si="5"/>
        <v>0</v>
      </c>
      <c r="AJ21" s="338">
        <f t="shared" si="5"/>
        <v>0</v>
      </c>
      <c r="AK21" s="28">
        <f t="shared" si="4"/>
        <v>0</v>
      </c>
    </row>
    <row r="22" spans="1:37" s="33" customFormat="1" ht="23.25" customHeight="1" thickTop="1">
      <c r="A22" s="29"/>
      <c r="B22" s="357" t="s">
        <v>53</v>
      </c>
      <c r="C22" s="358"/>
      <c r="D22" s="358"/>
      <c r="E22" s="358"/>
      <c r="F22" s="66"/>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8"/>
      <c r="AK22" s="28">
        <f t="shared" si="4"/>
        <v>0</v>
      </c>
    </row>
    <row r="23" spans="1:37" s="33" customFormat="1" ht="23.25" customHeight="1">
      <c r="A23" s="29"/>
      <c r="B23" s="359" t="s">
        <v>54</v>
      </c>
      <c r="C23" s="358"/>
      <c r="D23" s="358"/>
      <c r="E23" s="360"/>
      <c r="F23" s="30"/>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2"/>
      <c r="AK23" s="28">
        <f t="shared" si="4"/>
        <v>0</v>
      </c>
    </row>
    <row r="24" spans="1:37" s="33" customFormat="1" ht="23.25" customHeight="1">
      <c r="A24" s="29"/>
      <c r="B24" s="359" t="s">
        <v>55</v>
      </c>
      <c r="C24" s="358"/>
      <c r="D24" s="358"/>
      <c r="E24" s="360"/>
      <c r="F24" s="30"/>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2"/>
      <c r="AK24" s="28">
        <f t="shared" si="4"/>
        <v>0</v>
      </c>
    </row>
    <row r="25" spans="1:37" s="33" customFormat="1" ht="23.25" customHeight="1" thickBot="1">
      <c r="A25" s="34"/>
      <c r="B25" s="359" t="s">
        <v>56</v>
      </c>
      <c r="C25" s="358"/>
      <c r="D25" s="358"/>
      <c r="E25" s="360"/>
      <c r="F25" s="35"/>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7"/>
      <c r="AK25" s="28">
        <f t="shared" si="4"/>
        <v>0</v>
      </c>
    </row>
    <row r="26" spans="1:37" ht="18.75" customHeight="1" thickTop="1">
      <c r="A26" s="361" t="s">
        <v>6</v>
      </c>
      <c r="B26" s="361"/>
      <c r="C26" s="361"/>
      <c r="D26" s="361"/>
      <c r="E26" s="361"/>
      <c r="F26" s="43">
        <f>F16+F21</f>
        <v>0</v>
      </c>
      <c r="G26" s="43">
        <f t="shared" ref="G26:AJ26" si="6">G16+G21</f>
        <v>0</v>
      </c>
      <c r="H26" s="43">
        <f t="shared" si="6"/>
        <v>0</v>
      </c>
      <c r="I26" s="43">
        <f t="shared" si="6"/>
        <v>0</v>
      </c>
      <c r="J26" s="43">
        <f t="shared" si="6"/>
        <v>0</v>
      </c>
      <c r="K26" s="43">
        <f t="shared" si="6"/>
        <v>0</v>
      </c>
      <c r="L26" s="43">
        <f t="shared" si="6"/>
        <v>0</v>
      </c>
      <c r="M26" s="43">
        <f t="shared" si="6"/>
        <v>0</v>
      </c>
      <c r="N26" s="43">
        <f t="shared" si="6"/>
        <v>0</v>
      </c>
      <c r="O26" s="43">
        <f t="shared" si="6"/>
        <v>0</v>
      </c>
      <c r="P26" s="43">
        <f t="shared" si="6"/>
        <v>0</v>
      </c>
      <c r="Q26" s="43">
        <f t="shared" si="6"/>
        <v>0</v>
      </c>
      <c r="R26" s="43">
        <f t="shared" si="6"/>
        <v>0</v>
      </c>
      <c r="S26" s="43">
        <f t="shared" si="6"/>
        <v>0</v>
      </c>
      <c r="T26" s="43">
        <f t="shared" si="6"/>
        <v>0</v>
      </c>
      <c r="U26" s="43">
        <f t="shared" si="6"/>
        <v>0</v>
      </c>
      <c r="V26" s="43">
        <f t="shared" si="6"/>
        <v>0</v>
      </c>
      <c r="W26" s="43">
        <f t="shared" si="6"/>
        <v>0</v>
      </c>
      <c r="X26" s="43">
        <f t="shared" si="6"/>
        <v>0</v>
      </c>
      <c r="Y26" s="43">
        <f t="shared" si="6"/>
        <v>0</v>
      </c>
      <c r="Z26" s="43">
        <f t="shared" si="6"/>
        <v>0</v>
      </c>
      <c r="AA26" s="43">
        <f t="shared" si="6"/>
        <v>0</v>
      </c>
      <c r="AB26" s="43">
        <f t="shared" si="6"/>
        <v>0</v>
      </c>
      <c r="AC26" s="43">
        <f t="shared" si="6"/>
        <v>0</v>
      </c>
      <c r="AD26" s="43">
        <f t="shared" si="6"/>
        <v>0</v>
      </c>
      <c r="AE26" s="43">
        <f t="shared" si="6"/>
        <v>0</v>
      </c>
      <c r="AF26" s="43">
        <f t="shared" si="6"/>
        <v>0</v>
      </c>
      <c r="AG26" s="43">
        <f t="shared" si="6"/>
        <v>0</v>
      </c>
      <c r="AH26" s="43">
        <f t="shared" si="6"/>
        <v>0</v>
      </c>
      <c r="AI26" s="43">
        <f t="shared" si="6"/>
        <v>0</v>
      </c>
      <c r="AJ26" s="43">
        <f t="shared" si="6"/>
        <v>0</v>
      </c>
      <c r="AK26" s="44">
        <f>AK16+AK21</f>
        <v>0</v>
      </c>
    </row>
    <row r="27" spans="1:37" s="77" customFormat="1" ht="18.75" customHeight="1">
      <c r="A27" s="38"/>
      <c r="B27" s="38"/>
      <c r="C27" s="38"/>
      <c r="D27" s="38"/>
      <c r="E27" s="38"/>
      <c r="F27" s="39"/>
      <c r="G27" s="39"/>
      <c r="H27" s="39"/>
      <c r="I27" s="39"/>
      <c r="J27" s="39"/>
      <c r="K27" s="39"/>
      <c r="L27" s="39"/>
      <c r="M27" s="214"/>
      <c r="N27" s="39"/>
      <c r="O27" s="39"/>
      <c r="P27" s="39"/>
      <c r="Q27" s="39"/>
      <c r="R27" s="39"/>
      <c r="S27" s="39"/>
      <c r="T27" s="39"/>
      <c r="U27" s="39"/>
      <c r="V27" s="39"/>
      <c r="W27" s="39"/>
      <c r="X27" s="39"/>
      <c r="Y27" s="39"/>
      <c r="Z27" s="39"/>
      <c r="AA27" s="39"/>
      <c r="AB27" s="39"/>
      <c r="AC27" s="39"/>
      <c r="AD27" s="39"/>
      <c r="AE27" s="39"/>
      <c r="AF27" s="39"/>
      <c r="AG27" s="39"/>
      <c r="AH27" s="39"/>
      <c r="AI27" s="39"/>
      <c r="AJ27" s="39"/>
      <c r="AK27" s="39"/>
    </row>
    <row r="28" spans="1:37" ht="18.75" customHeight="1">
      <c r="A28" s="353" t="s">
        <v>57</v>
      </c>
      <c r="B28" s="353"/>
      <c r="C28" s="353"/>
      <c r="D28" s="353"/>
      <c r="L28" s="85"/>
      <c r="M28" s="214" t="s">
        <v>251</v>
      </c>
      <c r="N28" s="85"/>
      <c r="O28" s="85"/>
      <c r="P28" s="85"/>
      <c r="Q28" s="85"/>
      <c r="R28" s="85"/>
      <c r="S28" s="85"/>
      <c r="T28" s="85"/>
      <c r="U28" s="85"/>
      <c r="V28" s="85"/>
      <c r="W28" s="85"/>
      <c r="X28" s="85"/>
      <c r="Y28" s="85"/>
      <c r="Z28" s="85"/>
      <c r="AA28" s="85"/>
      <c r="AB28" s="85"/>
      <c r="AC28" s="85"/>
      <c r="AD28" s="85"/>
      <c r="AE28" s="85"/>
      <c r="AF28" s="85"/>
      <c r="AG28" s="85"/>
      <c r="AH28" s="85"/>
      <c r="AI28" s="85"/>
      <c r="AJ28" s="85"/>
      <c r="AK28" s="85"/>
    </row>
    <row r="29" spans="1:37" ht="18.75" customHeight="1">
      <c r="A29" s="201"/>
      <c r="B29" s="33" t="s">
        <v>70</v>
      </c>
      <c r="C29" s="201"/>
      <c r="D29" s="201"/>
      <c r="L29" s="85"/>
      <c r="M29" s="215" t="s">
        <v>250</v>
      </c>
      <c r="N29" s="85"/>
      <c r="O29" s="85"/>
      <c r="P29" s="85"/>
      <c r="Q29" s="85"/>
      <c r="R29" s="85"/>
      <c r="S29" s="85"/>
      <c r="T29" s="85"/>
      <c r="U29" s="85"/>
      <c r="V29" s="85"/>
      <c r="W29" s="85"/>
      <c r="X29" s="85"/>
      <c r="Y29" s="85"/>
      <c r="Z29" s="85"/>
      <c r="AA29" s="85"/>
      <c r="AB29" s="85"/>
      <c r="AC29" s="85"/>
      <c r="AD29" s="85"/>
      <c r="AE29" s="85"/>
      <c r="AF29" s="85"/>
      <c r="AG29" s="85"/>
      <c r="AH29" s="85"/>
      <c r="AI29" s="85"/>
      <c r="AJ29" s="85"/>
      <c r="AK29" s="85"/>
    </row>
    <row r="30" spans="1:37" ht="18.75" customHeight="1">
      <c r="A30" s="350" t="s">
        <v>7</v>
      </c>
      <c r="B30" s="350"/>
      <c r="C30" s="350"/>
      <c r="D30" s="350"/>
      <c r="E30" s="350"/>
      <c r="F30" s="351" t="s">
        <v>8</v>
      </c>
      <c r="G30" s="351"/>
      <c r="H30" s="351"/>
      <c r="I30" s="351"/>
      <c r="L30" s="85"/>
      <c r="M30" s="39"/>
      <c r="N30" s="39"/>
      <c r="O30" s="39"/>
      <c r="P30" s="39"/>
      <c r="Q30" s="39"/>
      <c r="R30" s="39"/>
      <c r="S30" s="90"/>
      <c r="T30" s="90"/>
      <c r="U30" s="90"/>
      <c r="V30" s="90"/>
      <c r="W30" s="39"/>
      <c r="X30" s="39"/>
      <c r="Y30" s="39"/>
      <c r="Z30" s="39"/>
      <c r="AA30" s="39"/>
      <c r="AB30" s="39"/>
      <c r="AC30" s="39"/>
      <c r="AD30" s="87"/>
      <c r="AE30" s="87"/>
      <c r="AF30" s="87"/>
      <c r="AG30" s="87"/>
      <c r="AH30" s="87"/>
      <c r="AI30" s="87"/>
      <c r="AJ30" s="87"/>
      <c r="AK30" s="87"/>
    </row>
    <row r="31" spans="1:37" ht="18.75" customHeight="1">
      <c r="A31" s="350"/>
      <c r="B31" s="350"/>
      <c r="C31" s="350"/>
      <c r="D31" s="350"/>
      <c r="E31" s="350"/>
      <c r="F31" s="352"/>
      <c r="G31" s="352"/>
      <c r="H31" s="352"/>
      <c r="I31" s="351"/>
      <c r="L31" s="85"/>
      <c r="M31" s="39"/>
      <c r="N31" s="39"/>
      <c r="O31" s="39"/>
      <c r="P31" s="39"/>
      <c r="Q31" s="39"/>
      <c r="R31" s="39"/>
      <c r="S31" s="90"/>
      <c r="T31" s="90"/>
      <c r="U31" s="90"/>
      <c r="V31" s="90"/>
      <c r="W31" s="39"/>
      <c r="X31" s="39"/>
      <c r="Y31" s="39"/>
      <c r="Z31" s="39"/>
      <c r="AA31" s="39"/>
      <c r="AB31" s="39"/>
      <c r="AC31" s="39"/>
      <c r="AD31" s="87"/>
      <c r="AE31" s="87"/>
      <c r="AF31" s="87"/>
      <c r="AG31" s="87"/>
      <c r="AH31" s="87"/>
      <c r="AI31" s="87"/>
      <c r="AJ31" s="87"/>
      <c r="AK31" s="87"/>
    </row>
    <row r="32" spans="1:37" ht="18.75" customHeight="1">
      <c r="A32" s="342" t="s">
        <v>58</v>
      </c>
      <c r="B32" s="345" t="s">
        <v>59</v>
      </c>
      <c r="C32" s="346"/>
      <c r="D32" s="346"/>
      <c r="E32" s="346"/>
      <c r="F32" s="347">
        <f>SUMIFS(F16:AJ16,$F$14:$AJ$14,"",$F$15:$AJ$15,"&lt;=5")</f>
        <v>0</v>
      </c>
      <c r="G32" s="347"/>
      <c r="H32" s="348"/>
      <c r="I32" s="76" t="s">
        <v>47</v>
      </c>
      <c r="L32" s="85"/>
      <c r="M32" s="93"/>
      <c r="N32" s="39"/>
      <c r="O32" s="39"/>
      <c r="P32" s="39"/>
      <c r="Q32" s="39"/>
      <c r="R32" s="39"/>
      <c r="S32" s="39"/>
      <c r="T32" s="39"/>
      <c r="U32" s="39"/>
      <c r="V32" s="85"/>
      <c r="W32" s="39"/>
      <c r="X32" s="39"/>
      <c r="Y32" s="39"/>
      <c r="Z32" s="39"/>
      <c r="AA32" s="39"/>
      <c r="AB32" s="39"/>
      <c r="AC32" s="39"/>
      <c r="AD32" s="41"/>
      <c r="AE32" s="41"/>
      <c r="AF32" s="41"/>
      <c r="AG32" s="41"/>
      <c r="AH32" s="41"/>
      <c r="AI32" s="41"/>
      <c r="AJ32" s="41"/>
      <c r="AK32" s="41"/>
    </row>
    <row r="33" spans="1:37" ht="18.75" customHeight="1">
      <c r="A33" s="343"/>
      <c r="B33" s="345" t="s">
        <v>60</v>
      </c>
      <c r="C33" s="346"/>
      <c r="D33" s="346"/>
      <c r="E33" s="346"/>
      <c r="F33" s="347">
        <f>SUMIF($F$15:$AJ$15,"&gt;5",F16:AJ16)</f>
        <v>0</v>
      </c>
      <c r="G33" s="347"/>
      <c r="H33" s="348"/>
      <c r="I33" s="76" t="s">
        <v>47</v>
      </c>
      <c r="L33" s="85"/>
      <c r="M33" s="93"/>
      <c r="N33" s="39"/>
      <c r="O33" s="39"/>
      <c r="P33" s="39"/>
      <c r="Q33" s="39"/>
      <c r="R33" s="39"/>
      <c r="S33" s="39"/>
      <c r="T33" s="39"/>
      <c r="U33" s="39"/>
      <c r="V33" s="85"/>
      <c r="W33" s="88"/>
      <c r="X33" s="88"/>
      <c r="Y33" s="85"/>
      <c r="Z33" s="88"/>
      <c r="AA33" s="88"/>
      <c r="AB33" s="88"/>
      <c r="AC33" s="85"/>
      <c r="AD33" s="88"/>
      <c r="AE33" s="88"/>
      <c r="AF33" s="88"/>
      <c r="AG33" s="85"/>
      <c r="AH33" s="88"/>
      <c r="AI33" s="88"/>
      <c r="AJ33" s="88"/>
      <c r="AK33" s="85"/>
    </row>
    <row r="34" spans="1:37" ht="18.75" customHeight="1">
      <c r="A34" s="343"/>
      <c r="B34" s="349" t="s">
        <v>61</v>
      </c>
      <c r="C34" s="346"/>
      <c r="D34" s="346"/>
      <c r="E34" s="346"/>
      <c r="F34" s="347">
        <f>SUM(F35:H37)</f>
        <v>0</v>
      </c>
      <c r="G34" s="347"/>
      <c r="H34" s="348"/>
      <c r="I34" s="76" t="s">
        <v>47</v>
      </c>
      <c r="L34" s="85"/>
      <c r="M34" s="93"/>
      <c r="N34" s="39"/>
      <c r="O34" s="39"/>
      <c r="P34" s="39"/>
      <c r="Q34" s="39"/>
      <c r="R34" s="39"/>
      <c r="S34" s="39"/>
      <c r="T34" s="39"/>
      <c r="U34" s="39"/>
      <c r="V34" s="85"/>
      <c r="W34" s="89"/>
      <c r="X34" s="89"/>
      <c r="Y34" s="85"/>
      <c r="Z34" s="89"/>
      <c r="AA34" s="89"/>
      <c r="AB34" s="89"/>
      <c r="AC34" s="85"/>
      <c r="AD34" s="89"/>
      <c r="AE34" s="89"/>
      <c r="AF34" s="89"/>
      <c r="AG34" s="85"/>
      <c r="AH34" s="89"/>
      <c r="AI34" s="89"/>
      <c r="AJ34" s="89"/>
      <c r="AK34" s="85"/>
    </row>
    <row r="35" spans="1:37" ht="18.75" customHeight="1">
      <c r="A35" s="343"/>
      <c r="B35" s="78"/>
      <c r="C35" s="345" t="s">
        <v>62</v>
      </c>
      <c r="D35" s="346"/>
      <c r="E35" s="346"/>
      <c r="F35" s="347">
        <f>SUM(F18:AJ18)</f>
        <v>0</v>
      </c>
      <c r="G35" s="347"/>
      <c r="H35" s="348"/>
      <c r="I35" s="76" t="s">
        <v>47</v>
      </c>
      <c r="L35" s="85"/>
      <c r="M35" s="93"/>
      <c r="N35" s="39"/>
      <c r="O35" s="39"/>
      <c r="P35" s="39"/>
      <c r="Q35" s="39"/>
      <c r="R35" s="39"/>
      <c r="S35" s="39"/>
      <c r="T35" s="39"/>
      <c r="U35" s="39"/>
      <c r="V35" s="85"/>
      <c r="W35" s="88"/>
      <c r="X35" s="88"/>
      <c r="Y35" s="85"/>
      <c r="Z35" s="88"/>
      <c r="AA35" s="88"/>
      <c r="AB35" s="88"/>
      <c r="AC35" s="85"/>
      <c r="AD35" s="88"/>
      <c r="AE35" s="88"/>
      <c r="AF35" s="88"/>
      <c r="AG35" s="85"/>
      <c r="AH35" s="88"/>
      <c r="AI35" s="88"/>
      <c r="AJ35" s="88"/>
      <c r="AK35" s="85"/>
    </row>
    <row r="36" spans="1:37" ht="18.75" customHeight="1">
      <c r="A36" s="343"/>
      <c r="B36" s="78"/>
      <c r="C36" s="345" t="s">
        <v>63</v>
      </c>
      <c r="D36" s="346"/>
      <c r="E36" s="346"/>
      <c r="F36" s="347">
        <f>SUM(F19:AJ19)</f>
        <v>0</v>
      </c>
      <c r="G36" s="347"/>
      <c r="H36" s="348"/>
      <c r="I36" s="76" t="s">
        <v>47</v>
      </c>
      <c r="L36" s="85"/>
      <c r="M36" s="93"/>
      <c r="N36" s="39"/>
      <c r="O36" s="39"/>
      <c r="P36" s="39"/>
      <c r="Q36" s="39"/>
      <c r="R36" s="39"/>
      <c r="S36" s="39"/>
      <c r="T36" s="39"/>
      <c r="U36" s="39"/>
      <c r="V36" s="85"/>
      <c r="W36" s="86"/>
      <c r="X36" s="86"/>
      <c r="Y36" s="85"/>
      <c r="Z36" s="86"/>
      <c r="AA36" s="86"/>
      <c r="AB36" s="86"/>
      <c r="AC36" s="85"/>
      <c r="AD36" s="86"/>
      <c r="AE36" s="86"/>
      <c r="AF36" s="86"/>
      <c r="AG36" s="85"/>
      <c r="AH36" s="86"/>
      <c r="AI36" s="86"/>
      <c r="AJ36" s="86"/>
      <c r="AK36" s="85"/>
    </row>
    <row r="37" spans="1:37" ht="18.75" customHeight="1">
      <c r="A37" s="344"/>
      <c r="B37" s="79"/>
      <c r="C37" s="345" t="s">
        <v>64</v>
      </c>
      <c r="D37" s="346"/>
      <c r="E37" s="346"/>
      <c r="F37" s="347">
        <f>SUM(F20:AJ20)</f>
        <v>0</v>
      </c>
      <c r="G37" s="347"/>
      <c r="H37" s="348"/>
      <c r="I37" s="76" t="s">
        <v>47</v>
      </c>
      <c r="L37" s="85"/>
      <c r="M37" s="93"/>
      <c r="N37" s="39"/>
      <c r="O37" s="39"/>
      <c r="P37" s="39"/>
      <c r="Q37" s="39"/>
      <c r="R37" s="39"/>
      <c r="S37" s="39"/>
      <c r="T37" s="39"/>
      <c r="U37" s="39"/>
      <c r="V37" s="85"/>
      <c r="W37" s="88"/>
      <c r="X37" s="88"/>
      <c r="Y37" s="85"/>
      <c r="Z37" s="88"/>
      <c r="AA37" s="88"/>
      <c r="AB37" s="88"/>
      <c r="AC37" s="85"/>
      <c r="AD37" s="41"/>
      <c r="AE37" s="41"/>
      <c r="AF37" s="41"/>
      <c r="AG37" s="85"/>
      <c r="AH37" s="41"/>
      <c r="AI37" s="41"/>
      <c r="AJ37" s="41"/>
      <c r="AK37" s="85"/>
    </row>
    <row r="38" spans="1:37" ht="18.75" customHeight="1">
      <c r="A38" s="343"/>
      <c r="B38" s="345" t="s">
        <v>59</v>
      </c>
      <c r="C38" s="346"/>
      <c r="D38" s="346"/>
      <c r="E38" s="346"/>
      <c r="F38" s="347">
        <f>AK21</f>
        <v>0</v>
      </c>
      <c r="G38" s="347"/>
      <c r="H38" s="348"/>
      <c r="I38" s="76" t="s">
        <v>47</v>
      </c>
      <c r="L38" s="85"/>
      <c r="M38" s="93"/>
      <c r="N38" s="39"/>
      <c r="O38" s="39"/>
      <c r="P38" s="39"/>
      <c r="Q38" s="39"/>
      <c r="R38" s="39"/>
      <c r="S38" s="39"/>
      <c r="T38" s="39"/>
      <c r="U38" s="39"/>
      <c r="V38" s="85"/>
      <c r="W38" s="88"/>
      <c r="X38" s="88"/>
      <c r="Y38" s="85"/>
      <c r="Z38" s="88"/>
      <c r="AA38" s="88"/>
      <c r="AB38" s="88"/>
      <c r="AC38" s="85"/>
      <c r="AD38" s="88"/>
      <c r="AE38" s="88"/>
      <c r="AF38" s="88"/>
      <c r="AG38" s="85"/>
      <c r="AH38" s="88"/>
      <c r="AI38" s="88"/>
      <c r="AJ38" s="88"/>
      <c r="AK38" s="85"/>
    </row>
    <row r="39" spans="1:37" ht="18.75" customHeight="1">
      <c r="A39" s="343"/>
      <c r="B39" s="349" t="s">
        <v>253</v>
      </c>
      <c r="C39" s="346"/>
      <c r="D39" s="346"/>
      <c r="E39" s="346"/>
      <c r="F39" s="347">
        <f>SUM(F40:H42)</f>
        <v>0</v>
      </c>
      <c r="G39" s="347"/>
      <c r="H39" s="348"/>
      <c r="I39" s="76" t="s">
        <v>47</v>
      </c>
      <c r="L39" s="85"/>
      <c r="M39" s="93"/>
      <c r="N39" s="39"/>
      <c r="O39" s="39"/>
      <c r="P39" s="39"/>
      <c r="Q39" s="39"/>
      <c r="R39" s="39"/>
      <c r="S39" s="39"/>
      <c r="T39" s="39"/>
      <c r="U39" s="39"/>
      <c r="V39" s="85"/>
      <c r="W39" s="89"/>
      <c r="X39" s="89"/>
      <c r="Y39" s="85"/>
      <c r="Z39" s="89"/>
      <c r="AA39" s="89"/>
      <c r="AB39" s="89"/>
      <c r="AC39" s="85"/>
      <c r="AD39" s="89"/>
      <c r="AE39" s="89"/>
      <c r="AF39" s="89"/>
      <c r="AG39" s="85"/>
      <c r="AH39" s="89"/>
      <c r="AI39" s="89"/>
      <c r="AJ39" s="89"/>
      <c r="AK39" s="85"/>
    </row>
    <row r="40" spans="1:37" ht="18.75" customHeight="1">
      <c r="A40" s="343"/>
      <c r="B40" s="78"/>
      <c r="C40" s="345" t="s">
        <v>62</v>
      </c>
      <c r="D40" s="346"/>
      <c r="E40" s="346"/>
      <c r="F40" s="347">
        <f>SUM(F23:AJ23)</f>
        <v>0</v>
      </c>
      <c r="G40" s="347"/>
      <c r="H40" s="348"/>
      <c r="I40" s="76" t="s">
        <v>47</v>
      </c>
      <c r="L40" s="85"/>
      <c r="M40" s="93"/>
      <c r="N40" s="39"/>
      <c r="O40" s="39"/>
      <c r="P40" s="39"/>
      <c r="Q40" s="39"/>
      <c r="R40" s="39"/>
      <c r="S40" s="39"/>
      <c r="T40" s="39"/>
      <c r="U40" s="39"/>
      <c r="V40" s="85"/>
      <c r="W40" s="88"/>
      <c r="X40" s="88"/>
      <c r="Y40" s="85"/>
      <c r="Z40" s="88"/>
      <c r="AA40" s="88"/>
      <c r="AB40" s="88"/>
      <c r="AC40" s="85"/>
      <c r="AD40" s="88"/>
      <c r="AE40" s="88"/>
      <c r="AF40" s="88"/>
      <c r="AG40" s="85"/>
      <c r="AH40" s="88"/>
      <c r="AI40" s="88"/>
      <c r="AJ40" s="88"/>
      <c r="AK40" s="85"/>
    </row>
    <row r="41" spans="1:37" ht="18.75" customHeight="1">
      <c r="A41" s="343"/>
      <c r="B41" s="78"/>
      <c r="C41" s="345" t="s">
        <v>63</v>
      </c>
      <c r="D41" s="346"/>
      <c r="E41" s="346"/>
      <c r="F41" s="347">
        <f>SUM(F24:AJ24)</f>
        <v>0</v>
      </c>
      <c r="G41" s="347"/>
      <c r="H41" s="348"/>
      <c r="I41" s="76" t="s">
        <v>47</v>
      </c>
      <c r="L41" s="85"/>
      <c r="M41" s="93"/>
      <c r="N41" s="39"/>
      <c r="O41" s="39"/>
      <c r="P41" s="39"/>
      <c r="Q41" s="39"/>
      <c r="R41" s="39"/>
      <c r="S41" s="39"/>
      <c r="T41" s="39"/>
      <c r="U41" s="39"/>
      <c r="V41" s="85"/>
      <c r="W41" s="86"/>
      <c r="X41" s="86"/>
      <c r="Y41" s="85"/>
      <c r="Z41" s="86"/>
      <c r="AA41" s="86"/>
      <c r="AB41" s="86"/>
      <c r="AC41" s="85"/>
      <c r="AD41" s="86"/>
      <c r="AE41" s="86"/>
      <c r="AF41" s="86"/>
      <c r="AG41" s="85"/>
      <c r="AH41" s="86"/>
      <c r="AI41" s="86"/>
      <c r="AJ41" s="86"/>
      <c r="AK41" s="85"/>
    </row>
    <row r="42" spans="1:37" ht="18.75" customHeight="1">
      <c r="A42" s="344"/>
      <c r="B42" s="79"/>
      <c r="C42" s="345" t="s">
        <v>64</v>
      </c>
      <c r="D42" s="346"/>
      <c r="E42" s="346"/>
      <c r="F42" s="347">
        <f>SUM(F25:AJ25)</f>
        <v>0</v>
      </c>
      <c r="G42" s="347"/>
      <c r="H42" s="348"/>
      <c r="I42" s="76" t="s">
        <v>47</v>
      </c>
      <c r="L42" s="85"/>
      <c r="M42" s="93"/>
      <c r="N42" s="39"/>
      <c r="O42" s="39"/>
      <c r="P42" s="39"/>
      <c r="Q42" s="39"/>
      <c r="R42" s="39"/>
      <c r="S42" s="39"/>
      <c r="T42" s="39"/>
      <c r="U42" s="39"/>
      <c r="V42" s="85"/>
      <c r="W42" s="88"/>
      <c r="X42" s="88"/>
      <c r="Y42" s="85"/>
      <c r="Z42" s="88"/>
      <c r="AA42" s="88"/>
      <c r="AB42" s="88"/>
      <c r="AC42" s="85"/>
      <c r="AD42" s="41"/>
      <c r="AE42" s="41"/>
      <c r="AF42" s="41"/>
      <c r="AG42" s="85"/>
      <c r="AH42" s="41"/>
      <c r="AI42" s="41"/>
      <c r="AJ42" s="41"/>
      <c r="AK42" s="85"/>
    </row>
    <row r="43" spans="1:37" ht="19.5" customHeight="1">
      <c r="L43" s="85"/>
      <c r="M43" s="93"/>
      <c r="N43" s="39"/>
      <c r="O43" s="39"/>
      <c r="P43" s="39"/>
      <c r="Q43" s="39"/>
      <c r="R43" s="39"/>
      <c r="S43" s="39"/>
      <c r="T43" s="39"/>
      <c r="U43" s="39"/>
      <c r="V43" s="85"/>
      <c r="W43" s="85"/>
      <c r="X43" s="85"/>
      <c r="Y43" s="85"/>
      <c r="Z43" s="85"/>
      <c r="AA43" s="85"/>
      <c r="AB43" s="85"/>
      <c r="AC43" s="85"/>
      <c r="AD43" s="85"/>
      <c r="AE43" s="85"/>
      <c r="AF43" s="85"/>
      <c r="AG43" s="85"/>
      <c r="AH43" s="85"/>
      <c r="AI43" s="85"/>
      <c r="AJ43" s="85"/>
      <c r="AK43" s="85"/>
    </row>
    <row r="44" spans="1:37" ht="19.5" customHeight="1">
      <c r="L44" s="85"/>
      <c r="M44" s="93"/>
      <c r="N44" s="39"/>
      <c r="O44" s="39"/>
      <c r="P44" s="39"/>
      <c r="Q44" s="39"/>
      <c r="R44" s="39"/>
      <c r="S44" s="39"/>
      <c r="T44" s="39"/>
      <c r="U44" s="39"/>
      <c r="V44" s="85"/>
      <c r="W44" s="85"/>
      <c r="X44" s="85"/>
      <c r="Y44" s="85"/>
      <c r="Z44" s="85"/>
      <c r="AA44" s="85"/>
      <c r="AB44" s="85"/>
      <c r="AC44" s="85"/>
      <c r="AD44" s="85"/>
      <c r="AE44" s="85"/>
      <c r="AF44" s="85"/>
      <c r="AG44" s="85"/>
      <c r="AH44" s="85"/>
      <c r="AI44" s="85"/>
      <c r="AJ44" s="85"/>
      <c r="AK44" s="85"/>
    </row>
    <row r="45" spans="1:37" ht="19.5" customHeight="1">
      <c r="M45" s="93"/>
      <c r="N45" s="39"/>
      <c r="O45" s="39"/>
      <c r="P45" s="39"/>
      <c r="Q45" s="39"/>
      <c r="R45" s="39"/>
      <c r="S45" s="39"/>
      <c r="T45" s="39"/>
      <c r="U45" s="39"/>
      <c r="V45" s="85"/>
    </row>
    <row r="46" spans="1:37" ht="19.5" customHeight="1">
      <c r="M46" s="93"/>
      <c r="N46" s="39"/>
      <c r="O46" s="39"/>
      <c r="P46" s="39"/>
      <c r="Q46" s="39"/>
      <c r="R46" s="39"/>
      <c r="S46" s="39"/>
      <c r="T46" s="39"/>
      <c r="U46" s="39"/>
      <c r="V46" s="85"/>
    </row>
    <row r="47" spans="1:37" ht="19.5" customHeight="1"/>
    <row r="48" spans="1:37" ht="19.5" customHeight="1"/>
    <row r="49" ht="19.5" customHeight="1"/>
    <row r="50" ht="19.5" customHeight="1"/>
    <row r="51" ht="19.5" customHeight="1"/>
    <row r="52" ht="19.5" customHeight="1"/>
  </sheetData>
  <sheetProtection algorithmName="SHA-512" hashValue="RnCd8z5JVVGD9L8lgpCMA8meJe7M4GEgk9mLW3/9auZCgkNgwb4fboQ37/1ROIJ0jXzeCwAODFW0LMs1C82WjA==" saltValue="r+OUOMFIWYfCDP+emRiWZg==" spinCount="100000" sheet="1" objects="1" scenarios="1"/>
  <mergeCells count="64">
    <mergeCell ref="A3:L3"/>
    <mergeCell ref="M3:N3"/>
    <mergeCell ref="A5:K5"/>
    <mergeCell ref="L5:U5"/>
    <mergeCell ref="AI5:AM5"/>
    <mergeCell ref="A15:E15"/>
    <mergeCell ref="AL6:AM6"/>
    <mergeCell ref="A7:K9"/>
    <mergeCell ref="L7:U7"/>
    <mergeCell ref="X7:AA7"/>
    <mergeCell ref="AC7:AF7"/>
    <mergeCell ref="AI7:AK7"/>
    <mergeCell ref="AL7:AM7"/>
    <mergeCell ref="L8:N8"/>
    <mergeCell ref="O8:U8"/>
    <mergeCell ref="L9:N9"/>
    <mergeCell ref="A6:K6"/>
    <mergeCell ref="L6:U6"/>
    <mergeCell ref="X6:AB6"/>
    <mergeCell ref="AC6:AG6"/>
    <mergeCell ref="AI6:AK6"/>
    <mergeCell ref="O9:U9"/>
    <mergeCell ref="A11:D11"/>
    <mergeCell ref="A12:E12"/>
    <mergeCell ref="A13:E13"/>
    <mergeCell ref="A14:E14"/>
    <mergeCell ref="A28:D28"/>
    <mergeCell ref="A16:E16"/>
    <mergeCell ref="B17:E17"/>
    <mergeCell ref="B18:E18"/>
    <mergeCell ref="B19:E19"/>
    <mergeCell ref="B20:E20"/>
    <mergeCell ref="A21:E21"/>
    <mergeCell ref="B22:E22"/>
    <mergeCell ref="B23:E23"/>
    <mergeCell ref="B24:E24"/>
    <mergeCell ref="B25:E25"/>
    <mergeCell ref="A26:E26"/>
    <mergeCell ref="A30:E31"/>
    <mergeCell ref="F30:I31"/>
    <mergeCell ref="A32:A37"/>
    <mergeCell ref="B32:E32"/>
    <mergeCell ref="F32:H32"/>
    <mergeCell ref="B33:E33"/>
    <mergeCell ref="F33:H33"/>
    <mergeCell ref="B34:E34"/>
    <mergeCell ref="F34:H34"/>
    <mergeCell ref="C35:E35"/>
    <mergeCell ref="A38:A42"/>
    <mergeCell ref="B38:E38"/>
    <mergeCell ref="F38:H38"/>
    <mergeCell ref="F35:H35"/>
    <mergeCell ref="C36:E36"/>
    <mergeCell ref="F36:H36"/>
    <mergeCell ref="C37:E37"/>
    <mergeCell ref="F37:H37"/>
    <mergeCell ref="C42:E42"/>
    <mergeCell ref="F42:H42"/>
    <mergeCell ref="B39:E39"/>
    <mergeCell ref="F39:H39"/>
    <mergeCell ref="C40:E40"/>
    <mergeCell ref="F40:H40"/>
    <mergeCell ref="C41:E41"/>
    <mergeCell ref="F41:H41"/>
  </mergeCells>
  <phoneticPr fontId="6"/>
  <conditionalFormatting sqref="A7:K9">
    <cfRule type="containsBlanks" dxfId="24" priority="18">
      <formula>LEN(TRIM(A7))=0</formula>
    </cfRule>
  </conditionalFormatting>
  <conditionalFormatting sqref="F14:AJ14">
    <cfRule type="expression" dxfId="23" priority="4">
      <formula>F$13="日"</formula>
    </cfRule>
    <cfRule type="expression" dxfId="22" priority="5">
      <formula>F$13="祝"</formula>
    </cfRule>
    <cfRule type="expression" dxfId="21" priority="6">
      <formula>F$13="土"</formula>
    </cfRule>
    <cfRule type="expression" dxfId="20" priority="7">
      <formula>F$14="○"</formula>
    </cfRule>
  </conditionalFormatting>
  <conditionalFormatting sqref="F16:AJ25">
    <cfRule type="expression" dxfId="19" priority="8">
      <formula>F$13="日"</formula>
    </cfRule>
    <cfRule type="expression" dxfId="18" priority="9">
      <formula>F$13="祝"</formula>
    </cfRule>
    <cfRule type="expression" dxfId="17" priority="10">
      <formula>F$13="土"</formula>
    </cfRule>
    <cfRule type="expression" dxfId="16" priority="11">
      <formula>F$14="○"</formula>
    </cfRule>
  </conditionalFormatting>
  <conditionalFormatting sqref="L7:U7">
    <cfRule type="containsBlanks" dxfId="15" priority="17">
      <formula>LEN(TRIM(L7))=0</formula>
    </cfRule>
  </conditionalFormatting>
  <conditionalFormatting sqref="M3:N3">
    <cfRule type="containsBlanks" dxfId="14" priority="1">
      <formula>LEN(TRIM(M3))=0</formula>
    </cfRule>
  </conditionalFormatting>
  <conditionalFormatting sqref="O8:U9">
    <cfRule type="containsBlanks" dxfId="13" priority="16">
      <formula>LEN(TRIM(O8))=0</formula>
    </cfRule>
  </conditionalFormatting>
  <conditionalFormatting sqref="X7:AA7">
    <cfRule type="containsBlanks" dxfId="12" priority="3">
      <formula>LEN(TRIM(X7))=0</formula>
    </cfRule>
  </conditionalFormatting>
  <conditionalFormatting sqref="AI7 AL7">
    <cfRule type="containsBlanks" dxfId="11" priority="2">
      <formula>LEN(TRIM(AI7))=0</formula>
    </cfRule>
  </conditionalFormatting>
  <dataValidations count="1">
    <dataValidation type="custom" allowBlank="1" showInputMessage="1" showErrorMessage="1" error="長期休業期間中の平日については、このシートに入力できません。_x000a_【長期休業期間】シートに入力して下さい。_x000a_長期休業期間中の土日祝は、このシートに入力してください。" sqref="F17:AJ20 F22:AJ25" xr:uid="{9ABF0D73-3AF4-49F9-8B6A-CC0B19045311}">
      <formula1>F$14=""</formula1>
    </dataValidation>
  </dataValidations>
  <pageMargins left="0.7" right="0.7" top="0.75" bottom="0.75" header="0.3" footer="0.3"/>
  <pageSetup paperSize="9" scale="57"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388481E-8177-4C31-B50C-DA46462D3D73}">
          <x14:formula1>
            <xm:f>プルダウン!$A$15</xm:f>
          </x14:formula1>
          <xm:sqref>F14:AJ14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94A72-FC81-4DB3-95DA-B779A7829E48}">
  <sheetPr codeName="Sheet29"/>
  <dimension ref="A1:AM61"/>
  <sheetViews>
    <sheetView view="pageBreakPreview" zoomScale="90" zoomScaleNormal="100" zoomScaleSheetLayoutView="90" workbookViewId="0">
      <selection activeCell="M4" sqref="M4"/>
    </sheetView>
  </sheetViews>
  <sheetFormatPr defaultRowHeight="13.5"/>
  <cols>
    <col min="1" max="1" width="4.625" style="17" customWidth="1"/>
    <col min="2" max="5" width="5" style="17" customWidth="1"/>
    <col min="6" max="38" width="4.625" style="17" customWidth="1"/>
    <col min="39" max="16384" width="9" style="17"/>
  </cols>
  <sheetData>
    <row r="1" spans="1:39" ht="18.75" customHeight="1"/>
    <row r="2" spans="1:39" ht="18.75" customHeight="1">
      <c r="A2" s="17" t="s">
        <v>262</v>
      </c>
    </row>
    <row r="3" spans="1:39" ht="18.75" customHeight="1">
      <c r="A3" s="406" t="s">
        <v>242</v>
      </c>
      <c r="B3" s="406"/>
      <c r="C3" s="406"/>
      <c r="D3" s="406"/>
      <c r="E3" s="406"/>
      <c r="F3" s="406"/>
      <c r="G3" s="406"/>
      <c r="H3" s="406"/>
      <c r="I3" s="406"/>
      <c r="J3" s="406"/>
      <c r="K3" s="406"/>
      <c r="L3" s="406"/>
      <c r="M3" s="407">
        <v>2026</v>
      </c>
      <c r="N3" s="407"/>
      <c r="O3" s="17" t="s">
        <v>0</v>
      </c>
      <c r="P3" s="18">
        <v>4</v>
      </c>
      <c r="Q3" s="17" t="s">
        <v>10</v>
      </c>
      <c r="R3" s="17" t="s">
        <v>88</v>
      </c>
    </row>
    <row r="4" spans="1:39" ht="18.75" customHeight="1" thickBot="1"/>
    <row r="5" spans="1:39" ht="18.75" customHeight="1" thickBot="1">
      <c r="A5" s="408" t="s">
        <v>103</v>
      </c>
      <c r="B5" s="409"/>
      <c r="C5" s="409"/>
      <c r="D5" s="409"/>
      <c r="E5" s="409"/>
      <c r="F5" s="409"/>
      <c r="G5" s="409"/>
      <c r="H5" s="409"/>
      <c r="I5" s="409"/>
      <c r="J5" s="409"/>
      <c r="K5" s="410"/>
      <c r="L5" s="411" t="s">
        <v>11</v>
      </c>
      <c r="M5" s="412"/>
      <c r="N5" s="412"/>
      <c r="O5" s="412"/>
      <c r="P5" s="412"/>
      <c r="Q5" s="412"/>
      <c r="R5" s="412"/>
      <c r="S5" s="412"/>
      <c r="T5" s="412"/>
      <c r="U5" s="413"/>
      <c r="V5" s="19"/>
      <c r="W5" s="19"/>
      <c r="X5" s="19"/>
      <c r="AI5" s="405" t="s">
        <v>235</v>
      </c>
      <c r="AJ5" s="405"/>
      <c r="AK5" s="405"/>
      <c r="AL5" s="405"/>
      <c r="AM5" s="405"/>
    </row>
    <row r="6" spans="1:39" ht="18.75" customHeight="1" thickBot="1">
      <c r="A6" s="447" t="s">
        <v>48</v>
      </c>
      <c r="B6" s="448"/>
      <c r="C6" s="448"/>
      <c r="D6" s="448"/>
      <c r="E6" s="448"/>
      <c r="F6" s="448"/>
      <c r="G6" s="448"/>
      <c r="H6" s="448"/>
      <c r="I6" s="448"/>
      <c r="J6" s="448"/>
      <c r="K6" s="449"/>
      <c r="L6" s="447" t="s">
        <v>49</v>
      </c>
      <c r="M6" s="448"/>
      <c r="N6" s="448"/>
      <c r="O6" s="448"/>
      <c r="P6" s="448"/>
      <c r="Q6" s="448"/>
      <c r="R6" s="448"/>
      <c r="S6" s="448"/>
      <c r="T6" s="448"/>
      <c r="U6" s="449"/>
      <c r="V6" s="19"/>
      <c r="W6" s="19"/>
      <c r="X6" s="450" t="s">
        <v>20</v>
      </c>
      <c r="Y6" s="451"/>
      <c r="Z6" s="451"/>
      <c r="AA6" s="451"/>
      <c r="AB6" s="403"/>
      <c r="AC6" s="404" t="s">
        <v>21</v>
      </c>
      <c r="AD6" s="405"/>
      <c r="AE6" s="405"/>
      <c r="AF6" s="405"/>
      <c r="AG6" s="405"/>
      <c r="AI6" s="405" t="s">
        <v>68</v>
      </c>
      <c r="AJ6" s="405"/>
      <c r="AK6" s="405"/>
      <c r="AL6" s="405" t="s">
        <v>69</v>
      </c>
      <c r="AM6" s="405"/>
    </row>
    <row r="7" spans="1:39" ht="18.75" customHeight="1" thickBot="1">
      <c r="A7" s="425" t="str">
        <f>記入例【平日・休日】!$A$7</f>
        <v>○△□</v>
      </c>
      <c r="B7" s="426"/>
      <c r="C7" s="426"/>
      <c r="D7" s="426"/>
      <c r="E7" s="426"/>
      <c r="F7" s="426"/>
      <c r="G7" s="426"/>
      <c r="H7" s="426"/>
      <c r="I7" s="426"/>
      <c r="J7" s="426"/>
      <c r="K7" s="427"/>
      <c r="L7" s="434" t="str">
        <f>記入例【平日・休日】!$L$7</f>
        <v>○○幼稚園</v>
      </c>
      <c r="M7" s="435"/>
      <c r="N7" s="435"/>
      <c r="O7" s="435"/>
      <c r="P7" s="435"/>
      <c r="Q7" s="435"/>
      <c r="R7" s="435"/>
      <c r="S7" s="435"/>
      <c r="T7" s="435"/>
      <c r="U7" s="436"/>
      <c r="V7" s="19"/>
      <c r="W7" s="19"/>
      <c r="X7" s="382"/>
      <c r="Y7" s="383"/>
      <c r="Z7" s="383"/>
      <c r="AA7" s="383"/>
      <c r="AB7" s="21" t="s">
        <v>1</v>
      </c>
      <c r="AC7" s="384">
        <f>COUNTIF(F34:AJ34,"&lt;&gt;0")</f>
        <v>0</v>
      </c>
      <c r="AD7" s="384"/>
      <c r="AE7" s="384"/>
      <c r="AF7" s="384"/>
      <c r="AG7" s="20" t="s">
        <v>9</v>
      </c>
      <c r="AI7" s="437"/>
      <c r="AJ7" s="437"/>
      <c r="AK7" s="437"/>
      <c r="AL7" s="437"/>
      <c r="AM7" s="437"/>
    </row>
    <row r="8" spans="1:39" ht="18.75" customHeight="1">
      <c r="A8" s="428"/>
      <c r="B8" s="429"/>
      <c r="C8" s="429"/>
      <c r="D8" s="429"/>
      <c r="E8" s="429"/>
      <c r="F8" s="429"/>
      <c r="G8" s="429"/>
      <c r="H8" s="429"/>
      <c r="I8" s="429"/>
      <c r="J8" s="429"/>
      <c r="K8" s="430"/>
      <c r="L8" s="438" t="s">
        <v>50</v>
      </c>
      <c r="M8" s="439"/>
      <c r="N8" s="440"/>
      <c r="O8" s="441" t="str">
        <f>記入例【平日・休日】!$O$8</f>
        <v>●●法人●●学園　理事長　■■■</v>
      </c>
      <c r="P8" s="442"/>
      <c r="Q8" s="442"/>
      <c r="R8" s="442"/>
      <c r="S8" s="442"/>
      <c r="T8" s="442"/>
      <c r="U8" s="443"/>
      <c r="V8" s="19"/>
      <c r="W8" s="19"/>
      <c r="X8" s="19"/>
    </row>
    <row r="9" spans="1:39" ht="18.75" customHeight="1" thickBot="1">
      <c r="A9" s="431"/>
      <c r="B9" s="432"/>
      <c r="C9" s="432"/>
      <c r="D9" s="432"/>
      <c r="E9" s="432"/>
      <c r="F9" s="432"/>
      <c r="G9" s="432"/>
      <c r="H9" s="432"/>
      <c r="I9" s="432"/>
      <c r="J9" s="432"/>
      <c r="K9" s="433"/>
      <c r="L9" s="444" t="s">
        <v>13</v>
      </c>
      <c r="M9" s="445"/>
      <c r="N9" s="446"/>
      <c r="O9" s="422" t="str">
        <f>記入例【平日・休日】!$O$9</f>
        <v>◇◇◇－◇◇◇◇</v>
      </c>
      <c r="P9" s="423"/>
      <c r="Q9" s="423"/>
      <c r="R9" s="423"/>
      <c r="S9" s="423"/>
      <c r="T9" s="423"/>
      <c r="U9" s="424"/>
      <c r="V9" s="19"/>
      <c r="W9" s="19"/>
      <c r="X9" s="19"/>
    </row>
    <row r="10" spans="1:39" ht="18.75" customHeight="1">
      <c r="A10" s="23"/>
      <c r="B10" s="23"/>
      <c r="C10" s="23"/>
      <c r="D10" s="23"/>
      <c r="E10" s="23"/>
      <c r="F10" s="23"/>
      <c r="G10" s="23"/>
      <c r="H10" s="23"/>
      <c r="I10" s="23"/>
      <c r="J10" s="23"/>
      <c r="K10" s="23"/>
      <c r="L10" s="23"/>
      <c r="M10" s="23"/>
      <c r="N10" s="23"/>
      <c r="O10" s="23"/>
      <c r="P10" s="23"/>
      <c r="Q10" s="23"/>
      <c r="R10" s="23"/>
      <c r="S10" s="23"/>
      <c r="T10" s="23"/>
      <c r="U10" s="23"/>
      <c r="V10" s="19"/>
      <c r="W10" s="19"/>
      <c r="X10" s="19"/>
    </row>
    <row r="11" spans="1:39" ht="18.75" customHeight="1">
      <c r="A11" s="365" t="s">
        <v>28</v>
      </c>
      <c r="B11" s="365"/>
      <c r="C11" s="365"/>
      <c r="D11" s="365"/>
      <c r="F11" s="216" t="s">
        <v>256</v>
      </c>
    </row>
    <row r="12" spans="1:39" ht="18.75" customHeight="1">
      <c r="A12" s="350" t="s">
        <v>5</v>
      </c>
      <c r="B12" s="350"/>
      <c r="C12" s="350"/>
      <c r="D12" s="350"/>
      <c r="E12" s="350"/>
      <c r="F12" s="24">
        <f>DATE(M3,P3,1)</f>
        <v>46113</v>
      </c>
      <c r="G12" s="24">
        <f>F12+1</f>
        <v>46114</v>
      </c>
      <c r="H12" s="24">
        <f t="shared" ref="H12:AI12" si="0">G12+1</f>
        <v>46115</v>
      </c>
      <c r="I12" s="24">
        <f t="shared" si="0"/>
        <v>46116</v>
      </c>
      <c r="J12" s="24">
        <f t="shared" si="0"/>
        <v>46117</v>
      </c>
      <c r="K12" s="24">
        <f t="shared" si="0"/>
        <v>46118</v>
      </c>
      <c r="L12" s="24">
        <f t="shared" si="0"/>
        <v>46119</v>
      </c>
      <c r="M12" s="24">
        <f t="shared" si="0"/>
        <v>46120</v>
      </c>
      <c r="N12" s="24">
        <f t="shared" si="0"/>
        <v>46121</v>
      </c>
      <c r="O12" s="24">
        <f t="shared" si="0"/>
        <v>46122</v>
      </c>
      <c r="P12" s="24">
        <f t="shared" si="0"/>
        <v>46123</v>
      </c>
      <c r="Q12" s="24">
        <f t="shared" si="0"/>
        <v>46124</v>
      </c>
      <c r="R12" s="24">
        <f t="shared" si="0"/>
        <v>46125</v>
      </c>
      <c r="S12" s="24">
        <f t="shared" si="0"/>
        <v>46126</v>
      </c>
      <c r="T12" s="24">
        <f t="shared" si="0"/>
        <v>46127</v>
      </c>
      <c r="U12" s="24">
        <f t="shared" si="0"/>
        <v>46128</v>
      </c>
      <c r="V12" s="24">
        <f t="shared" si="0"/>
        <v>46129</v>
      </c>
      <c r="W12" s="24">
        <f t="shared" si="0"/>
        <v>46130</v>
      </c>
      <c r="X12" s="24">
        <f t="shared" si="0"/>
        <v>46131</v>
      </c>
      <c r="Y12" s="24">
        <f t="shared" si="0"/>
        <v>46132</v>
      </c>
      <c r="Z12" s="24">
        <f t="shared" si="0"/>
        <v>46133</v>
      </c>
      <c r="AA12" s="24">
        <f t="shared" si="0"/>
        <v>46134</v>
      </c>
      <c r="AB12" s="24">
        <f t="shared" si="0"/>
        <v>46135</v>
      </c>
      <c r="AC12" s="24">
        <f t="shared" si="0"/>
        <v>46136</v>
      </c>
      <c r="AD12" s="24">
        <f t="shared" si="0"/>
        <v>46137</v>
      </c>
      <c r="AE12" s="24">
        <f t="shared" si="0"/>
        <v>46138</v>
      </c>
      <c r="AF12" s="24">
        <f t="shared" si="0"/>
        <v>46139</v>
      </c>
      <c r="AG12" s="24">
        <f t="shared" si="0"/>
        <v>46140</v>
      </c>
      <c r="AH12" s="24">
        <f t="shared" si="0"/>
        <v>46141</v>
      </c>
      <c r="AI12" s="24">
        <f t="shared" si="0"/>
        <v>46142</v>
      </c>
      <c r="AJ12" s="45"/>
      <c r="AK12" s="234" t="s">
        <v>6</v>
      </c>
    </row>
    <row r="13" spans="1:39" ht="18.75" customHeight="1" thickBot="1">
      <c r="A13" s="350" t="s">
        <v>4</v>
      </c>
      <c r="B13" s="350"/>
      <c r="C13" s="350"/>
      <c r="D13" s="350"/>
      <c r="E13" s="350"/>
      <c r="F13" s="235" t="str">
        <f>TEXT(F12,"aaa")</f>
        <v>水</v>
      </c>
      <c r="G13" s="235" t="str">
        <f t="shared" ref="G13:AG13" si="1">TEXT(G12,"aaa")</f>
        <v>木</v>
      </c>
      <c r="H13" s="235" t="str">
        <f t="shared" si="1"/>
        <v>金</v>
      </c>
      <c r="I13" s="235" t="str">
        <f t="shared" si="1"/>
        <v>土</v>
      </c>
      <c r="J13" s="235" t="str">
        <f t="shared" si="1"/>
        <v>日</v>
      </c>
      <c r="K13" s="235" t="str">
        <f t="shared" si="1"/>
        <v>月</v>
      </c>
      <c r="L13" s="235" t="str">
        <f t="shared" si="1"/>
        <v>火</v>
      </c>
      <c r="M13" s="235" t="str">
        <f t="shared" si="1"/>
        <v>水</v>
      </c>
      <c r="N13" s="235" t="str">
        <f t="shared" si="1"/>
        <v>木</v>
      </c>
      <c r="O13" s="235" t="str">
        <f t="shared" si="1"/>
        <v>金</v>
      </c>
      <c r="P13" s="235" t="str">
        <f t="shared" si="1"/>
        <v>土</v>
      </c>
      <c r="Q13" s="235" t="str">
        <f t="shared" si="1"/>
        <v>日</v>
      </c>
      <c r="R13" s="235" t="str">
        <f t="shared" si="1"/>
        <v>月</v>
      </c>
      <c r="S13" s="235" t="str">
        <f t="shared" si="1"/>
        <v>火</v>
      </c>
      <c r="T13" s="235" t="str">
        <f t="shared" si="1"/>
        <v>水</v>
      </c>
      <c r="U13" s="235" t="str">
        <f t="shared" si="1"/>
        <v>木</v>
      </c>
      <c r="V13" s="235" t="str">
        <f t="shared" si="1"/>
        <v>金</v>
      </c>
      <c r="W13" s="235" t="str">
        <f t="shared" si="1"/>
        <v>土</v>
      </c>
      <c r="X13" s="235" t="str">
        <f t="shared" si="1"/>
        <v>日</v>
      </c>
      <c r="Y13" s="235" t="str">
        <f t="shared" si="1"/>
        <v>月</v>
      </c>
      <c r="Z13" s="235" t="str">
        <f t="shared" si="1"/>
        <v>火</v>
      </c>
      <c r="AA13" s="235" t="str">
        <f t="shared" si="1"/>
        <v>水</v>
      </c>
      <c r="AB13" s="235" t="str">
        <f t="shared" si="1"/>
        <v>木</v>
      </c>
      <c r="AC13" s="235" t="str">
        <f t="shared" si="1"/>
        <v>金</v>
      </c>
      <c r="AD13" s="235" t="str">
        <f t="shared" si="1"/>
        <v>土</v>
      </c>
      <c r="AE13" s="235" t="str">
        <f t="shared" si="1"/>
        <v>日</v>
      </c>
      <c r="AF13" s="235" t="str">
        <f t="shared" si="1"/>
        <v>月</v>
      </c>
      <c r="AG13" s="235" t="str">
        <f t="shared" si="1"/>
        <v>火</v>
      </c>
      <c r="AH13" s="235" t="s">
        <v>66</v>
      </c>
      <c r="AI13" s="235" t="str">
        <f t="shared" ref="AI13" si="2">TEXT(AI12,"aaa")</f>
        <v>木</v>
      </c>
      <c r="AJ13" s="46"/>
      <c r="AK13" s="234"/>
    </row>
    <row r="14" spans="1:39" ht="18.75" customHeight="1" thickTop="1" thickBot="1">
      <c r="A14" s="366" t="s">
        <v>67</v>
      </c>
      <c r="B14" s="367"/>
      <c r="C14" s="367"/>
      <c r="D14" s="367"/>
      <c r="E14" s="368"/>
      <c r="F14" s="230"/>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231"/>
      <c r="AE14" s="231"/>
      <c r="AF14" s="231"/>
      <c r="AG14" s="231"/>
      <c r="AH14" s="231"/>
      <c r="AI14" s="231"/>
      <c r="AJ14" s="232"/>
      <c r="AK14" s="84"/>
    </row>
    <row r="15" spans="1:39" ht="18.75" hidden="1" customHeight="1" thickTop="1">
      <c r="A15" s="366"/>
      <c r="B15" s="367"/>
      <c r="C15" s="367"/>
      <c r="D15" s="367"/>
      <c r="E15" s="368"/>
      <c r="F15" s="235">
        <f>IF(F13="月",1,IF(F13="火",2,IF(F13="水",3,IF(F13="木",4,IF(F13="金",5,IF(F13="土",6,IF(F13="日",7,IF(F13="祝",8,""))))))))</f>
        <v>3</v>
      </c>
      <c r="G15" s="235">
        <f t="shared" ref="G15:AJ15" si="3">IF(G13="月",1,IF(G13="火",2,IF(G13="水",3,IF(G13="木",4,IF(G13="金",5,IF(G13="土",6,IF(G13="日",7,IF(G13="祝",8,""))))))))</f>
        <v>4</v>
      </c>
      <c r="H15" s="235">
        <f t="shared" si="3"/>
        <v>5</v>
      </c>
      <c r="I15" s="235">
        <f t="shared" si="3"/>
        <v>6</v>
      </c>
      <c r="J15" s="235">
        <f t="shared" si="3"/>
        <v>7</v>
      </c>
      <c r="K15" s="235">
        <f t="shared" si="3"/>
        <v>1</v>
      </c>
      <c r="L15" s="235">
        <f t="shared" si="3"/>
        <v>2</v>
      </c>
      <c r="M15" s="235">
        <f t="shared" si="3"/>
        <v>3</v>
      </c>
      <c r="N15" s="235">
        <f t="shared" si="3"/>
        <v>4</v>
      </c>
      <c r="O15" s="235">
        <f t="shared" si="3"/>
        <v>5</v>
      </c>
      <c r="P15" s="235">
        <f t="shared" si="3"/>
        <v>6</v>
      </c>
      <c r="Q15" s="235">
        <f t="shared" si="3"/>
        <v>7</v>
      </c>
      <c r="R15" s="235">
        <f t="shared" si="3"/>
        <v>1</v>
      </c>
      <c r="S15" s="235">
        <f t="shared" si="3"/>
        <v>2</v>
      </c>
      <c r="T15" s="235">
        <f t="shared" si="3"/>
        <v>3</v>
      </c>
      <c r="U15" s="235">
        <f t="shared" si="3"/>
        <v>4</v>
      </c>
      <c r="V15" s="235">
        <f t="shared" si="3"/>
        <v>5</v>
      </c>
      <c r="W15" s="235">
        <f t="shared" si="3"/>
        <v>6</v>
      </c>
      <c r="X15" s="235">
        <f t="shared" si="3"/>
        <v>7</v>
      </c>
      <c r="Y15" s="235">
        <f t="shared" si="3"/>
        <v>1</v>
      </c>
      <c r="Z15" s="235">
        <f t="shared" si="3"/>
        <v>2</v>
      </c>
      <c r="AA15" s="235">
        <f t="shared" si="3"/>
        <v>3</v>
      </c>
      <c r="AB15" s="235">
        <f t="shared" si="3"/>
        <v>4</v>
      </c>
      <c r="AC15" s="235">
        <f t="shared" si="3"/>
        <v>5</v>
      </c>
      <c r="AD15" s="235">
        <f t="shared" si="3"/>
        <v>6</v>
      </c>
      <c r="AE15" s="235">
        <f t="shared" si="3"/>
        <v>7</v>
      </c>
      <c r="AF15" s="235">
        <f t="shared" si="3"/>
        <v>1</v>
      </c>
      <c r="AG15" s="235">
        <f t="shared" si="3"/>
        <v>2</v>
      </c>
      <c r="AH15" s="235">
        <f t="shared" si="3"/>
        <v>8</v>
      </c>
      <c r="AI15" s="235">
        <f t="shared" si="3"/>
        <v>4</v>
      </c>
      <c r="AJ15" s="235" t="str">
        <f t="shared" si="3"/>
        <v/>
      </c>
      <c r="AK15" s="84"/>
    </row>
    <row r="16" spans="1:39" ht="23.25" customHeight="1" thickTop="1" thickBot="1">
      <c r="A16" s="354" t="s">
        <v>51</v>
      </c>
      <c r="B16" s="355"/>
      <c r="C16" s="355"/>
      <c r="D16" s="355"/>
      <c r="E16" s="356"/>
      <c r="F16" s="36">
        <f>SUM(F17:F24)</f>
        <v>0</v>
      </c>
      <c r="G16" s="36">
        <f t="shared" ref="G16:AJ16" si="4">SUM(G17:G24)</f>
        <v>0</v>
      </c>
      <c r="H16" s="36">
        <f t="shared" si="4"/>
        <v>0</v>
      </c>
      <c r="I16" s="36">
        <f t="shared" si="4"/>
        <v>0</v>
      </c>
      <c r="J16" s="36">
        <f t="shared" si="4"/>
        <v>0</v>
      </c>
      <c r="K16" s="36">
        <f t="shared" si="4"/>
        <v>0</v>
      </c>
      <c r="L16" s="36">
        <f t="shared" si="4"/>
        <v>0</v>
      </c>
      <c r="M16" s="36">
        <f t="shared" si="4"/>
        <v>0</v>
      </c>
      <c r="N16" s="36">
        <f t="shared" si="4"/>
        <v>0</v>
      </c>
      <c r="O16" s="36">
        <f t="shared" si="4"/>
        <v>0</v>
      </c>
      <c r="P16" s="36">
        <f t="shared" si="4"/>
        <v>0</v>
      </c>
      <c r="Q16" s="36">
        <f t="shared" si="4"/>
        <v>0</v>
      </c>
      <c r="R16" s="36">
        <f t="shared" si="4"/>
        <v>0</v>
      </c>
      <c r="S16" s="36">
        <f t="shared" si="4"/>
        <v>0</v>
      </c>
      <c r="T16" s="36">
        <f t="shared" si="4"/>
        <v>0</v>
      </c>
      <c r="U16" s="36">
        <f t="shared" si="4"/>
        <v>0</v>
      </c>
      <c r="V16" s="36">
        <f t="shared" si="4"/>
        <v>0</v>
      </c>
      <c r="W16" s="36">
        <f t="shared" si="4"/>
        <v>0</v>
      </c>
      <c r="X16" s="36">
        <f t="shared" si="4"/>
        <v>0</v>
      </c>
      <c r="Y16" s="36">
        <f t="shared" si="4"/>
        <v>0</v>
      </c>
      <c r="Z16" s="36">
        <f t="shared" si="4"/>
        <v>0</v>
      </c>
      <c r="AA16" s="36">
        <f t="shared" si="4"/>
        <v>0</v>
      </c>
      <c r="AB16" s="36">
        <f t="shared" si="4"/>
        <v>0</v>
      </c>
      <c r="AC16" s="36">
        <f t="shared" si="4"/>
        <v>0</v>
      </c>
      <c r="AD16" s="36">
        <f t="shared" si="4"/>
        <v>0</v>
      </c>
      <c r="AE16" s="36">
        <f t="shared" si="4"/>
        <v>0</v>
      </c>
      <c r="AF16" s="36">
        <f t="shared" si="4"/>
        <v>0</v>
      </c>
      <c r="AG16" s="36">
        <f t="shared" si="4"/>
        <v>0</v>
      </c>
      <c r="AH16" s="36">
        <f t="shared" si="4"/>
        <v>0</v>
      </c>
      <c r="AI16" s="36">
        <f t="shared" si="4"/>
        <v>0</v>
      </c>
      <c r="AJ16" s="36">
        <f t="shared" si="4"/>
        <v>0</v>
      </c>
      <c r="AK16" s="28">
        <f>SUM(F16:AJ16)</f>
        <v>0</v>
      </c>
    </row>
    <row r="17" spans="1:37" s="33" customFormat="1" ht="23.25" customHeight="1" thickTop="1">
      <c r="A17" s="29"/>
      <c r="B17" s="357" t="s">
        <v>72</v>
      </c>
      <c r="C17" s="358"/>
      <c r="D17" s="358"/>
      <c r="E17" s="358"/>
      <c r="F17" s="25"/>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7"/>
      <c r="AK17" s="28">
        <f>SUM(F17:AJ17)</f>
        <v>0</v>
      </c>
    </row>
    <row r="18" spans="1:37" s="33" customFormat="1" ht="23.25" customHeight="1">
      <c r="A18" s="29"/>
      <c r="B18" s="420" t="s">
        <v>74</v>
      </c>
      <c r="C18" s="421"/>
      <c r="D18" s="421"/>
      <c r="E18" s="421"/>
      <c r="F18" s="96"/>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8"/>
      <c r="AK18" s="28">
        <f t="shared" ref="AK18:AK25" si="5">SUM(F18:AJ18)</f>
        <v>0</v>
      </c>
    </row>
    <row r="19" spans="1:37" s="33" customFormat="1" ht="23.25" customHeight="1">
      <c r="A19" s="29"/>
      <c r="B19" s="357" t="s">
        <v>76</v>
      </c>
      <c r="C19" s="358"/>
      <c r="D19" s="358"/>
      <c r="E19" s="358"/>
      <c r="F19" s="30"/>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2"/>
      <c r="AK19" s="28">
        <f t="shared" si="5"/>
        <v>0</v>
      </c>
    </row>
    <row r="20" spans="1:37" s="33" customFormat="1" ht="23.25" customHeight="1">
      <c r="A20" s="29"/>
      <c r="B20" s="420" t="s">
        <v>78</v>
      </c>
      <c r="C20" s="421"/>
      <c r="D20" s="421"/>
      <c r="E20" s="421"/>
      <c r="F20" s="96"/>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8"/>
      <c r="AK20" s="28">
        <f t="shared" si="5"/>
        <v>0</v>
      </c>
    </row>
    <row r="21" spans="1:37" s="33" customFormat="1" ht="23.25" customHeight="1">
      <c r="A21" s="29"/>
      <c r="B21" s="357" t="s">
        <v>80</v>
      </c>
      <c r="C21" s="358"/>
      <c r="D21" s="358"/>
      <c r="E21" s="358"/>
      <c r="F21" s="30"/>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2"/>
      <c r="AK21" s="28">
        <f t="shared" si="5"/>
        <v>0</v>
      </c>
    </row>
    <row r="22" spans="1:37" s="33" customFormat="1" ht="23.25" customHeight="1">
      <c r="A22" s="29"/>
      <c r="B22" s="420" t="s">
        <v>82</v>
      </c>
      <c r="C22" s="421"/>
      <c r="D22" s="421"/>
      <c r="E22" s="421"/>
      <c r="F22" s="96"/>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8"/>
      <c r="AK22" s="28">
        <f t="shared" si="5"/>
        <v>0</v>
      </c>
    </row>
    <row r="23" spans="1:37" s="33" customFormat="1" ht="23.25" customHeight="1">
      <c r="A23" s="29"/>
      <c r="B23" s="357" t="s">
        <v>84</v>
      </c>
      <c r="C23" s="358"/>
      <c r="D23" s="358"/>
      <c r="E23" s="358"/>
      <c r="F23" s="30"/>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2"/>
      <c r="AK23" s="28">
        <f t="shared" si="5"/>
        <v>0</v>
      </c>
    </row>
    <row r="24" spans="1:37" s="33" customFormat="1" ht="23.25" customHeight="1" thickBot="1">
      <c r="A24" s="34"/>
      <c r="B24" s="420" t="s">
        <v>89</v>
      </c>
      <c r="C24" s="421"/>
      <c r="D24" s="421"/>
      <c r="E24" s="421"/>
      <c r="F24" s="99"/>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1"/>
      <c r="AK24" s="28">
        <f t="shared" si="5"/>
        <v>0</v>
      </c>
    </row>
    <row r="25" spans="1:37" ht="23.25" customHeight="1" thickTop="1" thickBot="1">
      <c r="A25" s="354" t="s">
        <v>52</v>
      </c>
      <c r="B25" s="355"/>
      <c r="C25" s="355"/>
      <c r="D25" s="355"/>
      <c r="E25" s="356"/>
      <c r="F25" s="69">
        <f>SUM(F26:F32)</f>
        <v>0</v>
      </c>
      <c r="G25" s="69">
        <f t="shared" ref="G25:AJ25" si="6">SUM(G26:G32)</f>
        <v>0</v>
      </c>
      <c r="H25" s="69">
        <f t="shared" si="6"/>
        <v>0</v>
      </c>
      <c r="I25" s="69">
        <f t="shared" si="6"/>
        <v>0</v>
      </c>
      <c r="J25" s="69">
        <f t="shared" si="6"/>
        <v>0</v>
      </c>
      <c r="K25" s="69">
        <f t="shared" si="6"/>
        <v>0</v>
      </c>
      <c r="L25" s="69">
        <f t="shared" si="6"/>
        <v>0</v>
      </c>
      <c r="M25" s="69">
        <f t="shared" si="6"/>
        <v>0</v>
      </c>
      <c r="N25" s="69">
        <f t="shared" si="6"/>
        <v>0</v>
      </c>
      <c r="O25" s="69">
        <f t="shared" si="6"/>
        <v>0</v>
      </c>
      <c r="P25" s="69">
        <f t="shared" si="6"/>
        <v>0</v>
      </c>
      <c r="Q25" s="69">
        <f t="shared" si="6"/>
        <v>0</v>
      </c>
      <c r="R25" s="69">
        <f t="shared" si="6"/>
        <v>0</v>
      </c>
      <c r="S25" s="69">
        <f t="shared" si="6"/>
        <v>0</v>
      </c>
      <c r="T25" s="69">
        <f t="shared" si="6"/>
        <v>0</v>
      </c>
      <c r="U25" s="69">
        <f t="shared" si="6"/>
        <v>0</v>
      </c>
      <c r="V25" s="69">
        <f t="shared" si="6"/>
        <v>0</v>
      </c>
      <c r="W25" s="69">
        <f t="shared" si="6"/>
        <v>0</v>
      </c>
      <c r="X25" s="69">
        <f t="shared" si="6"/>
        <v>0</v>
      </c>
      <c r="Y25" s="69">
        <f t="shared" si="6"/>
        <v>0</v>
      </c>
      <c r="Z25" s="69">
        <f t="shared" si="6"/>
        <v>0</v>
      </c>
      <c r="AA25" s="69">
        <f t="shared" si="6"/>
        <v>0</v>
      </c>
      <c r="AB25" s="69">
        <f t="shared" si="6"/>
        <v>0</v>
      </c>
      <c r="AC25" s="69">
        <f t="shared" si="6"/>
        <v>0</v>
      </c>
      <c r="AD25" s="69">
        <f t="shared" si="6"/>
        <v>0</v>
      </c>
      <c r="AE25" s="69">
        <f t="shared" si="6"/>
        <v>0</v>
      </c>
      <c r="AF25" s="69">
        <f t="shared" si="6"/>
        <v>0</v>
      </c>
      <c r="AG25" s="69">
        <f t="shared" si="6"/>
        <v>0</v>
      </c>
      <c r="AH25" s="69">
        <f t="shared" si="6"/>
        <v>0</v>
      </c>
      <c r="AI25" s="69">
        <f t="shared" si="6"/>
        <v>0</v>
      </c>
      <c r="AJ25" s="69">
        <f t="shared" si="6"/>
        <v>0</v>
      </c>
      <c r="AK25" s="28">
        <f t="shared" si="5"/>
        <v>0</v>
      </c>
    </row>
    <row r="26" spans="1:37" s="33" customFormat="1" ht="23.25" customHeight="1" thickTop="1">
      <c r="A26" s="29"/>
      <c r="B26" s="357" t="s">
        <v>72</v>
      </c>
      <c r="C26" s="358"/>
      <c r="D26" s="358"/>
      <c r="E26" s="358"/>
      <c r="F26" s="25"/>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7"/>
      <c r="AK26" s="28">
        <f>SUM(F26:AJ26)</f>
        <v>0</v>
      </c>
    </row>
    <row r="27" spans="1:37" s="33" customFormat="1" ht="23.25" customHeight="1">
      <c r="A27" s="29"/>
      <c r="B27" s="420" t="s">
        <v>74</v>
      </c>
      <c r="C27" s="421"/>
      <c r="D27" s="421"/>
      <c r="E27" s="421"/>
      <c r="F27" s="96"/>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8"/>
      <c r="AK27" s="28">
        <f t="shared" ref="AK27:AK33" si="7">SUM(F27:AJ27)</f>
        <v>0</v>
      </c>
    </row>
    <row r="28" spans="1:37" s="33" customFormat="1" ht="23.25" customHeight="1">
      <c r="A28" s="29"/>
      <c r="B28" s="357" t="s">
        <v>76</v>
      </c>
      <c r="C28" s="358"/>
      <c r="D28" s="358"/>
      <c r="E28" s="358"/>
      <c r="F28" s="30"/>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2"/>
      <c r="AK28" s="28">
        <f t="shared" si="7"/>
        <v>0</v>
      </c>
    </row>
    <row r="29" spans="1:37" s="33" customFormat="1" ht="23.25" customHeight="1">
      <c r="A29" s="29"/>
      <c r="B29" s="420" t="s">
        <v>78</v>
      </c>
      <c r="C29" s="421"/>
      <c r="D29" s="421"/>
      <c r="E29" s="421"/>
      <c r="F29" s="96"/>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8"/>
      <c r="AK29" s="28">
        <f t="shared" si="7"/>
        <v>0</v>
      </c>
    </row>
    <row r="30" spans="1:37" s="33" customFormat="1" ht="23.25" customHeight="1">
      <c r="A30" s="29"/>
      <c r="B30" s="357" t="s">
        <v>80</v>
      </c>
      <c r="C30" s="358"/>
      <c r="D30" s="358"/>
      <c r="E30" s="358"/>
      <c r="F30" s="30"/>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2"/>
      <c r="AK30" s="28">
        <f t="shared" si="7"/>
        <v>0</v>
      </c>
    </row>
    <row r="31" spans="1:37" s="33" customFormat="1" ht="23.25" customHeight="1">
      <c r="A31" s="29"/>
      <c r="B31" s="420" t="s">
        <v>82</v>
      </c>
      <c r="C31" s="421"/>
      <c r="D31" s="421"/>
      <c r="E31" s="421"/>
      <c r="F31" s="96"/>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8"/>
      <c r="AK31" s="28">
        <f t="shared" si="7"/>
        <v>0</v>
      </c>
    </row>
    <row r="32" spans="1:37" s="33" customFormat="1" ht="23.25" customHeight="1">
      <c r="A32" s="29"/>
      <c r="B32" s="357" t="s">
        <v>84</v>
      </c>
      <c r="C32" s="358"/>
      <c r="D32" s="358"/>
      <c r="E32" s="358"/>
      <c r="F32" s="30"/>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2"/>
      <c r="AK32" s="28">
        <f t="shared" si="7"/>
        <v>0</v>
      </c>
    </row>
    <row r="33" spans="1:37" s="33" customFormat="1" ht="23.25" customHeight="1" thickBot="1">
      <c r="A33" s="34"/>
      <c r="B33" s="420" t="s">
        <v>89</v>
      </c>
      <c r="C33" s="421"/>
      <c r="D33" s="421"/>
      <c r="E33" s="421"/>
      <c r="F33" s="99"/>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1"/>
      <c r="AK33" s="28">
        <f t="shared" si="7"/>
        <v>0</v>
      </c>
    </row>
    <row r="34" spans="1:37" ht="18.75" customHeight="1" thickTop="1">
      <c r="A34" s="416" t="s">
        <v>6</v>
      </c>
      <c r="B34" s="418"/>
      <c r="C34" s="418"/>
      <c r="D34" s="418"/>
      <c r="E34" s="419"/>
      <c r="F34" s="43">
        <f t="shared" ref="F34:AK34" si="8">F16+F25</f>
        <v>0</v>
      </c>
      <c r="G34" s="43">
        <f t="shared" si="8"/>
        <v>0</v>
      </c>
      <c r="H34" s="43">
        <f>H16+H25</f>
        <v>0</v>
      </c>
      <c r="I34" s="43">
        <f t="shared" si="8"/>
        <v>0</v>
      </c>
      <c r="J34" s="43">
        <f t="shared" si="8"/>
        <v>0</v>
      </c>
      <c r="K34" s="43">
        <f t="shared" si="8"/>
        <v>0</v>
      </c>
      <c r="L34" s="43">
        <f t="shared" si="8"/>
        <v>0</v>
      </c>
      <c r="M34" s="43">
        <f t="shared" si="8"/>
        <v>0</v>
      </c>
      <c r="N34" s="43">
        <f t="shared" si="8"/>
        <v>0</v>
      </c>
      <c r="O34" s="43">
        <f t="shared" si="8"/>
        <v>0</v>
      </c>
      <c r="P34" s="43">
        <f t="shared" si="8"/>
        <v>0</v>
      </c>
      <c r="Q34" s="43">
        <f t="shared" si="8"/>
        <v>0</v>
      </c>
      <c r="R34" s="43">
        <f t="shared" si="8"/>
        <v>0</v>
      </c>
      <c r="S34" s="43">
        <f t="shared" si="8"/>
        <v>0</v>
      </c>
      <c r="T34" s="43">
        <f t="shared" si="8"/>
        <v>0</v>
      </c>
      <c r="U34" s="43">
        <f t="shared" si="8"/>
        <v>0</v>
      </c>
      <c r="V34" s="43">
        <f t="shared" si="8"/>
        <v>0</v>
      </c>
      <c r="W34" s="43">
        <f t="shared" si="8"/>
        <v>0</v>
      </c>
      <c r="X34" s="43">
        <f t="shared" si="8"/>
        <v>0</v>
      </c>
      <c r="Y34" s="43">
        <f t="shared" si="8"/>
        <v>0</v>
      </c>
      <c r="Z34" s="43">
        <f t="shared" si="8"/>
        <v>0</v>
      </c>
      <c r="AA34" s="43">
        <f t="shared" si="8"/>
        <v>0</v>
      </c>
      <c r="AB34" s="43">
        <f t="shared" si="8"/>
        <v>0</v>
      </c>
      <c r="AC34" s="43">
        <f t="shared" si="8"/>
        <v>0</v>
      </c>
      <c r="AD34" s="43">
        <f t="shared" si="8"/>
        <v>0</v>
      </c>
      <c r="AE34" s="43">
        <f t="shared" si="8"/>
        <v>0</v>
      </c>
      <c r="AF34" s="43">
        <f t="shared" si="8"/>
        <v>0</v>
      </c>
      <c r="AG34" s="43">
        <f t="shared" si="8"/>
        <v>0</v>
      </c>
      <c r="AH34" s="43">
        <f t="shared" si="8"/>
        <v>0</v>
      </c>
      <c r="AI34" s="43">
        <f t="shared" si="8"/>
        <v>0</v>
      </c>
      <c r="AJ34" s="43">
        <f t="shared" si="8"/>
        <v>0</v>
      </c>
      <c r="AK34" s="44">
        <f t="shared" si="8"/>
        <v>0</v>
      </c>
    </row>
    <row r="35" spans="1:37" s="77" customFormat="1" ht="18.75" customHeight="1">
      <c r="A35" s="38"/>
      <c r="B35" s="38"/>
      <c r="C35" s="38"/>
      <c r="D35" s="38"/>
      <c r="E35" s="38"/>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row>
    <row r="36" spans="1:37" ht="18.75" customHeight="1">
      <c r="A36" s="353" t="s">
        <v>57</v>
      </c>
      <c r="B36" s="353"/>
      <c r="C36" s="353"/>
      <c r="D36" s="353"/>
      <c r="L36" s="85"/>
      <c r="M36" s="85"/>
      <c r="N36" s="85"/>
      <c r="O36" s="214" t="s">
        <v>251</v>
      </c>
      <c r="P36" s="85"/>
      <c r="Q36" s="85"/>
      <c r="R36" s="85"/>
      <c r="S36" s="85"/>
      <c r="T36" s="85"/>
      <c r="U36" s="85"/>
      <c r="V36" s="85"/>
      <c r="W36" s="85"/>
      <c r="X36" s="85"/>
      <c r="Y36" s="85"/>
      <c r="Z36" s="85"/>
      <c r="AA36" s="85"/>
      <c r="AB36" s="85"/>
      <c r="AC36" s="85"/>
      <c r="AD36" s="85"/>
      <c r="AE36" s="85"/>
      <c r="AF36" s="85"/>
      <c r="AG36" s="85"/>
      <c r="AH36" s="85"/>
      <c r="AI36" s="85"/>
      <c r="AJ36" s="85"/>
      <c r="AK36" s="85"/>
    </row>
    <row r="37" spans="1:37" ht="18.75" customHeight="1">
      <c r="A37" s="236"/>
      <c r="B37" s="33" t="s">
        <v>71</v>
      </c>
      <c r="C37" s="85"/>
      <c r="D37" s="85"/>
      <c r="E37" s="85"/>
      <c r="F37" s="85"/>
      <c r="G37" s="85"/>
      <c r="H37" s="85"/>
      <c r="I37" s="85"/>
      <c r="J37" s="85"/>
      <c r="K37" s="85"/>
      <c r="L37" s="85"/>
      <c r="M37" s="92"/>
      <c r="N37" s="85"/>
      <c r="O37" s="215" t="s">
        <v>250</v>
      </c>
      <c r="P37" s="85"/>
      <c r="Q37" s="85"/>
      <c r="R37" s="85"/>
      <c r="S37" s="85"/>
      <c r="T37" s="85"/>
      <c r="U37" s="85"/>
      <c r="V37" s="85"/>
      <c r="W37" s="85"/>
      <c r="X37" s="85"/>
      <c r="Y37" s="85"/>
      <c r="Z37" s="85"/>
      <c r="AA37" s="85"/>
      <c r="AB37" s="85"/>
      <c r="AC37" s="85"/>
      <c r="AD37" s="85"/>
      <c r="AE37" s="85"/>
      <c r="AF37" s="85"/>
      <c r="AG37" s="85"/>
      <c r="AH37" s="85"/>
      <c r="AI37" s="85"/>
      <c r="AJ37" s="85"/>
      <c r="AK37" s="85"/>
    </row>
    <row r="38" spans="1:37" ht="18.75" customHeight="1">
      <c r="A38" s="236"/>
      <c r="B38" s="350" t="s">
        <v>7</v>
      </c>
      <c r="C38" s="350"/>
      <c r="D38" s="350"/>
      <c r="E38" s="350"/>
      <c r="F38" s="350"/>
      <c r="G38" s="350"/>
      <c r="H38" s="350" t="s">
        <v>92</v>
      </c>
      <c r="I38" s="350"/>
      <c r="J38" s="350"/>
      <c r="K38" s="350"/>
      <c r="L38" s="94"/>
      <c r="M38" s="39"/>
      <c r="N38" s="39"/>
      <c r="O38" s="39"/>
      <c r="P38" s="39"/>
      <c r="Q38" s="39"/>
      <c r="R38" s="39"/>
      <c r="S38" s="39"/>
      <c r="T38" s="39"/>
      <c r="U38" s="39"/>
      <c r="V38" s="85"/>
      <c r="W38" s="85"/>
      <c r="X38" s="85"/>
      <c r="Y38" s="85"/>
      <c r="Z38" s="85"/>
      <c r="AA38" s="85"/>
      <c r="AB38" s="85"/>
      <c r="AC38" s="85"/>
      <c r="AD38" s="85"/>
      <c r="AE38" s="85"/>
      <c r="AF38" s="85"/>
      <c r="AG38" s="85"/>
      <c r="AH38" s="85"/>
      <c r="AI38" s="85"/>
      <c r="AJ38" s="85"/>
      <c r="AK38" s="85"/>
    </row>
    <row r="39" spans="1:37" ht="18.75" customHeight="1">
      <c r="A39" s="236"/>
      <c r="B39" s="350"/>
      <c r="C39" s="350"/>
      <c r="D39" s="350"/>
      <c r="E39" s="350"/>
      <c r="F39" s="350"/>
      <c r="G39" s="350"/>
      <c r="H39" s="350"/>
      <c r="I39" s="350"/>
      <c r="J39" s="350"/>
      <c r="K39" s="350"/>
      <c r="L39" s="94"/>
      <c r="M39" s="39"/>
      <c r="N39" s="39"/>
      <c r="O39" s="39"/>
      <c r="P39" s="39"/>
      <c r="Q39" s="39"/>
      <c r="R39" s="39"/>
      <c r="S39" s="39"/>
      <c r="T39" s="39"/>
      <c r="U39" s="39"/>
      <c r="V39" s="85"/>
      <c r="W39" s="85"/>
      <c r="X39" s="85"/>
      <c r="Y39" s="85"/>
      <c r="Z39" s="85"/>
      <c r="AA39" s="85"/>
      <c r="AB39" s="85"/>
      <c r="AC39" s="85"/>
      <c r="AD39" s="85"/>
      <c r="AE39" s="85"/>
      <c r="AF39" s="85"/>
      <c r="AG39" s="85"/>
      <c r="AH39" s="85"/>
      <c r="AI39" s="85"/>
      <c r="AJ39" s="85"/>
      <c r="AK39" s="85"/>
    </row>
    <row r="40" spans="1:37" ht="18.75" customHeight="1">
      <c r="A40" s="91"/>
      <c r="B40" s="414" t="s">
        <v>58</v>
      </c>
      <c r="C40" s="415" t="s">
        <v>73</v>
      </c>
      <c r="D40" s="415"/>
      <c r="E40" s="415"/>
      <c r="F40" s="415"/>
      <c r="G40" s="415"/>
      <c r="H40" s="361">
        <f>SUMIFS(F17:AJ17,$F$14:$AJ$14,"○",$F$15:$AJ$15,"&lt;=5")</f>
        <v>0</v>
      </c>
      <c r="I40" s="361"/>
      <c r="J40" s="416"/>
      <c r="K40" s="238" t="s">
        <v>47</v>
      </c>
      <c r="L40" s="95"/>
      <c r="M40" s="39"/>
      <c r="N40" s="39"/>
      <c r="O40" s="39"/>
      <c r="P40" s="39"/>
      <c r="Q40" s="39"/>
      <c r="R40" s="39"/>
      <c r="S40" s="39"/>
      <c r="T40" s="39"/>
      <c r="U40" s="85"/>
      <c r="V40" s="85"/>
      <c r="W40" s="39"/>
      <c r="X40" s="39"/>
      <c r="Y40" s="39"/>
      <c r="Z40" s="39"/>
      <c r="AA40" s="39"/>
      <c r="AB40" s="39"/>
      <c r="AC40" s="39"/>
      <c r="AD40" s="41"/>
      <c r="AE40" s="41"/>
      <c r="AF40" s="41"/>
      <c r="AG40" s="41"/>
      <c r="AH40" s="41"/>
      <c r="AI40" s="41"/>
      <c r="AJ40" s="41"/>
      <c r="AK40" s="41"/>
    </row>
    <row r="41" spans="1:37" ht="18.75" customHeight="1">
      <c r="A41" s="91"/>
      <c r="B41" s="414"/>
      <c r="C41" s="417" t="s">
        <v>75</v>
      </c>
      <c r="D41" s="417"/>
      <c r="E41" s="417"/>
      <c r="F41" s="417"/>
      <c r="G41" s="417"/>
      <c r="H41" s="361">
        <f>SUMIFS(F18:AJ18,$F$14:$AJ$14,"○",$F$15:$AJ$15,"&lt;=5")</f>
        <v>0</v>
      </c>
      <c r="I41" s="361"/>
      <c r="J41" s="416"/>
      <c r="K41" s="238" t="s">
        <v>47</v>
      </c>
      <c r="L41" s="95"/>
      <c r="M41" s="39"/>
      <c r="N41" s="39"/>
      <c r="O41" s="39"/>
      <c r="P41" s="39"/>
      <c r="Q41" s="39"/>
      <c r="R41" s="39"/>
      <c r="S41" s="39"/>
      <c r="T41" s="39"/>
      <c r="U41" s="41"/>
      <c r="V41" s="85"/>
      <c r="W41" s="88"/>
      <c r="X41" s="88"/>
      <c r="Y41" s="85"/>
      <c r="Z41" s="88"/>
      <c r="AA41" s="88"/>
      <c r="AB41" s="88"/>
      <c r="AC41" s="85"/>
      <c r="AD41" s="88"/>
      <c r="AE41" s="88"/>
      <c r="AF41" s="88"/>
      <c r="AG41" s="85"/>
      <c r="AH41" s="88"/>
      <c r="AI41" s="88"/>
      <c r="AJ41" s="88"/>
      <c r="AK41" s="85"/>
    </row>
    <row r="42" spans="1:37" ht="18.75" customHeight="1">
      <c r="A42" s="91"/>
      <c r="B42" s="414"/>
      <c r="C42" s="415" t="s">
        <v>77</v>
      </c>
      <c r="D42" s="415"/>
      <c r="E42" s="415"/>
      <c r="F42" s="415"/>
      <c r="G42" s="415"/>
      <c r="H42" s="361">
        <f t="shared" ref="H42:H47" si="9">SUMIFS(F19:AJ19,$F$14:$AJ$14,"○",$F$15:$AJ$15,"&lt;=5")</f>
        <v>0</v>
      </c>
      <c r="I42" s="361"/>
      <c r="J42" s="416"/>
      <c r="K42" s="238" t="s">
        <v>47</v>
      </c>
      <c r="L42" s="95"/>
      <c r="M42" s="39"/>
      <c r="N42" s="39"/>
      <c r="O42" s="39"/>
      <c r="P42" s="39"/>
      <c r="Q42" s="39"/>
      <c r="R42" s="39"/>
      <c r="S42" s="39"/>
      <c r="T42" s="39"/>
      <c r="U42" s="41"/>
      <c r="V42" s="85"/>
      <c r="W42" s="89"/>
      <c r="X42" s="89"/>
      <c r="Y42" s="85"/>
      <c r="Z42" s="89"/>
      <c r="AA42" s="89"/>
      <c r="AB42" s="89"/>
      <c r="AC42" s="85"/>
      <c r="AD42" s="89"/>
      <c r="AE42" s="89"/>
      <c r="AF42" s="89"/>
      <c r="AG42" s="85"/>
      <c r="AH42" s="89"/>
      <c r="AI42" s="89"/>
      <c r="AJ42" s="89"/>
      <c r="AK42" s="85"/>
    </row>
    <row r="43" spans="1:37" ht="18.75" customHeight="1">
      <c r="A43" s="91"/>
      <c r="B43" s="414"/>
      <c r="C43" s="417" t="s">
        <v>79</v>
      </c>
      <c r="D43" s="417"/>
      <c r="E43" s="417"/>
      <c r="F43" s="417"/>
      <c r="G43" s="417"/>
      <c r="H43" s="361">
        <f t="shared" si="9"/>
        <v>0</v>
      </c>
      <c r="I43" s="361"/>
      <c r="J43" s="416"/>
      <c r="K43" s="238" t="s">
        <v>47</v>
      </c>
      <c r="L43" s="95"/>
      <c r="M43" s="39"/>
      <c r="N43" s="39"/>
      <c r="O43" s="39"/>
      <c r="P43" s="39"/>
      <c r="Q43" s="39"/>
      <c r="R43" s="39"/>
      <c r="S43" s="39"/>
      <c r="T43" s="39"/>
      <c r="U43" s="41"/>
      <c r="V43" s="85"/>
      <c r="W43" s="88"/>
      <c r="X43" s="88"/>
      <c r="Y43" s="85"/>
      <c r="Z43" s="88"/>
      <c r="AA43" s="88"/>
      <c r="AB43" s="88"/>
      <c r="AC43" s="85"/>
      <c r="AD43" s="88"/>
      <c r="AE43" s="88"/>
      <c r="AF43" s="88"/>
      <c r="AG43" s="85"/>
      <c r="AH43" s="88"/>
      <c r="AI43" s="88"/>
      <c r="AJ43" s="88"/>
      <c r="AK43" s="85"/>
    </row>
    <row r="44" spans="1:37" ht="18.75" customHeight="1">
      <c r="A44" s="91"/>
      <c r="B44" s="414"/>
      <c r="C44" s="415" t="s">
        <v>81</v>
      </c>
      <c r="D44" s="415"/>
      <c r="E44" s="415"/>
      <c r="F44" s="415"/>
      <c r="G44" s="415"/>
      <c r="H44" s="361">
        <f t="shared" si="9"/>
        <v>0</v>
      </c>
      <c r="I44" s="361"/>
      <c r="J44" s="416"/>
      <c r="K44" s="238" t="s">
        <v>47</v>
      </c>
      <c r="L44" s="95"/>
      <c r="M44" s="39"/>
      <c r="N44" s="39"/>
      <c r="O44" s="39"/>
      <c r="P44" s="39"/>
      <c r="Q44" s="39"/>
      <c r="R44" s="39"/>
      <c r="S44" s="39"/>
      <c r="T44" s="39"/>
      <c r="U44" s="41"/>
      <c r="V44" s="85"/>
      <c r="W44" s="86"/>
      <c r="X44" s="86"/>
      <c r="Y44" s="85"/>
      <c r="Z44" s="86"/>
      <c r="AA44" s="86"/>
      <c r="AB44" s="86"/>
      <c r="AC44" s="85"/>
      <c r="AD44" s="86"/>
      <c r="AE44" s="86"/>
      <c r="AF44" s="86"/>
      <c r="AG44" s="85"/>
      <c r="AH44" s="86"/>
      <c r="AI44" s="86"/>
      <c r="AJ44" s="86"/>
      <c r="AK44" s="85"/>
    </row>
    <row r="45" spans="1:37" ht="18.75" customHeight="1">
      <c r="A45" s="91"/>
      <c r="B45" s="414"/>
      <c r="C45" s="417" t="s">
        <v>83</v>
      </c>
      <c r="D45" s="417"/>
      <c r="E45" s="417"/>
      <c r="F45" s="417"/>
      <c r="G45" s="417"/>
      <c r="H45" s="361">
        <f t="shared" si="9"/>
        <v>0</v>
      </c>
      <c r="I45" s="361"/>
      <c r="J45" s="416"/>
      <c r="K45" s="238" t="s">
        <v>47</v>
      </c>
      <c r="L45" s="95"/>
      <c r="M45" s="39"/>
      <c r="N45" s="39"/>
      <c r="O45" s="39"/>
      <c r="P45" s="39"/>
      <c r="Q45" s="39"/>
      <c r="R45" s="39"/>
      <c r="S45" s="39"/>
      <c r="T45" s="39"/>
      <c r="U45" s="41"/>
      <c r="V45" s="85"/>
      <c r="W45" s="88"/>
      <c r="X45" s="88"/>
      <c r="Y45" s="85"/>
      <c r="Z45" s="88"/>
      <c r="AA45" s="88"/>
      <c r="AB45" s="88"/>
      <c r="AC45" s="85"/>
      <c r="AD45" s="41"/>
      <c r="AE45" s="41"/>
      <c r="AF45" s="41"/>
      <c r="AG45" s="85"/>
      <c r="AH45" s="41"/>
      <c r="AI45" s="41"/>
      <c r="AJ45" s="41"/>
      <c r="AK45" s="85"/>
    </row>
    <row r="46" spans="1:37" ht="18.75" customHeight="1">
      <c r="A46" s="91"/>
      <c r="B46" s="414"/>
      <c r="C46" s="415" t="s">
        <v>85</v>
      </c>
      <c r="D46" s="415"/>
      <c r="E46" s="415"/>
      <c r="F46" s="415"/>
      <c r="G46" s="415"/>
      <c r="H46" s="361">
        <f t="shared" si="9"/>
        <v>0</v>
      </c>
      <c r="I46" s="361"/>
      <c r="J46" s="416"/>
      <c r="K46" s="238" t="s">
        <v>47</v>
      </c>
      <c r="L46" s="95"/>
      <c r="M46" s="39"/>
      <c r="N46" s="39"/>
      <c r="O46" s="39"/>
      <c r="P46" s="39"/>
      <c r="Q46" s="39"/>
      <c r="R46" s="39"/>
      <c r="S46" s="39"/>
      <c r="T46" s="39"/>
      <c r="U46" s="41"/>
      <c r="V46" s="85"/>
      <c r="W46" s="39"/>
      <c r="X46" s="39"/>
      <c r="Y46" s="39"/>
      <c r="Z46" s="39"/>
      <c r="AA46" s="39"/>
      <c r="AB46" s="39"/>
      <c r="AC46" s="39"/>
      <c r="AD46" s="41"/>
      <c r="AE46" s="41"/>
      <c r="AF46" s="41"/>
      <c r="AG46" s="41"/>
      <c r="AH46" s="41"/>
      <c r="AI46" s="41"/>
      <c r="AJ46" s="41"/>
      <c r="AK46" s="41"/>
    </row>
    <row r="47" spans="1:37" ht="18.75" customHeight="1">
      <c r="A47" s="91"/>
      <c r="B47" s="414"/>
      <c r="C47" s="417" t="s">
        <v>90</v>
      </c>
      <c r="D47" s="417"/>
      <c r="E47" s="417"/>
      <c r="F47" s="417"/>
      <c r="G47" s="417"/>
      <c r="H47" s="361">
        <f t="shared" si="9"/>
        <v>0</v>
      </c>
      <c r="I47" s="361"/>
      <c r="J47" s="416"/>
      <c r="K47" s="238" t="s">
        <v>47</v>
      </c>
      <c r="L47" s="95"/>
      <c r="M47" s="39"/>
      <c r="N47" s="39"/>
      <c r="O47" s="39"/>
      <c r="P47" s="39"/>
      <c r="Q47" s="39"/>
      <c r="R47" s="39"/>
      <c r="S47" s="39"/>
      <c r="T47" s="39"/>
      <c r="U47" s="41"/>
      <c r="V47" s="85"/>
      <c r="W47" s="88"/>
      <c r="X47" s="88"/>
      <c r="Y47" s="85"/>
      <c r="Z47" s="88"/>
      <c r="AA47" s="88"/>
      <c r="AB47" s="88"/>
      <c r="AC47" s="85"/>
      <c r="AD47" s="88"/>
      <c r="AE47" s="88"/>
      <c r="AF47" s="88"/>
      <c r="AG47" s="85"/>
      <c r="AH47" s="88"/>
      <c r="AI47" s="88"/>
      <c r="AJ47" s="88"/>
      <c r="AK47" s="85"/>
    </row>
    <row r="48" spans="1:37" ht="18.75" customHeight="1">
      <c r="A48" s="91"/>
      <c r="B48" s="414" t="s">
        <v>65</v>
      </c>
      <c r="C48" s="415" t="s">
        <v>73</v>
      </c>
      <c r="D48" s="415"/>
      <c r="E48" s="415"/>
      <c r="F48" s="415"/>
      <c r="G48" s="415"/>
      <c r="H48" s="361">
        <f>SUMIFS(F26:AJ26,$F$14:$AJ$14,"○",$F$15:$AJ$15,"&lt;=5")</f>
        <v>0</v>
      </c>
      <c r="I48" s="361"/>
      <c r="J48" s="416"/>
      <c r="K48" s="238" t="s">
        <v>47</v>
      </c>
      <c r="L48" s="85"/>
      <c r="M48" s="93"/>
      <c r="N48" s="39"/>
      <c r="O48" s="39"/>
      <c r="P48" s="39"/>
      <c r="Q48" s="39"/>
      <c r="R48" s="39"/>
      <c r="S48" s="39"/>
      <c r="T48" s="39"/>
      <c r="U48" s="39"/>
      <c r="V48" s="85"/>
      <c r="W48" s="89"/>
      <c r="X48" s="89"/>
      <c r="Y48" s="85"/>
      <c r="Z48" s="89"/>
      <c r="AA48" s="89"/>
      <c r="AB48" s="89"/>
      <c r="AC48" s="85"/>
      <c r="AD48" s="89"/>
      <c r="AE48" s="89"/>
      <c r="AF48" s="89"/>
      <c r="AG48" s="85"/>
      <c r="AH48" s="89"/>
      <c r="AI48" s="89"/>
      <c r="AJ48" s="89"/>
      <c r="AK48" s="85"/>
    </row>
    <row r="49" spans="1:37" ht="18.75" customHeight="1">
      <c r="A49" s="91"/>
      <c r="B49" s="414"/>
      <c r="C49" s="417" t="s">
        <v>75</v>
      </c>
      <c r="D49" s="417"/>
      <c r="E49" s="417"/>
      <c r="F49" s="417"/>
      <c r="G49" s="417"/>
      <c r="H49" s="361">
        <f t="shared" ref="H49:H55" si="10">SUMIFS(F27:AJ27,$F$14:$AJ$14,"○",$F$15:$AJ$15,"&lt;=5")</f>
        <v>0</v>
      </c>
      <c r="I49" s="361"/>
      <c r="J49" s="416"/>
      <c r="K49" s="238" t="s">
        <v>47</v>
      </c>
      <c r="L49" s="85"/>
      <c r="M49" s="93"/>
      <c r="N49" s="39"/>
      <c r="O49" s="39"/>
      <c r="P49" s="39"/>
      <c r="Q49" s="39"/>
      <c r="R49" s="39"/>
      <c r="S49" s="39"/>
      <c r="T49" s="39"/>
      <c r="U49" s="39"/>
      <c r="V49" s="85"/>
      <c r="W49" s="88"/>
      <c r="X49" s="88"/>
      <c r="Y49" s="85"/>
      <c r="Z49" s="88"/>
      <c r="AA49" s="88"/>
      <c r="AB49" s="88"/>
      <c r="AC49" s="85"/>
      <c r="AD49" s="88"/>
      <c r="AE49" s="88"/>
      <c r="AF49" s="88"/>
      <c r="AG49" s="85"/>
      <c r="AH49" s="88"/>
      <c r="AI49" s="88"/>
      <c r="AJ49" s="88"/>
      <c r="AK49" s="85"/>
    </row>
    <row r="50" spans="1:37" ht="18.75" customHeight="1">
      <c r="A50" s="91"/>
      <c r="B50" s="414"/>
      <c r="C50" s="415" t="s">
        <v>77</v>
      </c>
      <c r="D50" s="415"/>
      <c r="E50" s="415"/>
      <c r="F50" s="415"/>
      <c r="G50" s="415"/>
      <c r="H50" s="361">
        <f t="shared" si="10"/>
        <v>0</v>
      </c>
      <c r="I50" s="361"/>
      <c r="J50" s="416"/>
      <c r="K50" s="238" t="s">
        <v>47</v>
      </c>
      <c r="L50" s="85"/>
      <c r="M50" s="93"/>
      <c r="N50" s="39"/>
      <c r="O50" s="39"/>
      <c r="P50" s="39"/>
      <c r="Q50" s="39"/>
      <c r="R50" s="39"/>
      <c r="S50" s="39"/>
      <c r="T50" s="39"/>
      <c r="U50" s="39"/>
      <c r="V50" s="85"/>
      <c r="W50" s="86"/>
      <c r="X50" s="86"/>
      <c r="Y50" s="85"/>
      <c r="Z50" s="86"/>
      <c r="AA50" s="86"/>
      <c r="AB50" s="86"/>
      <c r="AC50" s="85"/>
      <c r="AD50" s="86"/>
      <c r="AE50" s="86"/>
      <c r="AF50" s="86"/>
      <c r="AG50" s="85"/>
      <c r="AH50" s="86"/>
      <c r="AI50" s="86"/>
      <c r="AJ50" s="86"/>
      <c r="AK50" s="85"/>
    </row>
    <row r="51" spans="1:37" ht="18.75" customHeight="1">
      <c r="A51" s="91"/>
      <c r="B51" s="414"/>
      <c r="C51" s="417" t="s">
        <v>79</v>
      </c>
      <c r="D51" s="417"/>
      <c r="E51" s="417"/>
      <c r="F51" s="417"/>
      <c r="G51" s="417"/>
      <c r="H51" s="361">
        <f t="shared" si="10"/>
        <v>0</v>
      </c>
      <c r="I51" s="361"/>
      <c r="J51" s="416"/>
      <c r="K51" s="238" t="s">
        <v>47</v>
      </c>
      <c r="L51" s="85"/>
      <c r="M51" s="93"/>
      <c r="N51" s="39"/>
      <c r="O51" s="39"/>
      <c r="P51" s="39"/>
      <c r="Q51" s="39"/>
      <c r="R51" s="39"/>
      <c r="S51" s="39"/>
      <c r="T51" s="39"/>
      <c r="U51" s="39"/>
      <c r="V51" s="85"/>
      <c r="W51" s="88"/>
      <c r="X51" s="88"/>
      <c r="Y51" s="85"/>
      <c r="Z51" s="88"/>
      <c r="AA51" s="88"/>
      <c r="AB51" s="88"/>
      <c r="AC51" s="85"/>
      <c r="AD51" s="41"/>
      <c r="AE51" s="41"/>
      <c r="AF51" s="41"/>
      <c r="AG51" s="85"/>
      <c r="AH51" s="41"/>
      <c r="AI51" s="41"/>
      <c r="AJ51" s="41"/>
      <c r="AK51" s="85"/>
    </row>
    <row r="52" spans="1:37" ht="19.5" customHeight="1">
      <c r="B52" s="414"/>
      <c r="C52" s="415" t="s">
        <v>81</v>
      </c>
      <c r="D52" s="415"/>
      <c r="E52" s="415"/>
      <c r="F52" s="415"/>
      <c r="G52" s="415"/>
      <c r="H52" s="361">
        <f t="shared" si="10"/>
        <v>0</v>
      </c>
      <c r="I52" s="361"/>
      <c r="J52" s="416"/>
      <c r="K52" s="238" t="s">
        <v>47</v>
      </c>
      <c r="L52" s="85"/>
      <c r="M52" s="93"/>
      <c r="N52" s="39"/>
      <c r="O52" s="39"/>
      <c r="P52" s="39"/>
      <c r="Q52" s="39"/>
      <c r="R52" s="39"/>
      <c r="S52" s="39"/>
      <c r="T52" s="39"/>
      <c r="U52" s="39"/>
      <c r="V52" s="85"/>
      <c r="W52" s="85"/>
      <c r="X52" s="85"/>
      <c r="Y52" s="85"/>
      <c r="Z52" s="85"/>
      <c r="AA52" s="85"/>
      <c r="AB52" s="85"/>
      <c r="AC52" s="85"/>
      <c r="AD52" s="85"/>
      <c r="AE52" s="85"/>
      <c r="AF52" s="85"/>
      <c r="AG52" s="85"/>
      <c r="AH52" s="85"/>
      <c r="AI52" s="85"/>
      <c r="AJ52" s="85"/>
      <c r="AK52" s="85"/>
    </row>
    <row r="53" spans="1:37" ht="19.5" customHeight="1">
      <c r="B53" s="414"/>
      <c r="C53" s="417" t="s">
        <v>83</v>
      </c>
      <c r="D53" s="417"/>
      <c r="E53" s="417"/>
      <c r="F53" s="417"/>
      <c r="G53" s="417"/>
      <c r="H53" s="361">
        <f t="shared" si="10"/>
        <v>0</v>
      </c>
      <c r="I53" s="361"/>
      <c r="J53" s="416"/>
      <c r="K53" s="238" t="s">
        <v>47</v>
      </c>
      <c r="L53" s="85"/>
      <c r="M53" s="93"/>
      <c r="N53" s="39"/>
      <c r="O53" s="39"/>
      <c r="P53" s="39"/>
      <c r="Q53" s="39"/>
      <c r="R53" s="39"/>
      <c r="S53" s="39"/>
      <c r="T53" s="39"/>
      <c r="U53" s="39"/>
      <c r="V53" s="85"/>
      <c r="W53" s="85"/>
      <c r="X53" s="85"/>
      <c r="Y53" s="85"/>
      <c r="Z53" s="85"/>
      <c r="AA53" s="85"/>
      <c r="AB53" s="85"/>
      <c r="AC53" s="85"/>
      <c r="AD53" s="85"/>
      <c r="AE53" s="85"/>
      <c r="AF53" s="85"/>
      <c r="AG53" s="85"/>
      <c r="AH53" s="85"/>
      <c r="AI53" s="85"/>
      <c r="AJ53" s="85"/>
      <c r="AK53" s="85"/>
    </row>
    <row r="54" spans="1:37" ht="19.5" customHeight="1">
      <c r="B54" s="414"/>
      <c r="C54" s="415" t="s">
        <v>85</v>
      </c>
      <c r="D54" s="415"/>
      <c r="E54" s="415"/>
      <c r="F54" s="415"/>
      <c r="G54" s="415"/>
      <c r="H54" s="361">
        <f t="shared" si="10"/>
        <v>0</v>
      </c>
      <c r="I54" s="361"/>
      <c r="J54" s="416"/>
      <c r="K54" s="238" t="s">
        <v>47</v>
      </c>
      <c r="L54" s="40"/>
      <c r="M54" s="93"/>
      <c r="N54" s="39"/>
      <c r="O54" s="39"/>
      <c r="P54" s="39"/>
      <c r="Q54" s="39"/>
      <c r="R54" s="39"/>
      <c r="S54" s="39"/>
      <c r="T54" s="39"/>
      <c r="U54" s="39"/>
      <c r="V54" s="85"/>
    </row>
    <row r="55" spans="1:37" ht="19.5" customHeight="1">
      <c r="B55" s="414"/>
      <c r="C55" s="417" t="s">
        <v>86</v>
      </c>
      <c r="D55" s="417"/>
      <c r="E55" s="417"/>
      <c r="F55" s="417"/>
      <c r="G55" s="417"/>
      <c r="H55" s="361">
        <f t="shared" si="10"/>
        <v>0</v>
      </c>
      <c r="I55" s="361"/>
      <c r="J55" s="416"/>
      <c r="K55" s="238" t="s">
        <v>47</v>
      </c>
      <c r="L55" s="40"/>
      <c r="M55" s="93"/>
      <c r="N55" s="39"/>
      <c r="O55" s="39"/>
      <c r="P55" s="39"/>
      <c r="Q55" s="39"/>
      <c r="R55" s="39"/>
      <c r="S55" s="39"/>
      <c r="T55" s="39"/>
      <c r="U55" s="39"/>
      <c r="V55" s="85"/>
    </row>
    <row r="56" spans="1:37" ht="19.5" customHeight="1"/>
    <row r="57" spans="1:37" ht="19.5" customHeight="1"/>
    <row r="58" spans="1:37" ht="19.5" customHeight="1"/>
    <row r="59" spans="1:37" ht="19.5" customHeight="1"/>
    <row r="60" spans="1:37" ht="19.5" customHeight="1"/>
    <row r="61" spans="1:37" ht="19.5" customHeight="1"/>
  </sheetData>
  <sheetProtection algorithmName="SHA-512" hashValue="HMVH2E+rSsOw6vf/gZeWEYp3x9hoZohQ8BRYKQUN67NWYXOHdBry4w8d35Q6q3enrzvtfn6l5cPq+R0+qQfPkw==" saltValue="lMaTvqG5jmToXPP2+Km43w==" spinCount="100000" sheet="1" objects="1" scenarios="1"/>
  <mergeCells count="82">
    <mergeCell ref="A3:L3"/>
    <mergeCell ref="M3:N3"/>
    <mergeCell ref="A5:K5"/>
    <mergeCell ref="L5:U5"/>
    <mergeCell ref="AI5:AM5"/>
    <mergeCell ref="AL6:AM6"/>
    <mergeCell ref="A7:K9"/>
    <mergeCell ref="L7:U7"/>
    <mergeCell ref="X7:AA7"/>
    <mergeCell ref="AC7:AF7"/>
    <mergeCell ref="AI7:AK7"/>
    <mergeCell ref="AL7:AM7"/>
    <mergeCell ref="L8:N8"/>
    <mergeCell ref="O8:U8"/>
    <mergeCell ref="L9:N9"/>
    <mergeCell ref="A6:K6"/>
    <mergeCell ref="L6:U6"/>
    <mergeCell ref="X6:AB6"/>
    <mergeCell ref="AC6:AG6"/>
    <mergeCell ref="AI6:AK6"/>
    <mergeCell ref="B21:E21"/>
    <mergeCell ref="O9:U9"/>
    <mergeCell ref="A11:D11"/>
    <mergeCell ref="A12:E12"/>
    <mergeCell ref="A13:E13"/>
    <mergeCell ref="A14:E14"/>
    <mergeCell ref="A15:E15"/>
    <mergeCell ref="A16:E16"/>
    <mergeCell ref="B17:E17"/>
    <mergeCell ref="B18:E18"/>
    <mergeCell ref="B19:E19"/>
    <mergeCell ref="B20:E20"/>
    <mergeCell ref="B33:E33"/>
    <mergeCell ref="B22:E22"/>
    <mergeCell ref="B23:E23"/>
    <mergeCell ref="B24:E24"/>
    <mergeCell ref="A25:E25"/>
    <mergeCell ref="B26:E26"/>
    <mergeCell ref="B27:E27"/>
    <mergeCell ref="B28:E28"/>
    <mergeCell ref="B29:E29"/>
    <mergeCell ref="B30:E30"/>
    <mergeCell ref="B31:E31"/>
    <mergeCell ref="B32:E32"/>
    <mergeCell ref="H53:J53"/>
    <mergeCell ref="A34:E34"/>
    <mergeCell ref="A36:D36"/>
    <mergeCell ref="B38:G39"/>
    <mergeCell ref="H38:K39"/>
    <mergeCell ref="B40:B47"/>
    <mergeCell ref="C40:G40"/>
    <mergeCell ref="H40:J40"/>
    <mergeCell ref="C41:G41"/>
    <mergeCell ref="H41:J41"/>
    <mergeCell ref="C42:G42"/>
    <mergeCell ref="H42:J42"/>
    <mergeCell ref="C43:G43"/>
    <mergeCell ref="H43:J43"/>
    <mergeCell ref="C44:G44"/>
    <mergeCell ref="H44:J44"/>
    <mergeCell ref="C46:G46"/>
    <mergeCell ref="H46:J46"/>
    <mergeCell ref="C47:G47"/>
    <mergeCell ref="H47:J47"/>
    <mergeCell ref="C45:G45"/>
    <mergeCell ref="H45:J45"/>
    <mergeCell ref="B48:B55"/>
    <mergeCell ref="C48:G48"/>
    <mergeCell ref="H48:J48"/>
    <mergeCell ref="C49:G49"/>
    <mergeCell ref="H49:J49"/>
    <mergeCell ref="C50:G50"/>
    <mergeCell ref="C54:G54"/>
    <mergeCell ref="H54:J54"/>
    <mergeCell ref="C55:G55"/>
    <mergeCell ref="H55:J55"/>
    <mergeCell ref="H50:J50"/>
    <mergeCell ref="C51:G51"/>
    <mergeCell ref="H51:J51"/>
    <mergeCell ref="C52:G52"/>
    <mergeCell ref="H52:J52"/>
    <mergeCell ref="C53:G53"/>
  </mergeCells>
  <phoneticPr fontId="6"/>
  <conditionalFormatting sqref="A7:K9">
    <cfRule type="containsBlanks" dxfId="231" priority="16">
      <formula>LEN(TRIM(A7))=0</formula>
    </cfRule>
  </conditionalFormatting>
  <conditionalFormatting sqref="F14:AJ14">
    <cfRule type="expression" dxfId="230" priority="3">
      <formula>F$13="土"</formula>
    </cfRule>
    <cfRule type="expression" dxfId="229" priority="4">
      <formula>F$14="○"</formula>
    </cfRule>
  </conditionalFormatting>
  <conditionalFormatting sqref="F14:AJ33">
    <cfRule type="expression" dxfId="228" priority="1">
      <formula>F$13="日"</formula>
    </cfRule>
    <cfRule type="expression" dxfId="227" priority="2">
      <formula>F$13="祝"</formula>
    </cfRule>
  </conditionalFormatting>
  <conditionalFormatting sqref="F15:AJ33">
    <cfRule type="expression" dxfId="226" priority="12">
      <formula>F$13="土"</formula>
    </cfRule>
  </conditionalFormatting>
  <conditionalFormatting sqref="F16:AJ33">
    <cfRule type="expression" dxfId="225" priority="13">
      <formula>F$14="○"</formula>
    </cfRule>
  </conditionalFormatting>
  <conditionalFormatting sqref="L7:U7">
    <cfRule type="containsBlanks" dxfId="224" priority="15">
      <formula>LEN(TRIM(L7))=0</formula>
    </cfRule>
  </conditionalFormatting>
  <conditionalFormatting sqref="O8:U9">
    <cfRule type="containsBlanks" dxfId="223" priority="14">
      <formula>LEN(TRIM(O8))=0</formula>
    </cfRule>
  </conditionalFormatting>
  <conditionalFormatting sqref="X7:AA7">
    <cfRule type="containsBlanks" dxfId="222" priority="5">
      <formula>LEN(TRIM(X7))=0</formula>
    </cfRule>
  </conditionalFormatting>
  <dataValidations count="1">
    <dataValidation type="custom" showInputMessage="1" showErrorMessage="1" error="長期休業期間の平日以外の日については、このシートには入力できません。_x000a_【平日・休日】シートに入力してください。" sqref="F26:AJ33 F17:AJ24" xr:uid="{78CF6E5E-1D01-4F35-AD42-167C0A7A3BA3}">
      <formula1>F$14="○"</formula1>
    </dataValidation>
  </dataValidations>
  <pageMargins left="0.7" right="0.7" top="0.75" bottom="0.75" header="0.3" footer="0.3"/>
  <pageSetup paperSize="9" scale="48"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FE4B5506-4970-4FA5-BACB-0E6ED2C57E61}">
          <x14:formula1>
            <xm:f>プルダウン!$A$15</xm:f>
          </x14:formula1>
          <xm:sqref>F14:AJ14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57745-9BE6-45E1-946F-F65AF5F1F0E7}">
  <sheetPr codeName="Sheet21">
    <tabColor theme="8" tint="0.59999389629810485"/>
  </sheetPr>
  <dimension ref="A1:AM61"/>
  <sheetViews>
    <sheetView view="pageBreakPreview" zoomScale="90" zoomScaleNormal="100" zoomScaleSheetLayoutView="90" workbookViewId="0">
      <selection activeCell="AG18" sqref="AG18"/>
    </sheetView>
  </sheetViews>
  <sheetFormatPr defaultRowHeight="13.5"/>
  <cols>
    <col min="1" max="1" width="4.625" style="17" customWidth="1"/>
    <col min="2" max="5" width="5" style="17" customWidth="1"/>
    <col min="6" max="38" width="4.625" style="17" customWidth="1"/>
    <col min="39" max="16384" width="9" style="17"/>
  </cols>
  <sheetData>
    <row r="1" spans="1:39" ht="18.75" customHeight="1"/>
    <row r="2" spans="1:39" ht="18.75" customHeight="1">
      <c r="A2" s="17" t="s">
        <v>262</v>
      </c>
    </row>
    <row r="3" spans="1:39" ht="18.75" customHeight="1">
      <c r="A3" s="406" t="s">
        <v>242</v>
      </c>
      <c r="B3" s="406"/>
      <c r="C3" s="406"/>
      <c r="D3" s="406"/>
      <c r="E3" s="406"/>
      <c r="F3" s="406"/>
      <c r="G3" s="406"/>
      <c r="H3" s="406"/>
      <c r="I3" s="406"/>
      <c r="J3" s="406"/>
      <c r="K3" s="406"/>
      <c r="L3" s="406"/>
      <c r="M3" s="452">
        <f>IF(P3&lt;4,'4月【平日・休日】'!M3+1,'4月【平日・休日】'!M3)</f>
        <v>2027</v>
      </c>
      <c r="N3" s="452"/>
      <c r="O3" s="17" t="s">
        <v>0</v>
      </c>
      <c r="P3" s="18">
        <v>3</v>
      </c>
      <c r="Q3" s="17" t="s">
        <v>10</v>
      </c>
      <c r="R3" s="17" t="s">
        <v>88</v>
      </c>
    </row>
    <row r="4" spans="1:39" ht="18.75" customHeight="1" thickBot="1"/>
    <row r="5" spans="1:39" ht="18.75" customHeight="1" thickBot="1">
      <c r="A5" s="408" t="s">
        <v>103</v>
      </c>
      <c r="B5" s="409"/>
      <c r="C5" s="409"/>
      <c r="D5" s="409"/>
      <c r="E5" s="409"/>
      <c r="F5" s="409"/>
      <c r="G5" s="409"/>
      <c r="H5" s="409"/>
      <c r="I5" s="409"/>
      <c r="J5" s="409"/>
      <c r="K5" s="410"/>
      <c r="L5" s="411" t="s">
        <v>11</v>
      </c>
      <c r="M5" s="412"/>
      <c r="N5" s="412"/>
      <c r="O5" s="412"/>
      <c r="P5" s="412"/>
      <c r="Q5" s="412"/>
      <c r="R5" s="412"/>
      <c r="S5" s="412"/>
      <c r="T5" s="412"/>
      <c r="U5" s="413"/>
      <c r="V5" s="19"/>
      <c r="W5" s="19"/>
      <c r="X5" s="19"/>
      <c r="AI5" s="405" t="s">
        <v>240</v>
      </c>
      <c r="AJ5" s="405"/>
      <c r="AK5" s="405"/>
      <c r="AL5" s="405"/>
      <c r="AM5" s="405"/>
    </row>
    <row r="6" spans="1:39" ht="18.75" customHeight="1" thickBot="1">
      <c r="A6" s="447" t="s">
        <v>48</v>
      </c>
      <c r="B6" s="448"/>
      <c r="C6" s="448"/>
      <c r="D6" s="448"/>
      <c r="E6" s="448"/>
      <c r="F6" s="448"/>
      <c r="G6" s="448"/>
      <c r="H6" s="448"/>
      <c r="I6" s="448"/>
      <c r="J6" s="448"/>
      <c r="K6" s="449"/>
      <c r="L6" s="447" t="s">
        <v>49</v>
      </c>
      <c r="M6" s="448"/>
      <c r="N6" s="448"/>
      <c r="O6" s="448"/>
      <c r="P6" s="448"/>
      <c r="Q6" s="448"/>
      <c r="R6" s="448"/>
      <c r="S6" s="448"/>
      <c r="T6" s="448"/>
      <c r="U6" s="449"/>
      <c r="V6" s="19"/>
      <c r="W6" s="19"/>
      <c r="X6" s="450" t="s">
        <v>20</v>
      </c>
      <c r="Y6" s="451"/>
      <c r="Z6" s="451"/>
      <c r="AA6" s="451"/>
      <c r="AB6" s="403"/>
      <c r="AC6" s="404" t="s">
        <v>21</v>
      </c>
      <c r="AD6" s="405"/>
      <c r="AE6" s="405"/>
      <c r="AF6" s="405"/>
      <c r="AG6" s="405"/>
      <c r="AI6" s="405" t="s">
        <v>68</v>
      </c>
      <c r="AJ6" s="405"/>
      <c r="AK6" s="405"/>
      <c r="AL6" s="405" t="s">
        <v>69</v>
      </c>
      <c r="AM6" s="405"/>
    </row>
    <row r="7" spans="1:39" ht="18.75" customHeight="1" thickBot="1">
      <c r="A7" s="425">
        <f>'4月【平日・休日】'!A7:K9</f>
        <v>0</v>
      </c>
      <c r="B7" s="426"/>
      <c r="C7" s="426"/>
      <c r="D7" s="426"/>
      <c r="E7" s="426"/>
      <c r="F7" s="426"/>
      <c r="G7" s="426"/>
      <c r="H7" s="426"/>
      <c r="I7" s="426"/>
      <c r="J7" s="426"/>
      <c r="K7" s="427"/>
      <c r="L7" s="434">
        <f>'4月【平日・休日】'!L7:U7</f>
        <v>0</v>
      </c>
      <c r="M7" s="435"/>
      <c r="N7" s="435"/>
      <c r="O7" s="435"/>
      <c r="P7" s="435"/>
      <c r="Q7" s="435"/>
      <c r="R7" s="435"/>
      <c r="S7" s="435"/>
      <c r="T7" s="435"/>
      <c r="U7" s="436"/>
      <c r="V7" s="19"/>
      <c r="W7" s="19"/>
      <c r="X7" s="382"/>
      <c r="Y7" s="383"/>
      <c r="Z7" s="383"/>
      <c r="AA7" s="383"/>
      <c r="AB7" s="21" t="s">
        <v>1</v>
      </c>
      <c r="AC7" s="384">
        <f>COUNTIF(F34:AJ34,"&lt;&gt;0")</f>
        <v>0</v>
      </c>
      <c r="AD7" s="384"/>
      <c r="AE7" s="384"/>
      <c r="AF7" s="384"/>
      <c r="AG7" s="20" t="s">
        <v>9</v>
      </c>
      <c r="AI7" s="437" t="str">
        <f>IF('3月【平日・休日】'!AI7="","",'3月【平日・休日】'!AI7)</f>
        <v/>
      </c>
      <c r="AJ7" s="437"/>
      <c r="AK7" s="437"/>
      <c r="AL7" s="437" t="str">
        <f>IF('3月【平日・休日】'!AL7="","",'3月【平日・休日】'!AL7)</f>
        <v/>
      </c>
      <c r="AM7" s="437"/>
    </row>
    <row r="8" spans="1:39" ht="18.75" customHeight="1">
      <c r="A8" s="428"/>
      <c r="B8" s="429"/>
      <c r="C8" s="429"/>
      <c r="D8" s="429"/>
      <c r="E8" s="429"/>
      <c r="F8" s="429"/>
      <c r="G8" s="429"/>
      <c r="H8" s="429"/>
      <c r="I8" s="429"/>
      <c r="J8" s="429"/>
      <c r="K8" s="430"/>
      <c r="L8" s="438" t="s">
        <v>50</v>
      </c>
      <c r="M8" s="439"/>
      <c r="N8" s="440"/>
      <c r="O8" s="441">
        <f>'4月【平日・休日】'!O8:U8</f>
        <v>0</v>
      </c>
      <c r="P8" s="442"/>
      <c r="Q8" s="442"/>
      <c r="R8" s="442"/>
      <c r="S8" s="442"/>
      <c r="T8" s="442"/>
      <c r="U8" s="443"/>
      <c r="V8" s="19"/>
      <c r="W8" s="19"/>
      <c r="X8" s="19"/>
    </row>
    <row r="9" spans="1:39" ht="18.75" customHeight="1" thickBot="1">
      <c r="A9" s="431"/>
      <c r="B9" s="432"/>
      <c r="C9" s="432"/>
      <c r="D9" s="432"/>
      <c r="E9" s="432"/>
      <c r="F9" s="432"/>
      <c r="G9" s="432"/>
      <c r="H9" s="432"/>
      <c r="I9" s="432"/>
      <c r="J9" s="432"/>
      <c r="K9" s="433"/>
      <c r="L9" s="444" t="s">
        <v>13</v>
      </c>
      <c r="M9" s="445"/>
      <c r="N9" s="446"/>
      <c r="O9" s="422">
        <f>'4月【平日・休日】'!O9:U9</f>
        <v>0</v>
      </c>
      <c r="P9" s="423"/>
      <c r="Q9" s="423"/>
      <c r="R9" s="423"/>
      <c r="S9" s="423"/>
      <c r="T9" s="423"/>
      <c r="U9" s="424"/>
      <c r="V9" s="19"/>
      <c r="W9" s="19"/>
      <c r="X9" s="19"/>
    </row>
    <row r="10" spans="1:39" ht="18.75" customHeight="1">
      <c r="A10" s="23"/>
      <c r="B10" s="23"/>
      <c r="C10" s="23"/>
      <c r="D10" s="23"/>
      <c r="E10" s="23"/>
      <c r="F10" s="23"/>
      <c r="G10" s="23"/>
      <c r="H10" s="23"/>
      <c r="I10" s="23"/>
      <c r="J10" s="23"/>
      <c r="K10" s="23"/>
      <c r="L10" s="23"/>
      <c r="M10" s="23"/>
      <c r="N10" s="23"/>
      <c r="O10" s="23"/>
      <c r="P10" s="23"/>
      <c r="Q10" s="23"/>
      <c r="R10" s="23"/>
      <c r="S10" s="23"/>
      <c r="T10" s="23"/>
      <c r="U10" s="23"/>
      <c r="V10" s="19"/>
      <c r="W10" s="19"/>
      <c r="X10" s="19"/>
    </row>
    <row r="11" spans="1:39" ht="18.75" customHeight="1">
      <c r="A11" s="365" t="s">
        <v>28</v>
      </c>
      <c r="B11" s="365"/>
      <c r="C11" s="365"/>
      <c r="D11" s="365"/>
      <c r="F11" s="216" t="s">
        <v>256</v>
      </c>
    </row>
    <row r="12" spans="1:39" ht="18.75" customHeight="1">
      <c r="A12" s="350" t="s">
        <v>5</v>
      </c>
      <c r="B12" s="350"/>
      <c r="C12" s="350"/>
      <c r="D12" s="350"/>
      <c r="E12" s="350"/>
      <c r="F12" s="24">
        <f>DATE(M3,P3,1)</f>
        <v>46447</v>
      </c>
      <c r="G12" s="24">
        <f>F12+1</f>
        <v>46448</v>
      </c>
      <c r="H12" s="24">
        <f t="shared" ref="H12:AJ12" si="0">G12+1</f>
        <v>46449</v>
      </c>
      <c r="I12" s="24">
        <f t="shared" si="0"/>
        <v>46450</v>
      </c>
      <c r="J12" s="24">
        <f t="shared" si="0"/>
        <v>46451</v>
      </c>
      <c r="K12" s="24">
        <f t="shared" si="0"/>
        <v>46452</v>
      </c>
      <c r="L12" s="24">
        <f t="shared" si="0"/>
        <v>46453</v>
      </c>
      <c r="M12" s="24">
        <f t="shared" si="0"/>
        <v>46454</v>
      </c>
      <c r="N12" s="24">
        <f t="shared" si="0"/>
        <v>46455</v>
      </c>
      <c r="O12" s="24">
        <f t="shared" si="0"/>
        <v>46456</v>
      </c>
      <c r="P12" s="24">
        <f t="shared" si="0"/>
        <v>46457</v>
      </c>
      <c r="Q12" s="24">
        <f t="shared" si="0"/>
        <v>46458</v>
      </c>
      <c r="R12" s="24">
        <f t="shared" si="0"/>
        <v>46459</v>
      </c>
      <c r="S12" s="24">
        <f t="shared" si="0"/>
        <v>46460</v>
      </c>
      <c r="T12" s="24">
        <f t="shared" si="0"/>
        <v>46461</v>
      </c>
      <c r="U12" s="24">
        <f t="shared" si="0"/>
        <v>46462</v>
      </c>
      <c r="V12" s="24">
        <f t="shared" si="0"/>
        <v>46463</v>
      </c>
      <c r="W12" s="24">
        <f t="shared" si="0"/>
        <v>46464</v>
      </c>
      <c r="X12" s="24">
        <f t="shared" si="0"/>
        <v>46465</v>
      </c>
      <c r="Y12" s="24">
        <f t="shared" si="0"/>
        <v>46466</v>
      </c>
      <c r="Z12" s="24">
        <f t="shared" si="0"/>
        <v>46467</v>
      </c>
      <c r="AA12" s="24">
        <f t="shared" si="0"/>
        <v>46468</v>
      </c>
      <c r="AB12" s="24">
        <f t="shared" si="0"/>
        <v>46469</v>
      </c>
      <c r="AC12" s="24">
        <f t="shared" si="0"/>
        <v>46470</v>
      </c>
      <c r="AD12" s="24">
        <f t="shared" si="0"/>
        <v>46471</v>
      </c>
      <c r="AE12" s="24">
        <f t="shared" si="0"/>
        <v>46472</v>
      </c>
      <c r="AF12" s="24">
        <f t="shared" si="0"/>
        <v>46473</v>
      </c>
      <c r="AG12" s="24">
        <f t="shared" si="0"/>
        <v>46474</v>
      </c>
      <c r="AH12" s="24">
        <f t="shared" si="0"/>
        <v>46475</v>
      </c>
      <c r="AI12" s="24">
        <f t="shared" si="0"/>
        <v>46476</v>
      </c>
      <c r="AJ12" s="24">
        <f t="shared" si="0"/>
        <v>46477</v>
      </c>
      <c r="AK12" s="199" t="s">
        <v>6</v>
      </c>
    </row>
    <row r="13" spans="1:39" ht="18.75" customHeight="1" thickBot="1">
      <c r="A13" s="350" t="s">
        <v>4</v>
      </c>
      <c r="B13" s="350"/>
      <c r="C13" s="350"/>
      <c r="D13" s="350"/>
      <c r="E13" s="350"/>
      <c r="F13" s="200" t="str">
        <f t="shared" ref="F13:AJ13" si="1">TEXT(F12,"aaa")</f>
        <v>月</v>
      </c>
      <c r="G13" s="200" t="str">
        <f t="shared" si="1"/>
        <v>火</v>
      </c>
      <c r="H13" s="200" t="str">
        <f t="shared" si="1"/>
        <v>水</v>
      </c>
      <c r="I13" s="200" t="str">
        <f t="shared" si="1"/>
        <v>木</v>
      </c>
      <c r="J13" s="200" t="str">
        <f t="shared" si="1"/>
        <v>金</v>
      </c>
      <c r="K13" s="200" t="str">
        <f t="shared" si="1"/>
        <v>土</v>
      </c>
      <c r="L13" s="200" t="str">
        <f t="shared" si="1"/>
        <v>日</v>
      </c>
      <c r="M13" s="200" t="str">
        <f t="shared" si="1"/>
        <v>月</v>
      </c>
      <c r="N13" s="200" t="str">
        <f t="shared" si="1"/>
        <v>火</v>
      </c>
      <c r="O13" s="200" t="str">
        <f t="shared" si="1"/>
        <v>水</v>
      </c>
      <c r="P13" s="200" t="str">
        <f t="shared" si="1"/>
        <v>木</v>
      </c>
      <c r="Q13" s="200" t="str">
        <f t="shared" si="1"/>
        <v>金</v>
      </c>
      <c r="R13" s="200" t="s">
        <v>66</v>
      </c>
      <c r="S13" s="200" t="str">
        <f t="shared" si="1"/>
        <v>日</v>
      </c>
      <c r="T13" s="200" t="str">
        <f t="shared" si="1"/>
        <v>月</v>
      </c>
      <c r="U13" s="200" t="str">
        <f t="shared" si="1"/>
        <v>火</v>
      </c>
      <c r="V13" s="200" t="str">
        <f t="shared" si="1"/>
        <v>水</v>
      </c>
      <c r="W13" s="200" t="str">
        <f t="shared" si="1"/>
        <v>木</v>
      </c>
      <c r="X13" s="200" t="str">
        <f t="shared" si="1"/>
        <v>金</v>
      </c>
      <c r="Y13" s="239" t="str">
        <f t="shared" si="1"/>
        <v>土</v>
      </c>
      <c r="Z13" s="239" t="str">
        <f t="shared" si="1"/>
        <v>日</v>
      </c>
      <c r="AA13" s="239" t="s">
        <v>298</v>
      </c>
      <c r="AB13" s="200" t="str">
        <f t="shared" si="1"/>
        <v>火</v>
      </c>
      <c r="AC13" s="200" t="str">
        <f t="shared" si="1"/>
        <v>水</v>
      </c>
      <c r="AD13" s="200" t="str">
        <f t="shared" si="1"/>
        <v>木</v>
      </c>
      <c r="AE13" s="200" t="str">
        <f t="shared" si="1"/>
        <v>金</v>
      </c>
      <c r="AF13" s="200" t="str">
        <f t="shared" si="1"/>
        <v>土</v>
      </c>
      <c r="AG13" s="200" t="str">
        <f t="shared" si="1"/>
        <v>日</v>
      </c>
      <c r="AH13" s="200" t="str">
        <f t="shared" si="1"/>
        <v>月</v>
      </c>
      <c r="AI13" s="200" t="str">
        <f t="shared" si="1"/>
        <v>火</v>
      </c>
      <c r="AJ13" s="200" t="str">
        <f t="shared" si="1"/>
        <v>水</v>
      </c>
      <c r="AK13" s="199"/>
    </row>
    <row r="14" spans="1:39" ht="18.75" customHeight="1" thickTop="1" thickBot="1">
      <c r="A14" s="366" t="s">
        <v>67</v>
      </c>
      <c r="B14" s="367"/>
      <c r="C14" s="367"/>
      <c r="D14" s="367"/>
      <c r="E14" s="368"/>
      <c r="F14" s="230"/>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231"/>
      <c r="AE14" s="231"/>
      <c r="AF14" s="231"/>
      <c r="AG14" s="231"/>
      <c r="AH14" s="231"/>
      <c r="AI14" s="231"/>
      <c r="AJ14" s="232"/>
      <c r="AK14" s="84"/>
    </row>
    <row r="15" spans="1:39" ht="18.75" hidden="1" customHeight="1" thickTop="1">
      <c r="A15" s="366"/>
      <c r="B15" s="367"/>
      <c r="C15" s="367"/>
      <c r="D15" s="367"/>
      <c r="E15" s="368"/>
      <c r="F15" s="200">
        <f>IF(F13="月",1,IF(F13="火",2,IF(F13="水",3,IF(F13="木",4,IF(F13="金",5,IF(F13="土",6,IF(F13="日",7,IF(F13="祝",8,""))))))))</f>
        <v>1</v>
      </c>
      <c r="G15" s="200">
        <f t="shared" ref="G15:AJ15" si="2">IF(G13="月",1,IF(G13="火",2,IF(G13="水",3,IF(G13="木",4,IF(G13="金",5,IF(G13="土",6,IF(G13="日",7,IF(G13="祝",8,""))))))))</f>
        <v>2</v>
      </c>
      <c r="H15" s="200">
        <f t="shared" si="2"/>
        <v>3</v>
      </c>
      <c r="I15" s="200">
        <f t="shared" si="2"/>
        <v>4</v>
      </c>
      <c r="J15" s="200">
        <f t="shared" si="2"/>
        <v>5</v>
      </c>
      <c r="K15" s="200">
        <f t="shared" si="2"/>
        <v>6</v>
      </c>
      <c r="L15" s="200">
        <f t="shared" si="2"/>
        <v>7</v>
      </c>
      <c r="M15" s="200">
        <f t="shared" si="2"/>
        <v>1</v>
      </c>
      <c r="N15" s="200">
        <f t="shared" si="2"/>
        <v>2</v>
      </c>
      <c r="O15" s="200">
        <f t="shared" si="2"/>
        <v>3</v>
      </c>
      <c r="P15" s="200">
        <f t="shared" si="2"/>
        <v>4</v>
      </c>
      <c r="Q15" s="200">
        <f t="shared" si="2"/>
        <v>5</v>
      </c>
      <c r="R15" s="200">
        <f t="shared" si="2"/>
        <v>8</v>
      </c>
      <c r="S15" s="200">
        <f t="shared" si="2"/>
        <v>7</v>
      </c>
      <c r="T15" s="200">
        <f t="shared" si="2"/>
        <v>1</v>
      </c>
      <c r="U15" s="200">
        <f t="shared" si="2"/>
        <v>2</v>
      </c>
      <c r="V15" s="200">
        <f t="shared" si="2"/>
        <v>3</v>
      </c>
      <c r="W15" s="200">
        <f t="shared" si="2"/>
        <v>4</v>
      </c>
      <c r="X15" s="200">
        <f t="shared" si="2"/>
        <v>5</v>
      </c>
      <c r="Y15" s="200">
        <f t="shared" si="2"/>
        <v>6</v>
      </c>
      <c r="Z15" s="200">
        <f t="shared" si="2"/>
        <v>7</v>
      </c>
      <c r="AA15" s="200">
        <f t="shared" si="2"/>
        <v>8</v>
      </c>
      <c r="AB15" s="200">
        <f t="shared" si="2"/>
        <v>2</v>
      </c>
      <c r="AC15" s="200">
        <f t="shared" si="2"/>
        <v>3</v>
      </c>
      <c r="AD15" s="200">
        <f t="shared" si="2"/>
        <v>4</v>
      </c>
      <c r="AE15" s="200">
        <f t="shared" si="2"/>
        <v>5</v>
      </c>
      <c r="AF15" s="200">
        <f t="shared" si="2"/>
        <v>6</v>
      </c>
      <c r="AG15" s="200">
        <f t="shared" si="2"/>
        <v>7</v>
      </c>
      <c r="AH15" s="200">
        <f t="shared" si="2"/>
        <v>1</v>
      </c>
      <c r="AI15" s="200">
        <f t="shared" si="2"/>
        <v>2</v>
      </c>
      <c r="AJ15" s="200">
        <f t="shared" si="2"/>
        <v>3</v>
      </c>
      <c r="AK15" s="84"/>
    </row>
    <row r="16" spans="1:39" ht="23.25" customHeight="1" thickTop="1" thickBot="1">
      <c r="A16" s="354" t="s">
        <v>51</v>
      </c>
      <c r="B16" s="355"/>
      <c r="C16" s="355"/>
      <c r="D16" s="355"/>
      <c r="E16" s="356"/>
      <c r="F16" s="340">
        <f>SUM(F17:F24)</f>
        <v>0</v>
      </c>
      <c r="G16" s="340">
        <f t="shared" ref="G16:AJ16" si="3">SUM(G17:G24)</f>
        <v>0</v>
      </c>
      <c r="H16" s="340">
        <f t="shared" si="3"/>
        <v>0</v>
      </c>
      <c r="I16" s="340">
        <f t="shared" si="3"/>
        <v>0</v>
      </c>
      <c r="J16" s="340">
        <f t="shared" si="3"/>
        <v>0</v>
      </c>
      <c r="K16" s="340">
        <f t="shared" si="3"/>
        <v>0</v>
      </c>
      <c r="L16" s="340">
        <f t="shared" si="3"/>
        <v>0</v>
      </c>
      <c r="M16" s="340">
        <f t="shared" si="3"/>
        <v>0</v>
      </c>
      <c r="N16" s="340">
        <f t="shared" si="3"/>
        <v>0</v>
      </c>
      <c r="O16" s="340">
        <f t="shared" si="3"/>
        <v>0</v>
      </c>
      <c r="P16" s="340">
        <f t="shared" si="3"/>
        <v>0</v>
      </c>
      <c r="Q16" s="340">
        <f t="shared" si="3"/>
        <v>0</v>
      </c>
      <c r="R16" s="340">
        <f t="shared" si="3"/>
        <v>0</v>
      </c>
      <c r="S16" s="340">
        <f t="shared" si="3"/>
        <v>0</v>
      </c>
      <c r="T16" s="340">
        <f t="shared" si="3"/>
        <v>0</v>
      </c>
      <c r="U16" s="340">
        <f t="shared" si="3"/>
        <v>0</v>
      </c>
      <c r="V16" s="340">
        <f t="shared" si="3"/>
        <v>0</v>
      </c>
      <c r="W16" s="340">
        <f t="shared" si="3"/>
        <v>0</v>
      </c>
      <c r="X16" s="340">
        <f t="shared" si="3"/>
        <v>0</v>
      </c>
      <c r="Y16" s="340">
        <f t="shared" si="3"/>
        <v>0</v>
      </c>
      <c r="Z16" s="340">
        <f t="shared" si="3"/>
        <v>0</v>
      </c>
      <c r="AA16" s="340">
        <f t="shared" si="3"/>
        <v>0</v>
      </c>
      <c r="AB16" s="340">
        <f t="shared" si="3"/>
        <v>0</v>
      </c>
      <c r="AC16" s="340">
        <f t="shared" si="3"/>
        <v>0</v>
      </c>
      <c r="AD16" s="340">
        <f t="shared" si="3"/>
        <v>0</v>
      </c>
      <c r="AE16" s="340">
        <f t="shared" si="3"/>
        <v>0</v>
      </c>
      <c r="AF16" s="340">
        <f t="shared" si="3"/>
        <v>0</v>
      </c>
      <c r="AG16" s="340">
        <f t="shared" si="3"/>
        <v>0</v>
      </c>
      <c r="AH16" s="340">
        <f t="shared" si="3"/>
        <v>0</v>
      </c>
      <c r="AI16" s="340">
        <f t="shared" si="3"/>
        <v>0</v>
      </c>
      <c r="AJ16" s="340">
        <f t="shared" si="3"/>
        <v>0</v>
      </c>
      <c r="AK16" s="28">
        <f>SUM(F16:AJ16)</f>
        <v>0</v>
      </c>
    </row>
    <row r="17" spans="1:37" s="33" customFormat="1" ht="23.25" customHeight="1" thickTop="1">
      <c r="A17" s="29"/>
      <c r="B17" s="357" t="s">
        <v>72</v>
      </c>
      <c r="C17" s="358"/>
      <c r="D17" s="358"/>
      <c r="E17" s="358"/>
      <c r="F17" s="25"/>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7"/>
      <c r="AK17" s="28">
        <f>SUM(F17:AJ17)</f>
        <v>0</v>
      </c>
    </row>
    <row r="18" spans="1:37" s="33" customFormat="1" ht="23.25" customHeight="1">
      <c r="A18" s="29"/>
      <c r="B18" s="420" t="s">
        <v>74</v>
      </c>
      <c r="C18" s="421"/>
      <c r="D18" s="421"/>
      <c r="E18" s="421"/>
      <c r="F18" s="96"/>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8"/>
      <c r="AK18" s="28">
        <f t="shared" ref="AK18:AK25" si="4">SUM(F18:AJ18)</f>
        <v>0</v>
      </c>
    </row>
    <row r="19" spans="1:37" s="33" customFormat="1" ht="23.25" customHeight="1">
      <c r="A19" s="29"/>
      <c r="B19" s="357" t="s">
        <v>76</v>
      </c>
      <c r="C19" s="358"/>
      <c r="D19" s="358"/>
      <c r="E19" s="358"/>
      <c r="F19" s="30"/>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2"/>
      <c r="AK19" s="28">
        <f t="shared" si="4"/>
        <v>0</v>
      </c>
    </row>
    <row r="20" spans="1:37" s="33" customFormat="1" ht="23.25" customHeight="1">
      <c r="A20" s="29"/>
      <c r="B20" s="420" t="s">
        <v>78</v>
      </c>
      <c r="C20" s="421"/>
      <c r="D20" s="421"/>
      <c r="E20" s="421"/>
      <c r="F20" s="96"/>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8"/>
      <c r="AK20" s="28">
        <f t="shared" si="4"/>
        <v>0</v>
      </c>
    </row>
    <row r="21" spans="1:37" s="33" customFormat="1" ht="23.25" customHeight="1">
      <c r="A21" s="29"/>
      <c r="B21" s="357" t="s">
        <v>80</v>
      </c>
      <c r="C21" s="358"/>
      <c r="D21" s="358"/>
      <c r="E21" s="358"/>
      <c r="F21" s="30"/>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2"/>
      <c r="AK21" s="28">
        <f t="shared" si="4"/>
        <v>0</v>
      </c>
    </row>
    <row r="22" spans="1:37" s="33" customFormat="1" ht="23.25" customHeight="1">
      <c r="A22" s="29"/>
      <c r="B22" s="420" t="s">
        <v>82</v>
      </c>
      <c r="C22" s="421"/>
      <c r="D22" s="421"/>
      <c r="E22" s="421"/>
      <c r="F22" s="96"/>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8"/>
      <c r="AK22" s="28">
        <f t="shared" si="4"/>
        <v>0</v>
      </c>
    </row>
    <row r="23" spans="1:37" s="33" customFormat="1" ht="23.25" customHeight="1">
      <c r="A23" s="29"/>
      <c r="B23" s="357" t="s">
        <v>84</v>
      </c>
      <c r="C23" s="358"/>
      <c r="D23" s="358"/>
      <c r="E23" s="358"/>
      <c r="F23" s="30"/>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2"/>
      <c r="AK23" s="28">
        <f t="shared" si="4"/>
        <v>0</v>
      </c>
    </row>
    <row r="24" spans="1:37" s="33" customFormat="1" ht="23.25" customHeight="1" thickBot="1">
      <c r="A24" s="34"/>
      <c r="B24" s="420" t="s">
        <v>89</v>
      </c>
      <c r="C24" s="421"/>
      <c r="D24" s="421"/>
      <c r="E24" s="421"/>
      <c r="F24" s="99"/>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1"/>
      <c r="AK24" s="28">
        <f t="shared" si="4"/>
        <v>0</v>
      </c>
    </row>
    <row r="25" spans="1:37" ht="23.25" customHeight="1" thickTop="1" thickBot="1">
      <c r="A25" s="354" t="s">
        <v>52</v>
      </c>
      <c r="B25" s="355"/>
      <c r="C25" s="355"/>
      <c r="D25" s="355"/>
      <c r="E25" s="356"/>
      <c r="F25" s="338">
        <f>SUM(F26:F32)</f>
        <v>0</v>
      </c>
      <c r="G25" s="338">
        <f t="shared" ref="G25:AJ25" si="5">SUM(G26:G32)</f>
        <v>0</v>
      </c>
      <c r="H25" s="338">
        <f t="shared" si="5"/>
        <v>0</v>
      </c>
      <c r="I25" s="338">
        <f t="shared" si="5"/>
        <v>0</v>
      </c>
      <c r="J25" s="338">
        <f t="shared" si="5"/>
        <v>0</v>
      </c>
      <c r="K25" s="338">
        <f t="shared" si="5"/>
        <v>0</v>
      </c>
      <c r="L25" s="338">
        <f t="shared" si="5"/>
        <v>0</v>
      </c>
      <c r="M25" s="338">
        <f t="shared" si="5"/>
        <v>0</v>
      </c>
      <c r="N25" s="338">
        <f t="shared" si="5"/>
        <v>0</v>
      </c>
      <c r="O25" s="338">
        <f t="shared" si="5"/>
        <v>0</v>
      </c>
      <c r="P25" s="338">
        <f t="shared" si="5"/>
        <v>0</v>
      </c>
      <c r="Q25" s="338">
        <f t="shared" si="5"/>
        <v>0</v>
      </c>
      <c r="R25" s="338">
        <f t="shared" si="5"/>
        <v>0</v>
      </c>
      <c r="S25" s="338">
        <f t="shared" si="5"/>
        <v>0</v>
      </c>
      <c r="T25" s="338">
        <f t="shared" si="5"/>
        <v>0</v>
      </c>
      <c r="U25" s="338">
        <f t="shared" si="5"/>
        <v>0</v>
      </c>
      <c r="V25" s="338">
        <f t="shared" si="5"/>
        <v>0</v>
      </c>
      <c r="W25" s="338">
        <f t="shared" si="5"/>
        <v>0</v>
      </c>
      <c r="X25" s="338">
        <f t="shared" si="5"/>
        <v>0</v>
      </c>
      <c r="Y25" s="338">
        <f t="shared" si="5"/>
        <v>0</v>
      </c>
      <c r="Z25" s="338">
        <f t="shared" si="5"/>
        <v>0</v>
      </c>
      <c r="AA25" s="338">
        <f t="shared" si="5"/>
        <v>0</v>
      </c>
      <c r="AB25" s="338">
        <f t="shared" si="5"/>
        <v>0</v>
      </c>
      <c r="AC25" s="338">
        <f t="shared" si="5"/>
        <v>0</v>
      </c>
      <c r="AD25" s="338">
        <f t="shared" si="5"/>
        <v>0</v>
      </c>
      <c r="AE25" s="338">
        <f t="shared" si="5"/>
        <v>0</v>
      </c>
      <c r="AF25" s="338">
        <f t="shared" si="5"/>
        <v>0</v>
      </c>
      <c r="AG25" s="338">
        <f t="shared" si="5"/>
        <v>0</v>
      </c>
      <c r="AH25" s="338">
        <f t="shared" si="5"/>
        <v>0</v>
      </c>
      <c r="AI25" s="338">
        <f t="shared" si="5"/>
        <v>0</v>
      </c>
      <c r="AJ25" s="338">
        <f t="shared" si="5"/>
        <v>0</v>
      </c>
      <c r="AK25" s="28">
        <f t="shared" si="4"/>
        <v>0</v>
      </c>
    </row>
    <row r="26" spans="1:37" s="33" customFormat="1" ht="23.25" customHeight="1" thickTop="1">
      <c r="A26" s="29"/>
      <c r="B26" s="357" t="s">
        <v>72</v>
      </c>
      <c r="C26" s="358"/>
      <c r="D26" s="358"/>
      <c r="E26" s="358"/>
      <c r="F26" s="25"/>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7"/>
      <c r="AK26" s="28">
        <f>SUM(F26:AJ26)</f>
        <v>0</v>
      </c>
    </row>
    <row r="27" spans="1:37" s="33" customFormat="1" ht="23.25" customHeight="1">
      <c r="A27" s="29"/>
      <c r="B27" s="420" t="s">
        <v>74</v>
      </c>
      <c r="C27" s="421"/>
      <c r="D27" s="421"/>
      <c r="E27" s="421"/>
      <c r="F27" s="96"/>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8"/>
      <c r="AK27" s="28">
        <f t="shared" ref="AK27:AK31" si="6">SUM(F27:AJ27)</f>
        <v>0</v>
      </c>
    </row>
    <row r="28" spans="1:37" s="33" customFormat="1" ht="23.25" customHeight="1">
      <c r="A28" s="29"/>
      <c r="B28" s="357" t="s">
        <v>76</v>
      </c>
      <c r="C28" s="358"/>
      <c r="D28" s="358"/>
      <c r="E28" s="358"/>
      <c r="F28" s="30"/>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2"/>
      <c r="AK28" s="28">
        <f t="shared" si="6"/>
        <v>0</v>
      </c>
    </row>
    <row r="29" spans="1:37" s="33" customFormat="1" ht="23.25" customHeight="1">
      <c r="A29" s="29"/>
      <c r="B29" s="420" t="s">
        <v>78</v>
      </c>
      <c r="C29" s="421"/>
      <c r="D29" s="421"/>
      <c r="E29" s="421"/>
      <c r="F29" s="96"/>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8"/>
      <c r="AK29" s="28">
        <f t="shared" si="6"/>
        <v>0</v>
      </c>
    </row>
    <row r="30" spans="1:37" s="33" customFormat="1" ht="23.25" customHeight="1">
      <c r="A30" s="29"/>
      <c r="B30" s="357" t="s">
        <v>80</v>
      </c>
      <c r="C30" s="358"/>
      <c r="D30" s="358"/>
      <c r="E30" s="358"/>
      <c r="F30" s="30"/>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2"/>
      <c r="AK30" s="28">
        <f t="shared" si="6"/>
        <v>0</v>
      </c>
    </row>
    <row r="31" spans="1:37" s="33" customFormat="1" ht="23.25" customHeight="1">
      <c r="A31" s="29"/>
      <c r="B31" s="420" t="s">
        <v>82</v>
      </c>
      <c r="C31" s="421"/>
      <c r="D31" s="421"/>
      <c r="E31" s="421"/>
      <c r="F31" s="96"/>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8"/>
      <c r="AK31" s="28">
        <f t="shared" si="6"/>
        <v>0</v>
      </c>
    </row>
    <row r="32" spans="1:37" s="33" customFormat="1" ht="23.25" customHeight="1">
      <c r="A32" s="29"/>
      <c r="B32" s="357" t="s">
        <v>84</v>
      </c>
      <c r="C32" s="358"/>
      <c r="D32" s="358"/>
      <c r="E32" s="358"/>
      <c r="F32" s="30"/>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2"/>
      <c r="AK32" s="28">
        <f t="shared" ref="AK32:AK33" si="7">SUM(F32:AJ32)</f>
        <v>0</v>
      </c>
    </row>
    <row r="33" spans="1:37" s="33" customFormat="1" ht="23.25" customHeight="1" thickBot="1">
      <c r="A33" s="34"/>
      <c r="B33" s="420" t="s">
        <v>89</v>
      </c>
      <c r="C33" s="421"/>
      <c r="D33" s="421"/>
      <c r="E33" s="421"/>
      <c r="F33" s="99"/>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1"/>
      <c r="AK33" s="28">
        <f t="shared" si="7"/>
        <v>0</v>
      </c>
    </row>
    <row r="34" spans="1:37" ht="18.75" customHeight="1" thickTop="1">
      <c r="A34" s="416" t="s">
        <v>6</v>
      </c>
      <c r="B34" s="418"/>
      <c r="C34" s="418"/>
      <c r="D34" s="418"/>
      <c r="E34" s="419"/>
      <c r="F34" s="43">
        <f t="shared" ref="F34:AK34" si="8">F16+F25</f>
        <v>0</v>
      </c>
      <c r="G34" s="43">
        <f t="shared" si="8"/>
        <v>0</v>
      </c>
      <c r="H34" s="43">
        <f t="shared" si="8"/>
        <v>0</v>
      </c>
      <c r="I34" s="43">
        <f t="shared" si="8"/>
        <v>0</v>
      </c>
      <c r="J34" s="43">
        <f t="shared" si="8"/>
        <v>0</v>
      </c>
      <c r="K34" s="43">
        <f t="shared" si="8"/>
        <v>0</v>
      </c>
      <c r="L34" s="43">
        <f t="shared" si="8"/>
        <v>0</v>
      </c>
      <c r="M34" s="43">
        <f t="shared" si="8"/>
        <v>0</v>
      </c>
      <c r="N34" s="43">
        <f t="shared" si="8"/>
        <v>0</v>
      </c>
      <c r="O34" s="43">
        <f t="shared" si="8"/>
        <v>0</v>
      </c>
      <c r="P34" s="43">
        <f t="shared" si="8"/>
        <v>0</v>
      </c>
      <c r="Q34" s="43">
        <f t="shared" si="8"/>
        <v>0</v>
      </c>
      <c r="R34" s="43">
        <f t="shared" si="8"/>
        <v>0</v>
      </c>
      <c r="S34" s="43">
        <f t="shared" si="8"/>
        <v>0</v>
      </c>
      <c r="T34" s="43">
        <f t="shared" si="8"/>
        <v>0</v>
      </c>
      <c r="U34" s="43">
        <f t="shared" si="8"/>
        <v>0</v>
      </c>
      <c r="V34" s="43">
        <f t="shared" si="8"/>
        <v>0</v>
      </c>
      <c r="W34" s="43">
        <f t="shared" si="8"/>
        <v>0</v>
      </c>
      <c r="X34" s="43">
        <f t="shared" si="8"/>
        <v>0</v>
      </c>
      <c r="Y34" s="43">
        <f t="shared" si="8"/>
        <v>0</v>
      </c>
      <c r="Z34" s="43">
        <f t="shared" si="8"/>
        <v>0</v>
      </c>
      <c r="AA34" s="43">
        <f t="shared" si="8"/>
        <v>0</v>
      </c>
      <c r="AB34" s="43">
        <f t="shared" si="8"/>
        <v>0</v>
      </c>
      <c r="AC34" s="43">
        <f t="shared" si="8"/>
        <v>0</v>
      </c>
      <c r="AD34" s="43">
        <f t="shared" si="8"/>
        <v>0</v>
      </c>
      <c r="AE34" s="43">
        <f t="shared" si="8"/>
        <v>0</v>
      </c>
      <c r="AF34" s="43">
        <f t="shared" si="8"/>
        <v>0</v>
      </c>
      <c r="AG34" s="43">
        <f t="shared" si="8"/>
        <v>0</v>
      </c>
      <c r="AH34" s="43">
        <f t="shared" si="8"/>
        <v>0</v>
      </c>
      <c r="AI34" s="43">
        <f t="shared" si="8"/>
        <v>0</v>
      </c>
      <c r="AJ34" s="43">
        <f t="shared" si="8"/>
        <v>0</v>
      </c>
      <c r="AK34" s="44">
        <f t="shared" si="8"/>
        <v>0</v>
      </c>
    </row>
    <row r="35" spans="1:37" s="77" customFormat="1" ht="18.75" customHeight="1">
      <c r="A35" s="38"/>
      <c r="B35" s="38"/>
      <c r="C35" s="38"/>
      <c r="D35" s="38"/>
      <c r="E35" s="38"/>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row>
    <row r="36" spans="1:37" ht="18.75" customHeight="1">
      <c r="A36" s="353" t="s">
        <v>57</v>
      </c>
      <c r="B36" s="353"/>
      <c r="C36" s="353"/>
      <c r="D36" s="353"/>
      <c r="L36" s="85"/>
      <c r="M36" s="85"/>
      <c r="N36" s="85"/>
      <c r="O36" s="214" t="s">
        <v>251</v>
      </c>
      <c r="P36" s="85"/>
      <c r="Q36" s="85"/>
      <c r="R36" s="85"/>
      <c r="S36" s="85"/>
      <c r="T36" s="85"/>
      <c r="U36" s="85"/>
      <c r="V36" s="85"/>
      <c r="W36" s="85"/>
      <c r="X36" s="85"/>
      <c r="Y36" s="85"/>
      <c r="Z36" s="85"/>
      <c r="AA36" s="85"/>
      <c r="AB36" s="85"/>
      <c r="AC36" s="85"/>
      <c r="AD36" s="85"/>
      <c r="AE36" s="85"/>
      <c r="AF36" s="85"/>
      <c r="AG36" s="85"/>
      <c r="AH36" s="85"/>
      <c r="AI36" s="85"/>
      <c r="AJ36" s="85"/>
      <c r="AK36" s="85"/>
    </row>
    <row r="37" spans="1:37" ht="18.75" customHeight="1">
      <c r="A37" s="201"/>
      <c r="B37" s="33" t="s">
        <v>71</v>
      </c>
      <c r="C37" s="85"/>
      <c r="D37" s="85"/>
      <c r="E37" s="85"/>
      <c r="F37" s="85"/>
      <c r="G37" s="85"/>
      <c r="H37" s="85"/>
      <c r="I37" s="85"/>
      <c r="J37" s="85"/>
      <c r="K37" s="85"/>
      <c r="L37" s="85"/>
      <c r="M37" s="92"/>
      <c r="N37" s="85"/>
      <c r="O37" s="215" t="s">
        <v>250</v>
      </c>
      <c r="P37" s="85"/>
      <c r="Q37" s="85"/>
      <c r="R37" s="85"/>
      <c r="S37" s="85"/>
      <c r="T37" s="85"/>
      <c r="U37" s="85"/>
      <c r="V37" s="85"/>
      <c r="W37" s="85"/>
      <c r="X37" s="85"/>
      <c r="Y37" s="85"/>
      <c r="Z37" s="85"/>
      <c r="AA37" s="85"/>
      <c r="AB37" s="85"/>
      <c r="AC37" s="85"/>
      <c r="AD37" s="85"/>
      <c r="AE37" s="85"/>
      <c r="AF37" s="85"/>
      <c r="AG37" s="85"/>
      <c r="AH37" s="85"/>
      <c r="AI37" s="85"/>
      <c r="AJ37" s="85"/>
      <c r="AK37" s="85"/>
    </row>
    <row r="38" spans="1:37" ht="18.75" customHeight="1">
      <c r="A38" s="201"/>
      <c r="B38" s="350" t="s">
        <v>7</v>
      </c>
      <c r="C38" s="350"/>
      <c r="D38" s="350"/>
      <c r="E38" s="350"/>
      <c r="F38" s="350"/>
      <c r="G38" s="350"/>
      <c r="H38" s="350" t="s">
        <v>92</v>
      </c>
      <c r="I38" s="350"/>
      <c r="J38" s="350"/>
      <c r="K38" s="350"/>
      <c r="L38" s="94"/>
      <c r="M38" s="39"/>
      <c r="N38" s="39"/>
      <c r="O38" s="39"/>
      <c r="P38" s="39"/>
      <c r="Q38" s="39"/>
      <c r="R38" s="39"/>
      <c r="S38" s="39"/>
      <c r="T38" s="39"/>
      <c r="U38" s="39"/>
      <c r="V38" s="85"/>
      <c r="W38" s="85"/>
      <c r="X38" s="85"/>
      <c r="Y38" s="85"/>
      <c r="Z38" s="85"/>
      <c r="AA38" s="85"/>
      <c r="AB38" s="85"/>
      <c r="AC38" s="85"/>
      <c r="AD38" s="85"/>
      <c r="AE38" s="85"/>
      <c r="AF38" s="85"/>
      <c r="AG38" s="85"/>
      <c r="AH38" s="85"/>
      <c r="AI38" s="85"/>
      <c r="AJ38" s="85"/>
      <c r="AK38" s="85"/>
    </row>
    <row r="39" spans="1:37" ht="18.75" customHeight="1">
      <c r="A39" s="201"/>
      <c r="B39" s="350"/>
      <c r="C39" s="350"/>
      <c r="D39" s="350"/>
      <c r="E39" s="350"/>
      <c r="F39" s="350"/>
      <c r="G39" s="350"/>
      <c r="H39" s="350"/>
      <c r="I39" s="350"/>
      <c r="J39" s="350"/>
      <c r="K39" s="350"/>
      <c r="L39" s="94"/>
      <c r="M39" s="39"/>
      <c r="N39" s="39"/>
      <c r="O39" s="39"/>
      <c r="P39" s="39"/>
      <c r="Q39" s="39"/>
      <c r="R39" s="39"/>
      <c r="S39" s="39"/>
      <c r="T39" s="39"/>
      <c r="U39" s="39"/>
      <c r="V39" s="85"/>
      <c r="W39" s="85"/>
      <c r="X39" s="85"/>
      <c r="Y39" s="85"/>
      <c r="Z39" s="85"/>
      <c r="AA39" s="85"/>
      <c r="AB39" s="85"/>
      <c r="AC39" s="85"/>
      <c r="AD39" s="85"/>
      <c r="AE39" s="85"/>
      <c r="AF39" s="85"/>
      <c r="AG39" s="85"/>
      <c r="AH39" s="85"/>
      <c r="AI39" s="85"/>
      <c r="AJ39" s="85"/>
      <c r="AK39" s="85"/>
    </row>
    <row r="40" spans="1:37" ht="18.75" customHeight="1">
      <c r="A40" s="91"/>
      <c r="B40" s="414" t="s">
        <v>58</v>
      </c>
      <c r="C40" s="415" t="s">
        <v>73</v>
      </c>
      <c r="D40" s="415"/>
      <c r="E40" s="415"/>
      <c r="F40" s="415"/>
      <c r="G40" s="415"/>
      <c r="H40" s="361">
        <f>SUMIFS(F17:AJ17,$F$14:$AJ$14,"○",$F$15:$AJ$15,"&lt;=5")</f>
        <v>0</v>
      </c>
      <c r="I40" s="361"/>
      <c r="J40" s="416"/>
      <c r="K40" s="238" t="s">
        <v>47</v>
      </c>
      <c r="L40" s="95"/>
      <c r="M40" s="39"/>
      <c r="N40" s="39"/>
      <c r="O40" s="39"/>
      <c r="P40" s="39"/>
      <c r="Q40" s="39"/>
      <c r="R40" s="39"/>
      <c r="S40" s="39"/>
      <c r="T40" s="39"/>
      <c r="U40" s="85"/>
      <c r="V40" s="85"/>
      <c r="W40" s="39"/>
      <c r="X40" s="39"/>
      <c r="Y40" s="39"/>
      <c r="Z40" s="39"/>
      <c r="AA40" s="39"/>
      <c r="AB40" s="39"/>
      <c r="AC40" s="39"/>
      <c r="AD40" s="41"/>
      <c r="AE40" s="41"/>
      <c r="AF40" s="41"/>
      <c r="AG40" s="41"/>
      <c r="AH40" s="41"/>
      <c r="AI40" s="41"/>
      <c r="AJ40" s="41"/>
      <c r="AK40" s="41"/>
    </row>
    <row r="41" spans="1:37" ht="18.75" customHeight="1">
      <c r="A41" s="91"/>
      <c r="B41" s="414"/>
      <c r="C41" s="417" t="s">
        <v>75</v>
      </c>
      <c r="D41" s="417"/>
      <c r="E41" s="417"/>
      <c r="F41" s="417"/>
      <c r="G41" s="417"/>
      <c r="H41" s="361">
        <f>SUMIFS(F18:AJ18,$F$14:$AJ$14,"○",$F$15:$AJ$15,"&lt;=5")</f>
        <v>0</v>
      </c>
      <c r="I41" s="361"/>
      <c r="J41" s="416"/>
      <c r="K41" s="238" t="s">
        <v>47</v>
      </c>
      <c r="L41" s="95"/>
      <c r="M41" s="39"/>
      <c r="N41" s="39"/>
      <c r="O41" s="39"/>
      <c r="P41" s="39"/>
      <c r="Q41" s="39"/>
      <c r="R41" s="39"/>
      <c r="S41" s="39"/>
      <c r="T41" s="39"/>
      <c r="U41" s="41"/>
      <c r="V41" s="85"/>
      <c r="W41" s="88"/>
      <c r="X41" s="88"/>
      <c r="Y41" s="85"/>
      <c r="Z41" s="88"/>
      <c r="AA41" s="88"/>
      <c r="AB41" s="88"/>
      <c r="AC41" s="85"/>
      <c r="AD41" s="88"/>
      <c r="AE41" s="88"/>
      <c r="AF41" s="88"/>
      <c r="AG41" s="85"/>
      <c r="AH41" s="88"/>
      <c r="AI41" s="88"/>
      <c r="AJ41" s="88"/>
      <c r="AK41" s="85"/>
    </row>
    <row r="42" spans="1:37" ht="18.75" customHeight="1">
      <c r="A42" s="91"/>
      <c r="B42" s="414"/>
      <c r="C42" s="415" t="s">
        <v>77</v>
      </c>
      <c r="D42" s="415"/>
      <c r="E42" s="415"/>
      <c r="F42" s="415"/>
      <c r="G42" s="415"/>
      <c r="H42" s="361">
        <f t="shared" ref="H42:H47" si="9">SUMIFS(F19:AJ19,$F$14:$AJ$14,"○",$F$15:$AJ$15,"&lt;=5")</f>
        <v>0</v>
      </c>
      <c r="I42" s="361"/>
      <c r="J42" s="416"/>
      <c r="K42" s="238" t="s">
        <v>47</v>
      </c>
      <c r="L42" s="95"/>
      <c r="M42" s="39"/>
      <c r="N42" s="39"/>
      <c r="O42" s="39"/>
      <c r="P42" s="39"/>
      <c r="Q42" s="39"/>
      <c r="R42" s="39"/>
      <c r="S42" s="39"/>
      <c r="T42" s="39"/>
      <c r="U42" s="41"/>
      <c r="V42" s="85"/>
      <c r="W42" s="89"/>
      <c r="X42" s="89"/>
      <c r="Y42" s="85"/>
      <c r="Z42" s="89"/>
      <c r="AA42" s="89"/>
      <c r="AB42" s="89"/>
      <c r="AC42" s="85"/>
      <c r="AD42" s="89"/>
      <c r="AE42" s="89"/>
      <c r="AF42" s="89"/>
      <c r="AG42" s="85"/>
      <c r="AH42" s="89"/>
      <c r="AI42" s="89"/>
      <c r="AJ42" s="89"/>
      <c r="AK42" s="85"/>
    </row>
    <row r="43" spans="1:37" ht="18.75" customHeight="1">
      <c r="A43" s="91"/>
      <c r="B43" s="414"/>
      <c r="C43" s="417" t="s">
        <v>79</v>
      </c>
      <c r="D43" s="417"/>
      <c r="E43" s="417"/>
      <c r="F43" s="417"/>
      <c r="G43" s="417"/>
      <c r="H43" s="361">
        <f t="shared" si="9"/>
        <v>0</v>
      </c>
      <c r="I43" s="361"/>
      <c r="J43" s="416"/>
      <c r="K43" s="238" t="s">
        <v>47</v>
      </c>
      <c r="L43" s="95"/>
      <c r="M43" s="39"/>
      <c r="N43" s="39"/>
      <c r="O43" s="39"/>
      <c r="P43" s="39"/>
      <c r="Q43" s="39"/>
      <c r="R43" s="39"/>
      <c r="S43" s="39"/>
      <c r="T43" s="39"/>
      <c r="U43" s="41"/>
      <c r="V43" s="85"/>
      <c r="W43" s="88"/>
      <c r="X43" s="88"/>
      <c r="Y43" s="85"/>
      <c r="Z43" s="88"/>
      <c r="AA43" s="88"/>
      <c r="AB43" s="88"/>
      <c r="AC43" s="85"/>
      <c r="AD43" s="88"/>
      <c r="AE43" s="88"/>
      <c r="AF43" s="88"/>
      <c r="AG43" s="85"/>
      <c r="AH43" s="88"/>
      <c r="AI43" s="88"/>
      <c r="AJ43" s="88"/>
      <c r="AK43" s="85"/>
    </row>
    <row r="44" spans="1:37" ht="18.75" customHeight="1">
      <c r="A44" s="91"/>
      <c r="B44" s="414"/>
      <c r="C44" s="415" t="s">
        <v>81</v>
      </c>
      <c r="D44" s="415"/>
      <c r="E44" s="415"/>
      <c r="F44" s="415"/>
      <c r="G44" s="415"/>
      <c r="H44" s="361">
        <f t="shared" si="9"/>
        <v>0</v>
      </c>
      <c r="I44" s="361"/>
      <c r="J44" s="416"/>
      <c r="K44" s="238" t="s">
        <v>47</v>
      </c>
      <c r="L44" s="95"/>
      <c r="M44" s="39"/>
      <c r="N44" s="39"/>
      <c r="O44" s="39"/>
      <c r="P44" s="39"/>
      <c r="Q44" s="39"/>
      <c r="R44" s="39"/>
      <c r="S44" s="39"/>
      <c r="T44" s="39"/>
      <c r="U44" s="41"/>
      <c r="V44" s="85"/>
      <c r="W44" s="86"/>
      <c r="X44" s="86"/>
      <c r="Y44" s="85"/>
      <c r="Z44" s="86"/>
      <c r="AA44" s="86"/>
      <c r="AB44" s="86"/>
      <c r="AC44" s="85"/>
      <c r="AD44" s="86"/>
      <c r="AE44" s="86"/>
      <c r="AF44" s="86"/>
      <c r="AG44" s="85"/>
      <c r="AH44" s="86"/>
      <c r="AI44" s="86"/>
      <c r="AJ44" s="86"/>
      <c r="AK44" s="85"/>
    </row>
    <row r="45" spans="1:37" ht="18.75" customHeight="1">
      <c r="A45" s="91"/>
      <c r="B45" s="414"/>
      <c r="C45" s="417" t="s">
        <v>83</v>
      </c>
      <c r="D45" s="417"/>
      <c r="E45" s="417"/>
      <c r="F45" s="417"/>
      <c r="G45" s="417"/>
      <c r="H45" s="361">
        <f t="shared" si="9"/>
        <v>0</v>
      </c>
      <c r="I45" s="361"/>
      <c r="J45" s="416"/>
      <c r="K45" s="238" t="s">
        <v>47</v>
      </c>
      <c r="L45" s="95"/>
      <c r="M45" s="39"/>
      <c r="N45" s="39"/>
      <c r="O45" s="39"/>
      <c r="P45" s="39"/>
      <c r="Q45" s="39"/>
      <c r="R45" s="39"/>
      <c r="S45" s="39"/>
      <c r="T45" s="39"/>
      <c r="U45" s="41"/>
      <c r="V45" s="85"/>
      <c r="W45" s="88"/>
      <c r="X45" s="88"/>
      <c r="Y45" s="85"/>
      <c r="Z45" s="88"/>
      <c r="AA45" s="88"/>
      <c r="AB45" s="88"/>
      <c r="AC45" s="85"/>
      <c r="AD45" s="41"/>
      <c r="AE45" s="41"/>
      <c r="AF45" s="41"/>
      <c r="AG45" s="85"/>
      <c r="AH45" s="41"/>
      <c r="AI45" s="41"/>
      <c r="AJ45" s="41"/>
      <c r="AK45" s="85"/>
    </row>
    <row r="46" spans="1:37" ht="18.75" customHeight="1">
      <c r="A46" s="91"/>
      <c r="B46" s="414"/>
      <c r="C46" s="415" t="s">
        <v>85</v>
      </c>
      <c r="D46" s="415"/>
      <c r="E46" s="415"/>
      <c r="F46" s="415"/>
      <c r="G46" s="415"/>
      <c r="H46" s="361">
        <f t="shared" si="9"/>
        <v>0</v>
      </c>
      <c r="I46" s="361"/>
      <c r="J46" s="416"/>
      <c r="K46" s="238" t="s">
        <v>47</v>
      </c>
      <c r="L46" s="95"/>
      <c r="M46" s="39"/>
      <c r="N46" s="39"/>
      <c r="O46" s="39"/>
      <c r="P46" s="39"/>
      <c r="Q46" s="39"/>
      <c r="R46" s="39"/>
      <c r="S46" s="39"/>
      <c r="T46" s="39"/>
      <c r="U46" s="41"/>
      <c r="V46" s="85"/>
      <c r="W46" s="39"/>
      <c r="X46" s="39"/>
      <c r="Y46" s="39"/>
      <c r="Z46" s="39"/>
      <c r="AA46" s="39"/>
      <c r="AB46" s="39"/>
      <c r="AC46" s="39"/>
      <c r="AD46" s="41"/>
      <c r="AE46" s="41"/>
      <c r="AF46" s="41"/>
      <c r="AG46" s="41"/>
      <c r="AH46" s="41"/>
      <c r="AI46" s="41"/>
      <c r="AJ46" s="41"/>
      <c r="AK46" s="41"/>
    </row>
    <row r="47" spans="1:37" ht="18.75" customHeight="1">
      <c r="A47" s="91"/>
      <c r="B47" s="414"/>
      <c r="C47" s="417" t="s">
        <v>90</v>
      </c>
      <c r="D47" s="417"/>
      <c r="E47" s="417"/>
      <c r="F47" s="417"/>
      <c r="G47" s="417"/>
      <c r="H47" s="361">
        <f t="shared" si="9"/>
        <v>0</v>
      </c>
      <c r="I47" s="361"/>
      <c r="J47" s="416"/>
      <c r="K47" s="238" t="s">
        <v>47</v>
      </c>
      <c r="L47" s="95"/>
      <c r="M47" s="39"/>
      <c r="N47" s="39"/>
      <c r="O47" s="39"/>
      <c r="P47" s="39"/>
      <c r="Q47" s="39"/>
      <c r="R47" s="39"/>
      <c r="S47" s="39"/>
      <c r="T47" s="39"/>
      <c r="U47" s="41"/>
      <c r="V47" s="85"/>
      <c r="W47" s="88"/>
      <c r="X47" s="88"/>
      <c r="Y47" s="85"/>
      <c r="Z47" s="88"/>
      <c r="AA47" s="88"/>
      <c r="AB47" s="88"/>
      <c r="AC47" s="85"/>
      <c r="AD47" s="88"/>
      <c r="AE47" s="88"/>
      <c r="AF47" s="88"/>
      <c r="AG47" s="85"/>
      <c r="AH47" s="88"/>
      <c r="AI47" s="88"/>
      <c r="AJ47" s="88"/>
      <c r="AK47" s="85"/>
    </row>
    <row r="48" spans="1:37" ht="18.75" customHeight="1">
      <c r="A48" s="91"/>
      <c r="B48" s="414" t="s">
        <v>65</v>
      </c>
      <c r="C48" s="415" t="s">
        <v>73</v>
      </c>
      <c r="D48" s="415"/>
      <c r="E48" s="415"/>
      <c r="F48" s="415"/>
      <c r="G48" s="415"/>
      <c r="H48" s="361">
        <f>SUMIFS(F26:AJ26,$F$14:$AJ$14,"○",$F$15:$AJ$15,"&lt;=5")</f>
        <v>0</v>
      </c>
      <c r="I48" s="361"/>
      <c r="J48" s="416"/>
      <c r="K48" s="238" t="s">
        <v>47</v>
      </c>
      <c r="L48" s="85"/>
      <c r="M48" s="93"/>
      <c r="N48" s="39"/>
      <c r="O48" s="39"/>
      <c r="P48" s="39"/>
      <c r="Q48" s="39"/>
      <c r="R48" s="39"/>
      <c r="S48" s="39"/>
      <c r="T48" s="39"/>
      <c r="U48" s="39"/>
      <c r="V48" s="85"/>
      <c r="W48" s="89"/>
      <c r="X48" s="89"/>
      <c r="Y48" s="85"/>
      <c r="Z48" s="89"/>
      <c r="AA48" s="89"/>
      <c r="AB48" s="89"/>
      <c r="AC48" s="85"/>
      <c r="AD48" s="89"/>
      <c r="AE48" s="89"/>
      <c r="AF48" s="89"/>
      <c r="AG48" s="85"/>
      <c r="AH48" s="89"/>
      <c r="AI48" s="89"/>
      <c r="AJ48" s="89"/>
      <c r="AK48" s="85"/>
    </row>
    <row r="49" spans="1:37" ht="18.75" customHeight="1">
      <c r="A49" s="91"/>
      <c r="B49" s="414"/>
      <c r="C49" s="417" t="s">
        <v>75</v>
      </c>
      <c r="D49" s="417"/>
      <c r="E49" s="417"/>
      <c r="F49" s="417"/>
      <c r="G49" s="417"/>
      <c r="H49" s="361">
        <f t="shared" ref="H49:H55" si="10">SUMIFS(F27:AJ27,$F$14:$AJ$14,"○",$F$15:$AJ$15,"&lt;=5")</f>
        <v>0</v>
      </c>
      <c r="I49" s="361"/>
      <c r="J49" s="416"/>
      <c r="K49" s="238" t="s">
        <v>47</v>
      </c>
      <c r="L49" s="85"/>
      <c r="M49" s="93"/>
      <c r="N49" s="39"/>
      <c r="O49" s="39"/>
      <c r="P49" s="39"/>
      <c r="Q49" s="39"/>
      <c r="R49" s="39"/>
      <c r="S49" s="39"/>
      <c r="T49" s="39"/>
      <c r="U49" s="39"/>
      <c r="V49" s="85"/>
      <c r="W49" s="88"/>
      <c r="X49" s="88"/>
      <c r="Y49" s="85"/>
      <c r="Z49" s="88"/>
      <c r="AA49" s="88"/>
      <c r="AB49" s="88"/>
      <c r="AC49" s="85"/>
      <c r="AD49" s="88"/>
      <c r="AE49" s="88"/>
      <c r="AF49" s="88"/>
      <c r="AG49" s="85"/>
      <c r="AH49" s="88"/>
      <c r="AI49" s="88"/>
      <c r="AJ49" s="88"/>
      <c r="AK49" s="85"/>
    </row>
    <row r="50" spans="1:37" ht="18.75" customHeight="1">
      <c r="A50" s="91"/>
      <c r="B50" s="414"/>
      <c r="C50" s="415" t="s">
        <v>77</v>
      </c>
      <c r="D50" s="415"/>
      <c r="E50" s="415"/>
      <c r="F50" s="415"/>
      <c r="G50" s="415"/>
      <c r="H50" s="361">
        <f t="shared" si="10"/>
        <v>0</v>
      </c>
      <c r="I50" s="361"/>
      <c r="J50" s="416"/>
      <c r="K50" s="238" t="s">
        <v>47</v>
      </c>
      <c r="L50" s="85"/>
      <c r="M50" s="93"/>
      <c r="N50" s="39"/>
      <c r="O50" s="39"/>
      <c r="P50" s="39"/>
      <c r="Q50" s="39"/>
      <c r="R50" s="39"/>
      <c r="S50" s="39"/>
      <c r="T50" s="39"/>
      <c r="U50" s="39"/>
      <c r="V50" s="85"/>
      <c r="W50" s="86"/>
      <c r="X50" s="86"/>
      <c r="Y50" s="85"/>
      <c r="Z50" s="86"/>
      <c r="AA50" s="86"/>
      <c r="AB50" s="86"/>
      <c r="AC50" s="85"/>
      <c r="AD50" s="86"/>
      <c r="AE50" s="86"/>
      <c r="AF50" s="86"/>
      <c r="AG50" s="85"/>
      <c r="AH50" s="86"/>
      <c r="AI50" s="86"/>
      <c r="AJ50" s="86"/>
      <c r="AK50" s="85"/>
    </row>
    <row r="51" spans="1:37" ht="18.75" customHeight="1">
      <c r="A51" s="91"/>
      <c r="B51" s="414"/>
      <c r="C51" s="417" t="s">
        <v>79</v>
      </c>
      <c r="D51" s="417"/>
      <c r="E51" s="417"/>
      <c r="F51" s="417"/>
      <c r="G51" s="417"/>
      <c r="H51" s="361">
        <f t="shared" si="10"/>
        <v>0</v>
      </c>
      <c r="I51" s="361"/>
      <c r="J51" s="416"/>
      <c r="K51" s="238" t="s">
        <v>47</v>
      </c>
      <c r="L51" s="85"/>
      <c r="M51" s="93"/>
      <c r="N51" s="39"/>
      <c r="O51" s="39"/>
      <c r="P51" s="39"/>
      <c r="Q51" s="39"/>
      <c r="R51" s="39"/>
      <c r="S51" s="39"/>
      <c r="T51" s="39"/>
      <c r="U51" s="39"/>
      <c r="V51" s="85"/>
      <c r="W51" s="88"/>
      <c r="X51" s="88"/>
      <c r="Y51" s="85"/>
      <c r="Z51" s="88"/>
      <c r="AA51" s="88"/>
      <c r="AB51" s="88"/>
      <c r="AC51" s="85"/>
      <c r="AD51" s="41"/>
      <c r="AE51" s="41"/>
      <c r="AF51" s="41"/>
      <c r="AG51" s="85"/>
      <c r="AH51" s="41"/>
      <c r="AI51" s="41"/>
      <c r="AJ51" s="41"/>
      <c r="AK51" s="85"/>
    </row>
    <row r="52" spans="1:37" ht="19.5" customHeight="1">
      <c r="B52" s="414"/>
      <c r="C52" s="415" t="s">
        <v>81</v>
      </c>
      <c r="D52" s="415"/>
      <c r="E52" s="415"/>
      <c r="F52" s="415"/>
      <c r="G52" s="415"/>
      <c r="H52" s="361">
        <f t="shared" si="10"/>
        <v>0</v>
      </c>
      <c r="I52" s="361"/>
      <c r="J52" s="416"/>
      <c r="K52" s="238" t="s">
        <v>47</v>
      </c>
      <c r="L52" s="85"/>
      <c r="M52" s="93"/>
      <c r="N52" s="39"/>
      <c r="O52" s="39"/>
      <c r="P52" s="39"/>
      <c r="Q52" s="39"/>
      <c r="R52" s="39"/>
      <c r="S52" s="39"/>
      <c r="T52" s="39"/>
      <c r="U52" s="39"/>
      <c r="V52" s="85"/>
      <c r="W52" s="85"/>
      <c r="X52" s="85"/>
      <c r="Y52" s="85"/>
      <c r="Z52" s="85"/>
      <c r="AA52" s="85"/>
      <c r="AB52" s="85"/>
      <c r="AC52" s="85"/>
      <c r="AD52" s="85"/>
      <c r="AE52" s="85"/>
      <c r="AF52" s="85"/>
      <c r="AG52" s="85"/>
      <c r="AH52" s="85"/>
      <c r="AI52" s="85"/>
      <c r="AJ52" s="85"/>
      <c r="AK52" s="85"/>
    </row>
    <row r="53" spans="1:37" ht="19.5" customHeight="1">
      <c r="B53" s="414"/>
      <c r="C53" s="417" t="s">
        <v>83</v>
      </c>
      <c r="D53" s="417"/>
      <c r="E53" s="417"/>
      <c r="F53" s="417"/>
      <c r="G53" s="417"/>
      <c r="H53" s="361">
        <f t="shared" si="10"/>
        <v>0</v>
      </c>
      <c r="I53" s="361"/>
      <c r="J53" s="416"/>
      <c r="K53" s="238" t="s">
        <v>47</v>
      </c>
      <c r="L53" s="85"/>
      <c r="M53" s="93"/>
      <c r="N53" s="39"/>
      <c r="O53" s="39"/>
      <c r="P53" s="39"/>
      <c r="Q53" s="39"/>
      <c r="R53" s="39"/>
      <c r="S53" s="39"/>
      <c r="T53" s="39"/>
      <c r="U53" s="39"/>
      <c r="V53" s="85"/>
      <c r="W53" s="85"/>
      <c r="X53" s="85"/>
      <c r="Y53" s="85"/>
      <c r="Z53" s="85"/>
      <c r="AA53" s="85"/>
      <c r="AB53" s="85"/>
      <c r="AC53" s="85"/>
      <c r="AD53" s="85"/>
      <c r="AE53" s="85"/>
      <c r="AF53" s="85"/>
      <c r="AG53" s="85"/>
      <c r="AH53" s="85"/>
      <c r="AI53" s="85"/>
      <c r="AJ53" s="85"/>
      <c r="AK53" s="85"/>
    </row>
    <row r="54" spans="1:37" ht="19.5" customHeight="1">
      <c r="B54" s="414"/>
      <c r="C54" s="415" t="s">
        <v>85</v>
      </c>
      <c r="D54" s="415"/>
      <c r="E54" s="415"/>
      <c r="F54" s="415"/>
      <c r="G54" s="415"/>
      <c r="H54" s="361">
        <f t="shared" si="10"/>
        <v>0</v>
      </c>
      <c r="I54" s="361"/>
      <c r="J54" s="416"/>
      <c r="K54" s="238" t="s">
        <v>47</v>
      </c>
      <c r="L54" s="40"/>
      <c r="M54" s="93"/>
      <c r="N54" s="39"/>
      <c r="O54" s="39"/>
      <c r="P54" s="39"/>
      <c r="Q54" s="39"/>
      <c r="R54" s="39"/>
      <c r="S54" s="39"/>
      <c r="T54" s="39"/>
      <c r="U54" s="39"/>
      <c r="V54" s="85"/>
    </row>
    <row r="55" spans="1:37" ht="19.5" customHeight="1">
      <c r="B55" s="414"/>
      <c r="C55" s="417" t="s">
        <v>90</v>
      </c>
      <c r="D55" s="417"/>
      <c r="E55" s="417"/>
      <c r="F55" s="417"/>
      <c r="G55" s="417"/>
      <c r="H55" s="361">
        <f t="shared" si="10"/>
        <v>0</v>
      </c>
      <c r="I55" s="361"/>
      <c r="J55" s="416"/>
      <c r="K55" s="238" t="s">
        <v>47</v>
      </c>
      <c r="L55" s="40"/>
      <c r="M55" s="93"/>
      <c r="N55" s="39"/>
      <c r="O55" s="39"/>
      <c r="P55" s="39"/>
      <c r="Q55" s="39"/>
      <c r="R55" s="39"/>
      <c r="S55" s="39"/>
      <c r="T55" s="39"/>
      <c r="U55" s="39"/>
      <c r="V55" s="85"/>
    </row>
    <row r="56" spans="1:37" ht="19.5" customHeight="1"/>
    <row r="57" spans="1:37" ht="19.5" customHeight="1"/>
    <row r="58" spans="1:37" ht="19.5" customHeight="1"/>
    <row r="59" spans="1:37" ht="19.5" customHeight="1"/>
    <row r="60" spans="1:37" ht="19.5" customHeight="1"/>
    <row r="61" spans="1:37" ht="19.5" customHeight="1"/>
  </sheetData>
  <sheetProtection algorithmName="SHA-512" hashValue="V350pum7/PmnNAG6bb6PpS9F6SgIUHPOrywxmjTQCfxvPC7xWWNh/LySdVq/IKCbFbGIPIfjpFwsZ8ZtUiRrWw==" saltValue="mV/quh2FhRCVwAxuIXBqtQ==" spinCount="100000" sheet="1" objects="1" scenarios="1"/>
  <mergeCells count="82">
    <mergeCell ref="A3:L3"/>
    <mergeCell ref="M3:N3"/>
    <mergeCell ref="A5:K5"/>
    <mergeCell ref="L5:U5"/>
    <mergeCell ref="AI5:AM5"/>
    <mergeCell ref="AL6:AM6"/>
    <mergeCell ref="A7:K9"/>
    <mergeCell ref="L7:U7"/>
    <mergeCell ref="X7:AA7"/>
    <mergeCell ref="AC7:AF7"/>
    <mergeCell ref="AI7:AK7"/>
    <mergeCell ref="AL7:AM7"/>
    <mergeCell ref="L8:N8"/>
    <mergeCell ref="O8:U8"/>
    <mergeCell ref="L9:N9"/>
    <mergeCell ref="A6:K6"/>
    <mergeCell ref="L6:U6"/>
    <mergeCell ref="X6:AB6"/>
    <mergeCell ref="AC6:AG6"/>
    <mergeCell ref="AI6:AK6"/>
    <mergeCell ref="B21:E21"/>
    <mergeCell ref="O9:U9"/>
    <mergeCell ref="A11:D11"/>
    <mergeCell ref="A12:E12"/>
    <mergeCell ref="A13:E13"/>
    <mergeCell ref="A14:E14"/>
    <mergeCell ref="A15:E15"/>
    <mergeCell ref="A16:E16"/>
    <mergeCell ref="B17:E17"/>
    <mergeCell ref="B18:E18"/>
    <mergeCell ref="B19:E19"/>
    <mergeCell ref="B20:E20"/>
    <mergeCell ref="B33:E33"/>
    <mergeCell ref="B22:E22"/>
    <mergeCell ref="B23:E23"/>
    <mergeCell ref="B24:E24"/>
    <mergeCell ref="A25:E25"/>
    <mergeCell ref="B26:E26"/>
    <mergeCell ref="B27:E27"/>
    <mergeCell ref="B28:E28"/>
    <mergeCell ref="B29:E29"/>
    <mergeCell ref="B30:E30"/>
    <mergeCell ref="B31:E31"/>
    <mergeCell ref="B32:E32"/>
    <mergeCell ref="H53:J53"/>
    <mergeCell ref="A34:E34"/>
    <mergeCell ref="A36:D36"/>
    <mergeCell ref="B38:G39"/>
    <mergeCell ref="H38:K39"/>
    <mergeCell ref="B40:B47"/>
    <mergeCell ref="C40:G40"/>
    <mergeCell ref="H40:J40"/>
    <mergeCell ref="C41:G41"/>
    <mergeCell ref="H41:J41"/>
    <mergeCell ref="C42:G42"/>
    <mergeCell ref="H42:J42"/>
    <mergeCell ref="C43:G43"/>
    <mergeCell ref="H43:J43"/>
    <mergeCell ref="C44:G44"/>
    <mergeCell ref="H44:J44"/>
    <mergeCell ref="C46:G46"/>
    <mergeCell ref="H46:J46"/>
    <mergeCell ref="C47:G47"/>
    <mergeCell ref="H47:J47"/>
    <mergeCell ref="C45:G45"/>
    <mergeCell ref="H45:J45"/>
    <mergeCell ref="B48:B55"/>
    <mergeCell ref="C48:G48"/>
    <mergeCell ref="H48:J48"/>
    <mergeCell ref="C49:G49"/>
    <mergeCell ref="H49:J49"/>
    <mergeCell ref="C50:G50"/>
    <mergeCell ref="C54:G54"/>
    <mergeCell ref="H54:J54"/>
    <mergeCell ref="C55:G55"/>
    <mergeCell ref="H55:J55"/>
    <mergeCell ref="H50:J50"/>
    <mergeCell ref="C51:G51"/>
    <mergeCell ref="H51:J51"/>
    <mergeCell ref="C52:G52"/>
    <mergeCell ref="H52:J52"/>
    <mergeCell ref="C53:G53"/>
  </mergeCells>
  <phoneticPr fontId="6"/>
  <conditionalFormatting sqref="A7:K9">
    <cfRule type="containsBlanks" dxfId="10" priority="17">
      <formula>LEN(TRIM(A7))=0</formula>
    </cfRule>
  </conditionalFormatting>
  <conditionalFormatting sqref="F14:AJ14">
    <cfRule type="expression" dxfId="9" priority="5">
      <formula>F$13="土"</formula>
    </cfRule>
    <cfRule type="expression" dxfId="8" priority="6">
      <formula>F$14="○"</formula>
    </cfRule>
  </conditionalFormatting>
  <conditionalFormatting sqref="F14:AJ33">
    <cfRule type="expression" dxfId="7" priority="3">
      <formula>F$13="日"</formula>
    </cfRule>
    <cfRule type="expression" dxfId="6" priority="4">
      <formula>F$13="祝"</formula>
    </cfRule>
  </conditionalFormatting>
  <conditionalFormatting sqref="F15:AJ33">
    <cfRule type="expression" dxfId="5" priority="9">
      <formula>F$13="土"</formula>
    </cfRule>
  </conditionalFormatting>
  <conditionalFormatting sqref="F16:AJ33">
    <cfRule type="expression" dxfId="4" priority="10">
      <formula>F$14="○"</formula>
    </cfRule>
  </conditionalFormatting>
  <conditionalFormatting sqref="L7:U7">
    <cfRule type="containsBlanks" dxfId="3" priority="16">
      <formula>LEN(TRIM(L7))=0</formula>
    </cfRule>
  </conditionalFormatting>
  <conditionalFormatting sqref="M3:N3">
    <cfRule type="containsBlanks" dxfId="2" priority="1">
      <formula>LEN(TRIM(M3))=0</formula>
    </cfRule>
  </conditionalFormatting>
  <conditionalFormatting sqref="O8:U9">
    <cfRule type="containsBlanks" dxfId="1" priority="15">
      <formula>LEN(TRIM(O8))=0</formula>
    </cfRule>
  </conditionalFormatting>
  <conditionalFormatting sqref="X7:AA7">
    <cfRule type="containsBlanks" dxfId="0" priority="2">
      <formula>LEN(TRIM(X7))=0</formula>
    </cfRule>
  </conditionalFormatting>
  <dataValidations count="1">
    <dataValidation type="custom" showInputMessage="1" showErrorMessage="1" error="長期休業期間の平日以外の日については、このシートには入力できません。_x000a_【平日・休日】シートに入力してください。" sqref="F17:AJ24 F26:AJ33" xr:uid="{EACB9A3D-BC86-43A2-B2C8-B0BFF1AA118E}">
      <formula1>F$14="○"</formula1>
    </dataValidation>
  </dataValidations>
  <pageMargins left="0.7" right="0.7" top="0.75" bottom="0.75" header="0.3" footer="0.3"/>
  <pageSetup paperSize="9" scale="4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2A493C1-71F8-4C00-9931-88A8A9DBBFB0}">
          <x14:formula1>
            <xm:f>プルダウン!$A$15</xm:f>
          </x14:formula1>
          <xm:sqref>F14:AJ14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9805A-58DD-488D-963F-BAD6CA162A91}">
  <sheetPr codeName="Sheet1">
    <tabColor theme="8" tint="0.59999389629810485"/>
  </sheetPr>
  <dimension ref="A1:BI40"/>
  <sheetViews>
    <sheetView showGridLines="0" view="pageBreakPreview" zoomScaleNormal="100" zoomScaleSheetLayoutView="100" workbookViewId="0">
      <selection activeCell="Y23" sqref="Y23"/>
    </sheetView>
  </sheetViews>
  <sheetFormatPr defaultRowHeight="13.5"/>
  <cols>
    <col min="1" max="9" width="4.625" style="17" customWidth="1"/>
    <col min="10" max="12" width="10.75" style="17" customWidth="1"/>
    <col min="13" max="13" width="6.875" style="17" customWidth="1"/>
    <col min="14" max="15" width="10.75" style="17" customWidth="1"/>
    <col min="16" max="16" width="6.875" style="17" customWidth="1"/>
    <col min="17" max="18" width="10.75" style="17" customWidth="1"/>
    <col min="19" max="19" width="6.875" style="17" customWidth="1"/>
    <col min="20" max="21" width="10.75" style="17" customWidth="1"/>
    <col min="22" max="22" width="10.25" style="17" customWidth="1"/>
    <col min="23" max="23" width="6.875" style="17" customWidth="1"/>
    <col min="24" max="26" width="10.75" style="17" customWidth="1"/>
    <col min="27" max="27" width="6.875" style="17" customWidth="1"/>
    <col min="28" max="29" width="10.75" style="17" customWidth="1"/>
    <col min="30" max="30" width="6.875" style="17" customWidth="1"/>
    <col min="31" max="32" width="10.75" style="17" customWidth="1"/>
    <col min="33" max="33" width="6.875" style="17" customWidth="1"/>
    <col min="34" max="35" width="10.75" style="17" customWidth="1"/>
    <col min="36" max="36" width="6.875" style="17" customWidth="1"/>
    <col min="37" max="39" width="10.75" style="17" customWidth="1"/>
    <col min="40" max="40" width="6.875" style="17" customWidth="1"/>
    <col min="41" max="43" width="10.75" style="17" customWidth="1"/>
    <col min="44" max="44" width="6.875" style="17" customWidth="1"/>
    <col min="45" max="46" width="10.75" style="17" customWidth="1"/>
    <col min="47" max="47" width="6.875" style="17" customWidth="1"/>
    <col min="48" max="50" width="10.75" style="17" customWidth="1"/>
    <col min="51" max="51" width="6.875" style="17" customWidth="1"/>
    <col min="52" max="54" width="10.875" style="17" customWidth="1"/>
    <col min="55" max="16384" width="9" style="17"/>
  </cols>
  <sheetData>
    <row r="1" spans="1:61" ht="18.75" customHeight="1">
      <c r="A1" s="273" t="s">
        <v>278</v>
      </c>
      <c r="B1" s="273"/>
      <c r="C1" s="273"/>
      <c r="D1" s="273"/>
      <c r="E1" s="273"/>
      <c r="F1" s="273"/>
      <c r="G1" s="273"/>
      <c r="H1" s="273"/>
      <c r="I1" s="273"/>
      <c r="J1" s="273"/>
      <c r="K1" s="273"/>
      <c r="L1" s="273"/>
      <c r="M1" s="273"/>
      <c r="N1" s="273"/>
      <c r="O1" s="273"/>
      <c r="P1" s="273"/>
      <c r="Q1" s="273"/>
      <c r="R1" s="273"/>
      <c r="S1" s="273"/>
      <c r="T1" s="273"/>
      <c r="U1" s="273"/>
      <c r="V1" s="273"/>
    </row>
    <row r="2" spans="1:61" ht="18.75" customHeight="1">
      <c r="A2" s="273"/>
      <c r="B2" s="273"/>
      <c r="C2" s="273"/>
      <c r="D2" s="273"/>
      <c r="E2" s="273"/>
      <c r="F2" s="273"/>
      <c r="G2" s="273"/>
      <c r="H2" s="273"/>
      <c r="I2" s="273"/>
      <c r="J2" s="273"/>
      <c r="K2" s="273"/>
      <c r="L2" s="273"/>
      <c r="M2" s="273"/>
      <c r="N2" s="273"/>
      <c r="O2" s="273"/>
      <c r="P2" s="273"/>
      <c r="Q2" s="273"/>
      <c r="R2" s="273"/>
      <c r="S2" s="273"/>
      <c r="T2" s="273"/>
      <c r="U2" s="273"/>
      <c r="V2" s="273"/>
      <c r="AK2" s="272"/>
      <c r="AL2" s="272"/>
      <c r="AM2" s="272"/>
      <c r="AN2" s="272"/>
      <c r="AO2" s="274"/>
      <c r="AP2" s="274"/>
      <c r="AQ2" s="274"/>
      <c r="AR2" s="274"/>
      <c r="AS2" s="274"/>
      <c r="AT2" s="274"/>
      <c r="AU2" s="274"/>
      <c r="AV2" s="274"/>
      <c r="AW2" s="274"/>
      <c r="AX2" s="274"/>
      <c r="AY2" s="275" t="s">
        <v>106</v>
      </c>
      <c r="AZ2" s="507">
        <f>'4月【平日・休日】'!L7</f>
        <v>0</v>
      </c>
      <c r="BA2" s="507"/>
      <c r="BB2" s="507"/>
      <c r="BC2" s="274"/>
      <c r="BD2" s="274"/>
      <c r="BE2" s="274"/>
      <c r="BF2" s="274"/>
      <c r="BG2" s="274"/>
      <c r="BH2" s="274"/>
      <c r="BI2" s="156"/>
    </row>
    <row r="3" spans="1:61" ht="18.75" customHeight="1">
      <c r="A3" s="508" t="s">
        <v>243</v>
      </c>
      <c r="B3" s="508"/>
      <c r="C3" s="508"/>
      <c r="D3" s="508"/>
      <c r="E3" s="508"/>
      <c r="F3" s="508"/>
      <c r="G3" s="508"/>
      <c r="H3" s="508"/>
      <c r="I3" s="508"/>
      <c r="J3" s="508"/>
      <c r="K3" s="508"/>
      <c r="L3" s="508"/>
      <c r="M3" s="508"/>
      <c r="N3" s="508"/>
      <c r="O3" s="508"/>
      <c r="P3" s="508"/>
      <c r="Q3" s="508"/>
      <c r="R3" s="508"/>
      <c r="S3" s="508"/>
      <c r="T3" s="508"/>
      <c r="U3" s="276"/>
      <c r="V3" s="276"/>
    </row>
    <row r="4" spans="1:61" ht="18.75" customHeight="1">
      <c r="A4" s="277"/>
      <c r="B4" s="277"/>
      <c r="C4" s="277"/>
      <c r="D4" s="277"/>
      <c r="E4" s="277"/>
      <c r="F4" s="277"/>
      <c r="G4" s="277"/>
      <c r="H4" s="277"/>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row>
    <row r="5" spans="1:61" ht="18.75" customHeight="1">
      <c r="A5" s="509" t="s">
        <v>28</v>
      </c>
      <c r="B5" s="509"/>
      <c r="C5" s="509"/>
      <c r="D5" s="509"/>
      <c r="E5" s="509"/>
      <c r="F5" s="509"/>
      <c r="G5" s="273"/>
      <c r="H5" s="273"/>
      <c r="I5" s="273"/>
      <c r="J5" s="273"/>
      <c r="K5" s="273"/>
      <c r="L5" s="273"/>
      <c r="M5" s="273"/>
      <c r="N5" s="273"/>
      <c r="O5" s="273"/>
      <c r="P5" s="273"/>
      <c r="Q5" s="273"/>
      <c r="R5" s="273"/>
      <c r="S5" s="273"/>
      <c r="T5" s="273"/>
      <c r="U5" s="273"/>
      <c r="V5" s="273"/>
      <c r="W5" s="273"/>
      <c r="X5" s="273"/>
      <c r="Y5" s="273"/>
      <c r="Z5" s="273"/>
      <c r="AA5" s="273"/>
      <c r="AB5" s="273"/>
      <c r="AC5" s="273"/>
      <c r="AD5" s="273"/>
      <c r="AE5" s="273"/>
      <c r="AF5" s="273"/>
      <c r="AG5" s="273"/>
      <c r="AH5" s="273"/>
      <c r="AI5" s="273"/>
      <c r="AJ5" s="273"/>
      <c r="AK5" s="273"/>
      <c r="AL5" s="273"/>
      <c r="AM5" s="273"/>
      <c r="AN5" s="273"/>
      <c r="AO5" s="273"/>
      <c r="AP5" s="273"/>
      <c r="AQ5" s="273"/>
      <c r="AR5" s="273"/>
      <c r="AS5" s="273"/>
      <c r="AT5" s="273"/>
      <c r="AU5" s="273"/>
      <c r="AV5" s="273"/>
      <c r="AW5" s="273"/>
      <c r="AX5" s="273"/>
      <c r="AY5" s="273"/>
      <c r="AZ5" s="273"/>
      <c r="BA5" s="273"/>
      <c r="BB5" s="273"/>
    </row>
    <row r="6" spans="1:61" ht="18.75" customHeight="1">
      <c r="A6" s="510"/>
      <c r="B6" s="510"/>
      <c r="C6" s="510"/>
      <c r="D6" s="510"/>
      <c r="E6" s="510"/>
      <c r="F6" s="510"/>
      <c r="G6" s="510"/>
      <c r="H6" s="510"/>
      <c r="I6" s="510"/>
      <c r="J6" s="497" t="s">
        <v>204</v>
      </c>
      <c r="K6" s="498"/>
      <c r="L6" s="498"/>
      <c r="M6" s="499"/>
      <c r="N6" s="497" t="s">
        <v>205</v>
      </c>
      <c r="O6" s="498"/>
      <c r="P6" s="499"/>
      <c r="Q6" s="497" t="s">
        <v>37</v>
      </c>
      <c r="R6" s="498"/>
      <c r="S6" s="499"/>
      <c r="T6" s="497" t="s">
        <v>38</v>
      </c>
      <c r="U6" s="498"/>
      <c r="V6" s="498"/>
      <c r="W6" s="499"/>
      <c r="X6" s="497" t="s">
        <v>39</v>
      </c>
      <c r="Y6" s="498"/>
      <c r="Z6" s="498"/>
      <c r="AA6" s="499"/>
      <c r="AB6" s="497" t="s">
        <v>40</v>
      </c>
      <c r="AC6" s="498"/>
      <c r="AD6" s="499"/>
      <c r="AE6" s="497" t="s">
        <v>41</v>
      </c>
      <c r="AF6" s="498"/>
      <c r="AG6" s="499"/>
      <c r="AH6" s="497" t="s">
        <v>42</v>
      </c>
      <c r="AI6" s="498"/>
      <c r="AJ6" s="499"/>
      <c r="AK6" s="497" t="s">
        <v>43</v>
      </c>
      <c r="AL6" s="498"/>
      <c r="AM6" s="498"/>
      <c r="AN6" s="499"/>
      <c r="AO6" s="497" t="s">
        <v>44</v>
      </c>
      <c r="AP6" s="498"/>
      <c r="AQ6" s="498"/>
      <c r="AR6" s="499"/>
      <c r="AS6" s="497" t="s">
        <v>45</v>
      </c>
      <c r="AT6" s="498"/>
      <c r="AU6" s="499"/>
      <c r="AV6" s="497" t="s">
        <v>46</v>
      </c>
      <c r="AW6" s="498"/>
      <c r="AX6" s="498"/>
      <c r="AY6" s="499"/>
      <c r="AZ6" s="511" t="s">
        <v>6</v>
      </c>
      <c r="BA6" s="511"/>
      <c r="BB6" s="511"/>
    </row>
    <row r="7" spans="1:61" ht="18.75" customHeight="1">
      <c r="A7" s="500" t="s">
        <v>200</v>
      </c>
      <c r="B7" s="502" t="s">
        <v>201</v>
      </c>
      <c r="C7" s="502"/>
      <c r="D7" s="502"/>
      <c r="E7" s="503"/>
      <c r="F7" s="500" t="s">
        <v>202</v>
      </c>
      <c r="G7" s="502"/>
      <c r="H7" s="502"/>
      <c r="I7" s="503"/>
      <c r="J7" s="491" t="s">
        <v>206</v>
      </c>
      <c r="K7" s="492"/>
      <c r="L7" s="506"/>
      <c r="M7" s="489" t="s">
        <v>207</v>
      </c>
      <c r="N7" s="493" t="s">
        <v>206</v>
      </c>
      <c r="O7" s="494"/>
      <c r="P7" s="495" t="s">
        <v>207</v>
      </c>
      <c r="Q7" s="491" t="s">
        <v>206</v>
      </c>
      <c r="R7" s="492"/>
      <c r="S7" s="489" t="s">
        <v>207</v>
      </c>
      <c r="T7" s="491" t="s">
        <v>206</v>
      </c>
      <c r="U7" s="492"/>
      <c r="V7" s="492"/>
      <c r="W7" s="489" t="s">
        <v>207</v>
      </c>
      <c r="X7" s="491" t="s">
        <v>206</v>
      </c>
      <c r="Y7" s="492"/>
      <c r="Z7" s="492"/>
      <c r="AA7" s="489" t="s">
        <v>207</v>
      </c>
      <c r="AB7" s="491" t="s">
        <v>206</v>
      </c>
      <c r="AC7" s="492"/>
      <c r="AD7" s="489" t="s">
        <v>207</v>
      </c>
      <c r="AE7" s="491" t="s">
        <v>206</v>
      </c>
      <c r="AF7" s="492"/>
      <c r="AG7" s="489" t="s">
        <v>207</v>
      </c>
      <c r="AH7" s="491" t="s">
        <v>206</v>
      </c>
      <c r="AI7" s="492"/>
      <c r="AJ7" s="489" t="s">
        <v>207</v>
      </c>
      <c r="AK7" s="491" t="s">
        <v>206</v>
      </c>
      <c r="AL7" s="492"/>
      <c r="AM7" s="492"/>
      <c r="AN7" s="489" t="s">
        <v>207</v>
      </c>
      <c r="AO7" s="491" t="s">
        <v>206</v>
      </c>
      <c r="AP7" s="492"/>
      <c r="AQ7" s="492"/>
      <c r="AR7" s="489" t="s">
        <v>207</v>
      </c>
      <c r="AS7" s="491" t="s">
        <v>206</v>
      </c>
      <c r="AT7" s="492"/>
      <c r="AU7" s="489" t="s">
        <v>207</v>
      </c>
      <c r="AV7" s="491" t="s">
        <v>206</v>
      </c>
      <c r="AW7" s="492"/>
      <c r="AX7" s="492"/>
      <c r="AY7" s="489" t="s">
        <v>207</v>
      </c>
      <c r="AZ7" s="468" t="s">
        <v>206</v>
      </c>
      <c r="BA7" s="480"/>
      <c r="BB7" s="481"/>
    </row>
    <row r="8" spans="1:61" ht="18.75" customHeight="1">
      <c r="A8" s="501"/>
      <c r="B8" s="504"/>
      <c r="C8" s="504"/>
      <c r="D8" s="504"/>
      <c r="E8" s="505"/>
      <c r="F8" s="501"/>
      <c r="G8" s="504"/>
      <c r="H8" s="504"/>
      <c r="I8" s="505"/>
      <c r="J8" s="278" t="s">
        <v>279</v>
      </c>
      <c r="K8" s="279" t="s">
        <v>280</v>
      </c>
      <c r="L8" s="280" t="s">
        <v>281</v>
      </c>
      <c r="M8" s="490"/>
      <c r="N8" s="278" t="s">
        <v>279</v>
      </c>
      <c r="O8" s="281" t="s">
        <v>281</v>
      </c>
      <c r="P8" s="496"/>
      <c r="Q8" s="278" t="s">
        <v>279</v>
      </c>
      <c r="R8" s="280" t="s">
        <v>281</v>
      </c>
      <c r="S8" s="490"/>
      <c r="T8" s="278" t="s">
        <v>279</v>
      </c>
      <c r="U8" s="279" t="s">
        <v>280</v>
      </c>
      <c r="V8" s="280" t="s">
        <v>281</v>
      </c>
      <c r="W8" s="490"/>
      <c r="X8" s="278" t="s">
        <v>279</v>
      </c>
      <c r="Y8" s="279" t="s">
        <v>280</v>
      </c>
      <c r="Z8" s="280" t="s">
        <v>281</v>
      </c>
      <c r="AA8" s="490"/>
      <c r="AB8" s="278" t="s">
        <v>279</v>
      </c>
      <c r="AC8" s="280" t="s">
        <v>281</v>
      </c>
      <c r="AD8" s="490"/>
      <c r="AE8" s="278" t="s">
        <v>279</v>
      </c>
      <c r="AF8" s="280" t="s">
        <v>281</v>
      </c>
      <c r="AG8" s="490"/>
      <c r="AH8" s="278" t="s">
        <v>279</v>
      </c>
      <c r="AI8" s="280" t="s">
        <v>281</v>
      </c>
      <c r="AJ8" s="490"/>
      <c r="AK8" s="278" t="s">
        <v>279</v>
      </c>
      <c r="AL8" s="279" t="s">
        <v>280</v>
      </c>
      <c r="AM8" s="280" t="s">
        <v>281</v>
      </c>
      <c r="AN8" s="490"/>
      <c r="AO8" s="278" t="s">
        <v>279</v>
      </c>
      <c r="AP8" s="279" t="s">
        <v>280</v>
      </c>
      <c r="AQ8" s="280" t="s">
        <v>281</v>
      </c>
      <c r="AR8" s="490"/>
      <c r="AS8" s="278" t="s">
        <v>279</v>
      </c>
      <c r="AT8" s="280" t="s">
        <v>281</v>
      </c>
      <c r="AU8" s="490"/>
      <c r="AV8" s="278" t="s">
        <v>279</v>
      </c>
      <c r="AW8" s="279" t="s">
        <v>280</v>
      </c>
      <c r="AX8" s="280" t="s">
        <v>281</v>
      </c>
      <c r="AY8" s="490"/>
      <c r="AZ8" s="282" t="s">
        <v>279</v>
      </c>
      <c r="BA8" s="282" t="s">
        <v>280</v>
      </c>
      <c r="BB8" s="282" t="s">
        <v>281</v>
      </c>
    </row>
    <row r="9" spans="1:61" ht="18.75" customHeight="1" thickBot="1">
      <c r="A9" s="283">
        <v>0</v>
      </c>
      <c r="B9" s="482" t="s">
        <v>203</v>
      </c>
      <c r="C9" s="482"/>
      <c r="D9" s="482"/>
      <c r="E9" s="483"/>
      <c r="F9" s="484">
        <v>43992</v>
      </c>
      <c r="G9" s="485"/>
      <c r="H9" s="485"/>
      <c r="I9" s="485"/>
      <c r="J9" s="284">
        <v>5</v>
      </c>
      <c r="K9" s="285">
        <v>6</v>
      </c>
      <c r="L9" s="285">
        <v>1</v>
      </c>
      <c r="M9" s="286" t="s">
        <v>208</v>
      </c>
      <c r="N9" s="284">
        <v>5</v>
      </c>
      <c r="O9" s="285">
        <v>1</v>
      </c>
      <c r="P9" s="286" t="s">
        <v>208</v>
      </c>
      <c r="Q9" s="284">
        <v>5</v>
      </c>
      <c r="R9" s="285">
        <v>1</v>
      </c>
      <c r="S9" s="286" t="s">
        <v>208</v>
      </c>
      <c r="T9" s="284">
        <v>5</v>
      </c>
      <c r="U9" s="285">
        <v>6</v>
      </c>
      <c r="V9" s="285">
        <v>1</v>
      </c>
      <c r="W9" s="286" t="s">
        <v>208</v>
      </c>
      <c r="X9" s="284">
        <v>5</v>
      </c>
      <c r="Y9" s="285">
        <v>6</v>
      </c>
      <c r="Z9" s="285">
        <v>1</v>
      </c>
      <c r="AA9" s="286" t="s">
        <v>208</v>
      </c>
      <c r="AB9" s="284">
        <v>5</v>
      </c>
      <c r="AC9" s="285">
        <v>1</v>
      </c>
      <c r="AD9" s="286" t="s">
        <v>208</v>
      </c>
      <c r="AE9" s="284">
        <v>5</v>
      </c>
      <c r="AF9" s="285">
        <v>1</v>
      </c>
      <c r="AG9" s="286" t="s">
        <v>208</v>
      </c>
      <c r="AH9" s="284">
        <v>5</v>
      </c>
      <c r="AI9" s="285">
        <v>1</v>
      </c>
      <c r="AJ9" s="286" t="s">
        <v>208</v>
      </c>
      <c r="AK9" s="284">
        <v>5</v>
      </c>
      <c r="AL9" s="285">
        <v>6</v>
      </c>
      <c r="AM9" s="285">
        <v>1</v>
      </c>
      <c r="AN9" s="286" t="s">
        <v>208</v>
      </c>
      <c r="AO9" s="284">
        <v>5</v>
      </c>
      <c r="AP9" s="285">
        <v>6</v>
      </c>
      <c r="AQ9" s="285">
        <v>1</v>
      </c>
      <c r="AR9" s="286" t="s">
        <v>208</v>
      </c>
      <c r="AS9" s="284">
        <v>5</v>
      </c>
      <c r="AT9" s="285">
        <v>1</v>
      </c>
      <c r="AU9" s="286" t="s">
        <v>208</v>
      </c>
      <c r="AV9" s="284">
        <v>5</v>
      </c>
      <c r="AW9" s="285">
        <v>6</v>
      </c>
      <c r="AX9" s="285">
        <v>1</v>
      </c>
      <c r="AY9" s="286" t="s">
        <v>208</v>
      </c>
      <c r="AZ9" s="287">
        <f>SUM(J9,N9,Q9,T9,X9,AB9,AE9,AH9,AK9,AO9,AS9,AV9)</f>
        <v>60</v>
      </c>
      <c r="BA9" s="287">
        <f>SUM(K9,U9,Y9,AL9,AP9,AW9)</f>
        <v>36</v>
      </c>
      <c r="BB9" s="287">
        <f>SUM(L9,O9,R9,V9,Z9,AC9,AF9,AI9,AM9,AQ9,AT9,AX9)</f>
        <v>12</v>
      </c>
    </row>
    <row r="10" spans="1:61" ht="18.75" customHeight="1" thickTop="1">
      <c r="A10" s="288">
        <v>1</v>
      </c>
      <c r="B10" s="486"/>
      <c r="C10" s="487"/>
      <c r="D10" s="487"/>
      <c r="E10" s="487"/>
      <c r="F10" s="488"/>
      <c r="G10" s="488"/>
      <c r="H10" s="488"/>
      <c r="I10" s="488"/>
      <c r="J10" s="289"/>
      <c r="K10" s="290"/>
      <c r="L10" s="290"/>
      <c r="M10" s="291"/>
      <c r="N10" s="289"/>
      <c r="O10" s="290"/>
      <c r="P10" s="291"/>
      <c r="Q10" s="289"/>
      <c r="R10" s="290"/>
      <c r="S10" s="291"/>
      <c r="T10" s="289"/>
      <c r="U10" s="290"/>
      <c r="V10" s="290"/>
      <c r="W10" s="291"/>
      <c r="X10" s="289"/>
      <c r="Y10" s="290"/>
      <c r="Z10" s="290"/>
      <c r="AA10" s="291"/>
      <c r="AB10" s="289"/>
      <c r="AC10" s="290"/>
      <c r="AD10" s="291"/>
      <c r="AE10" s="289"/>
      <c r="AF10" s="290"/>
      <c r="AG10" s="291"/>
      <c r="AH10" s="289"/>
      <c r="AI10" s="290"/>
      <c r="AJ10" s="291"/>
      <c r="AK10" s="289"/>
      <c r="AL10" s="290"/>
      <c r="AM10" s="290"/>
      <c r="AN10" s="291"/>
      <c r="AO10" s="289"/>
      <c r="AP10" s="290"/>
      <c r="AQ10" s="290"/>
      <c r="AR10" s="291"/>
      <c r="AS10" s="289"/>
      <c r="AT10" s="290"/>
      <c r="AU10" s="291"/>
      <c r="AV10" s="289"/>
      <c r="AW10" s="290"/>
      <c r="AX10" s="290"/>
      <c r="AY10" s="292"/>
      <c r="AZ10" s="287">
        <f t="shared" ref="AZ10:AZ29" si="0">SUM(J10,N10,Q10,T10,X10,AB10,AE10,AH10,AK10,AO10,AS10,AV10)</f>
        <v>0</v>
      </c>
      <c r="BA10" s="287">
        <f t="shared" ref="BA10:BA29" si="1">SUM(K10,U10,Y10,AL10,AP10,AW10)</f>
        <v>0</v>
      </c>
      <c r="BB10" s="287">
        <f t="shared" ref="BB10:BB29" si="2">SUM(L10,O10,R10,V10,Z10,AC10,AF10,AI10,AM10,AQ10,AT10,AX10)</f>
        <v>0</v>
      </c>
    </row>
    <row r="11" spans="1:61" ht="18.75" customHeight="1">
      <c r="A11" s="293">
        <v>2</v>
      </c>
      <c r="B11" s="471"/>
      <c r="C11" s="472"/>
      <c r="D11" s="472"/>
      <c r="E11" s="472"/>
      <c r="F11" s="473"/>
      <c r="G11" s="473"/>
      <c r="H11" s="473"/>
      <c r="I11" s="473"/>
      <c r="J11" s="294"/>
      <c r="K11" s="295"/>
      <c r="L11" s="295"/>
      <c r="M11" s="296"/>
      <c r="N11" s="294"/>
      <c r="O11" s="295"/>
      <c r="P11" s="296"/>
      <c r="Q11" s="294"/>
      <c r="R11" s="295"/>
      <c r="S11" s="296"/>
      <c r="T11" s="294"/>
      <c r="U11" s="295"/>
      <c r="V11" s="295"/>
      <c r="W11" s="296"/>
      <c r="X11" s="294"/>
      <c r="Y11" s="295"/>
      <c r="Z11" s="295"/>
      <c r="AA11" s="296"/>
      <c r="AB11" s="294"/>
      <c r="AC11" s="295"/>
      <c r="AD11" s="296"/>
      <c r="AE11" s="294"/>
      <c r="AF11" s="295"/>
      <c r="AG11" s="296"/>
      <c r="AH11" s="294"/>
      <c r="AI11" s="295"/>
      <c r="AJ11" s="296"/>
      <c r="AK11" s="294"/>
      <c r="AL11" s="295"/>
      <c r="AM11" s="295"/>
      <c r="AN11" s="296"/>
      <c r="AO11" s="294"/>
      <c r="AP11" s="295"/>
      <c r="AQ11" s="295"/>
      <c r="AR11" s="296"/>
      <c r="AS11" s="294"/>
      <c r="AT11" s="295"/>
      <c r="AU11" s="296"/>
      <c r="AV11" s="294"/>
      <c r="AW11" s="295"/>
      <c r="AX11" s="295"/>
      <c r="AY11" s="297"/>
      <c r="AZ11" s="298">
        <f t="shared" si="0"/>
        <v>0</v>
      </c>
      <c r="BA11" s="298">
        <f t="shared" si="1"/>
        <v>0</v>
      </c>
      <c r="BB11" s="298">
        <f t="shared" si="2"/>
        <v>0</v>
      </c>
    </row>
    <row r="12" spans="1:61" ht="18.75" customHeight="1">
      <c r="A12" s="288">
        <v>3</v>
      </c>
      <c r="B12" s="474"/>
      <c r="C12" s="475"/>
      <c r="D12" s="475"/>
      <c r="E12" s="475"/>
      <c r="F12" s="476"/>
      <c r="G12" s="476"/>
      <c r="H12" s="476"/>
      <c r="I12" s="476"/>
      <c r="J12" s="299"/>
      <c r="K12" s="300"/>
      <c r="L12" s="300"/>
      <c r="M12" s="301"/>
      <c r="N12" s="299"/>
      <c r="O12" s="300"/>
      <c r="P12" s="301"/>
      <c r="Q12" s="299"/>
      <c r="R12" s="300"/>
      <c r="S12" s="301"/>
      <c r="T12" s="299"/>
      <c r="U12" s="300"/>
      <c r="V12" s="300"/>
      <c r="W12" s="301"/>
      <c r="X12" s="299"/>
      <c r="Y12" s="300"/>
      <c r="Z12" s="300"/>
      <c r="AA12" s="301"/>
      <c r="AB12" s="299"/>
      <c r="AC12" s="300"/>
      <c r="AD12" s="301"/>
      <c r="AE12" s="299"/>
      <c r="AF12" s="300"/>
      <c r="AG12" s="301"/>
      <c r="AH12" s="299"/>
      <c r="AI12" s="300"/>
      <c r="AJ12" s="301"/>
      <c r="AK12" s="299"/>
      <c r="AL12" s="300"/>
      <c r="AM12" s="300"/>
      <c r="AN12" s="301"/>
      <c r="AO12" s="299"/>
      <c r="AP12" s="300"/>
      <c r="AQ12" s="300"/>
      <c r="AR12" s="301"/>
      <c r="AS12" s="299"/>
      <c r="AT12" s="300"/>
      <c r="AU12" s="301"/>
      <c r="AV12" s="299"/>
      <c r="AW12" s="300"/>
      <c r="AX12" s="300"/>
      <c r="AY12" s="302"/>
      <c r="AZ12" s="287">
        <f t="shared" si="0"/>
        <v>0</v>
      </c>
      <c r="BA12" s="287">
        <f t="shared" si="1"/>
        <v>0</v>
      </c>
      <c r="BB12" s="287">
        <f t="shared" si="2"/>
        <v>0</v>
      </c>
    </row>
    <row r="13" spans="1:61" ht="18.75" customHeight="1">
      <c r="A13" s="293">
        <v>4</v>
      </c>
      <c r="B13" s="471"/>
      <c r="C13" s="472"/>
      <c r="D13" s="472"/>
      <c r="E13" s="472"/>
      <c r="F13" s="473"/>
      <c r="G13" s="473"/>
      <c r="H13" s="473"/>
      <c r="I13" s="473"/>
      <c r="J13" s="294"/>
      <c r="K13" s="295"/>
      <c r="L13" s="295"/>
      <c r="M13" s="296"/>
      <c r="N13" s="294"/>
      <c r="O13" s="295"/>
      <c r="P13" s="296"/>
      <c r="Q13" s="294"/>
      <c r="R13" s="295"/>
      <c r="S13" s="296"/>
      <c r="T13" s="294"/>
      <c r="U13" s="295"/>
      <c r="V13" s="295"/>
      <c r="W13" s="296"/>
      <c r="X13" s="294"/>
      <c r="Y13" s="295"/>
      <c r="Z13" s="295"/>
      <c r="AA13" s="296"/>
      <c r="AB13" s="294"/>
      <c r="AC13" s="295"/>
      <c r="AD13" s="296"/>
      <c r="AE13" s="294"/>
      <c r="AF13" s="295"/>
      <c r="AG13" s="296"/>
      <c r="AH13" s="294"/>
      <c r="AI13" s="295"/>
      <c r="AJ13" s="296"/>
      <c r="AK13" s="294"/>
      <c r="AL13" s="295"/>
      <c r="AM13" s="295"/>
      <c r="AN13" s="296"/>
      <c r="AO13" s="294"/>
      <c r="AP13" s="295"/>
      <c r="AQ13" s="295"/>
      <c r="AR13" s="296"/>
      <c r="AS13" s="294"/>
      <c r="AT13" s="295"/>
      <c r="AU13" s="296"/>
      <c r="AV13" s="294"/>
      <c r="AW13" s="295"/>
      <c r="AX13" s="295"/>
      <c r="AY13" s="297"/>
      <c r="AZ13" s="298">
        <f t="shared" si="0"/>
        <v>0</v>
      </c>
      <c r="BA13" s="298">
        <f t="shared" si="1"/>
        <v>0</v>
      </c>
      <c r="BB13" s="298">
        <f t="shared" si="2"/>
        <v>0</v>
      </c>
    </row>
    <row r="14" spans="1:61" ht="18.75" customHeight="1">
      <c r="A14" s="288">
        <v>5</v>
      </c>
      <c r="B14" s="474"/>
      <c r="C14" s="475"/>
      <c r="D14" s="475"/>
      <c r="E14" s="475"/>
      <c r="F14" s="476"/>
      <c r="G14" s="476"/>
      <c r="H14" s="476"/>
      <c r="I14" s="476"/>
      <c r="J14" s="299"/>
      <c r="K14" s="300"/>
      <c r="L14" s="300"/>
      <c r="M14" s="301"/>
      <c r="N14" s="299"/>
      <c r="O14" s="300"/>
      <c r="P14" s="301"/>
      <c r="Q14" s="299"/>
      <c r="R14" s="300"/>
      <c r="S14" s="301"/>
      <c r="T14" s="299"/>
      <c r="U14" s="300"/>
      <c r="V14" s="300"/>
      <c r="W14" s="301"/>
      <c r="X14" s="299"/>
      <c r="Y14" s="300"/>
      <c r="Z14" s="300"/>
      <c r="AA14" s="301"/>
      <c r="AB14" s="299"/>
      <c r="AC14" s="300"/>
      <c r="AD14" s="301"/>
      <c r="AE14" s="299"/>
      <c r="AF14" s="300"/>
      <c r="AG14" s="301"/>
      <c r="AH14" s="299"/>
      <c r="AI14" s="300"/>
      <c r="AJ14" s="301"/>
      <c r="AK14" s="299"/>
      <c r="AL14" s="300"/>
      <c r="AM14" s="300"/>
      <c r="AN14" s="301"/>
      <c r="AO14" s="299"/>
      <c r="AP14" s="300"/>
      <c r="AQ14" s="300"/>
      <c r="AR14" s="301"/>
      <c r="AS14" s="299"/>
      <c r="AT14" s="300"/>
      <c r="AU14" s="301"/>
      <c r="AV14" s="299"/>
      <c r="AW14" s="300"/>
      <c r="AX14" s="300"/>
      <c r="AY14" s="302"/>
      <c r="AZ14" s="287">
        <f t="shared" si="0"/>
        <v>0</v>
      </c>
      <c r="BA14" s="287">
        <f t="shared" si="1"/>
        <v>0</v>
      </c>
      <c r="BB14" s="287">
        <f t="shared" si="2"/>
        <v>0</v>
      </c>
    </row>
    <row r="15" spans="1:61" ht="18.75" customHeight="1">
      <c r="A15" s="293">
        <v>6</v>
      </c>
      <c r="B15" s="471"/>
      <c r="C15" s="472"/>
      <c r="D15" s="472"/>
      <c r="E15" s="472"/>
      <c r="F15" s="473"/>
      <c r="G15" s="473"/>
      <c r="H15" s="473"/>
      <c r="I15" s="473"/>
      <c r="J15" s="294"/>
      <c r="K15" s="295"/>
      <c r="L15" s="295"/>
      <c r="M15" s="296"/>
      <c r="N15" s="294"/>
      <c r="O15" s="295"/>
      <c r="P15" s="296"/>
      <c r="Q15" s="294"/>
      <c r="R15" s="295"/>
      <c r="S15" s="296"/>
      <c r="T15" s="294"/>
      <c r="U15" s="295"/>
      <c r="V15" s="295"/>
      <c r="W15" s="296"/>
      <c r="X15" s="294"/>
      <c r="Y15" s="295"/>
      <c r="Z15" s="295"/>
      <c r="AA15" s="296"/>
      <c r="AB15" s="294"/>
      <c r="AC15" s="295"/>
      <c r="AD15" s="296"/>
      <c r="AE15" s="294"/>
      <c r="AF15" s="295"/>
      <c r="AG15" s="296"/>
      <c r="AH15" s="294"/>
      <c r="AI15" s="295"/>
      <c r="AJ15" s="296"/>
      <c r="AK15" s="294"/>
      <c r="AL15" s="295"/>
      <c r="AM15" s="295"/>
      <c r="AN15" s="296"/>
      <c r="AO15" s="294"/>
      <c r="AP15" s="295"/>
      <c r="AQ15" s="295"/>
      <c r="AR15" s="296"/>
      <c r="AS15" s="294"/>
      <c r="AT15" s="295"/>
      <c r="AU15" s="296"/>
      <c r="AV15" s="294"/>
      <c r="AW15" s="295"/>
      <c r="AX15" s="295"/>
      <c r="AY15" s="297"/>
      <c r="AZ15" s="298">
        <f t="shared" si="0"/>
        <v>0</v>
      </c>
      <c r="BA15" s="298">
        <f t="shared" si="1"/>
        <v>0</v>
      </c>
      <c r="BB15" s="298">
        <f t="shared" si="2"/>
        <v>0</v>
      </c>
    </row>
    <row r="16" spans="1:61" ht="18.75" customHeight="1">
      <c r="A16" s="288">
        <v>7</v>
      </c>
      <c r="B16" s="474"/>
      <c r="C16" s="475"/>
      <c r="D16" s="475"/>
      <c r="E16" s="475"/>
      <c r="F16" s="476"/>
      <c r="G16" s="476"/>
      <c r="H16" s="476"/>
      <c r="I16" s="476"/>
      <c r="J16" s="299"/>
      <c r="K16" s="300"/>
      <c r="L16" s="300"/>
      <c r="M16" s="301"/>
      <c r="N16" s="299"/>
      <c r="O16" s="300"/>
      <c r="P16" s="301"/>
      <c r="Q16" s="299"/>
      <c r="R16" s="300"/>
      <c r="S16" s="301"/>
      <c r="T16" s="299"/>
      <c r="U16" s="300"/>
      <c r="V16" s="300"/>
      <c r="W16" s="301"/>
      <c r="X16" s="299"/>
      <c r="Y16" s="300"/>
      <c r="Z16" s="300"/>
      <c r="AA16" s="301"/>
      <c r="AB16" s="299"/>
      <c r="AC16" s="300"/>
      <c r="AD16" s="301"/>
      <c r="AE16" s="299"/>
      <c r="AF16" s="300"/>
      <c r="AG16" s="301"/>
      <c r="AH16" s="299"/>
      <c r="AI16" s="300"/>
      <c r="AJ16" s="301"/>
      <c r="AK16" s="299"/>
      <c r="AL16" s="300"/>
      <c r="AM16" s="300"/>
      <c r="AN16" s="301"/>
      <c r="AO16" s="299"/>
      <c r="AP16" s="300"/>
      <c r="AQ16" s="300"/>
      <c r="AR16" s="301"/>
      <c r="AS16" s="299"/>
      <c r="AT16" s="300"/>
      <c r="AU16" s="301"/>
      <c r="AV16" s="299"/>
      <c r="AW16" s="300"/>
      <c r="AX16" s="300"/>
      <c r="AY16" s="302"/>
      <c r="AZ16" s="287">
        <f t="shared" si="0"/>
        <v>0</v>
      </c>
      <c r="BA16" s="287">
        <f t="shared" si="1"/>
        <v>0</v>
      </c>
      <c r="BB16" s="287">
        <f t="shared" si="2"/>
        <v>0</v>
      </c>
    </row>
    <row r="17" spans="1:55" ht="18.75" customHeight="1">
      <c r="A17" s="293">
        <v>8</v>
      </c>
      <c r="B17" s="471"/>
      <c r="C17" s="472"/>
      <c r="D17" s="472"/>
      <c r="E17" s="472"/>
      <c r="F17" s="473"/>
      <c r="G17" s="473"/>
      <c r="H17" s="473"/>
      <c r="I17" s="473"/>
      <c r="J17" s="294"/>
      <c r="K17" s="295"/>
      <c r="L17" s="295"/>
      <c r="M17" s="296"/>
      <c r="N17" s="294"/>
      <c r="O17" s="295"/>
      <c r="P17" s="296"/>
      <c r="Q17" s="294"/>
      <c r="R17" s="295"/>
      <c r="S17" s="296"/>
      <c r="T17" s="294"/>
      <c r="U17" s="295"/>
      <c r="V17" s="295"/>
      <c r="W17" s="296"/>
      <c r="X17" s="294"/>
      <c r="Y17" s="295"/>
      <c r="Z17" s="295"/>
      <c r="AA17" s="296"/>
      <c r="AB17" s="294"/>
      <c r="AC17" s="295"/>
      <c r="AD17" s="296"/>
      <c r="AE17" s="294"/>
      <c r="AF17" s="295"/>
      <c r="AG17" s="296"/>
      <c r="AH17" s="294"/>
      <c r="AI17" s="295"/>
      <c r="AJ17" s="296"/>
      <c r="AK17" s="294"/>
      <c r="AL17" s="295"/>
      <c r="AM17" s="295"/>
      <c r="AN17" s="296"/>
      <c r="AO17" s="294"/>
      <c r="AP17" s="295"/>
      <c r="AQ17" s="295"/>
      <c r="AR17" s="296"/>
      <c r="AS17" s="294"/>
      <c r="AT17" s="295"/>
      <c r="AU17" s="296"/>
      <c r="AV17" s="294"/>
      <c r="AW17" s="295"/>
      <c r="AX17" s="295"/>
      <c r="AY17" s="297"/>
      <c r="AZ17" s="298">
        <f t="shared" si="0"/>
        <v>0</v>
      </c>
      <c r="BA17" s="298">
        <f t="shared" si="1"/>
        <v>0</v>
      </c>
      <c r="BB17" s="298">
        <f t="shared" si="2"/>
        <v>0</v>
      </c>
    </row>
    <row r="18" spans="1:55" ht="18.75" customHeight="1">
      <c r="A18" s="288">
        <v>9</v>
      </c>
      <c r="B18" s="474"/>
      <c r="C18" s="475"/>
      <c r="D18" s="475"/>
      <c r="E18" s="475"/>
      <c r="F18" s="476"/>
      <c r="G18" s="476"/>
      <c r="H18" s="476"/>
      <c r="I18" s="476"/>
      <c r="J18" s="299"/>
      <c r="K18" s="300"/>
      <c r="L18" s="300"/>
      <c r="M18" s="301"/>
      <c r="N18" s="299"/>
      <c r="O18" s="300"/>
      <c r="P18" s="301"/>
      <c r="Q18" s="299"/>
      <c r="R18" s="300"/>
      <c r="S18" s="301"/>
      <c r="T18" s="299"/>
      <c r="U18" s="300"/>
      <c r="V18" s="300"/>
      <c r="W18" s="301"/>
      <c r="X18" s="299"/>
      <c r="Y18" s="300"/>
      <c r="Z18" s="300"/>
      <c r="AA18" s="301"/>
      <c r="AB18" s="299"/>
      <c r="AC18" s="300"/>
      <c r="AD18" s="301"/>
      <c r="AE18" s="299"/>
      <c r="AF18" s="300"/>
      <c r="AG18" s="301"/>
      <c r="AH18" s="299"/>
      <c r="AI18" s="300"/>
      <c r="AJ18" s="301"/>
      <c r="AK18" s="299"/>
      <c r="AL18" s="300"/>
      <c r="AM18" s="300"/>
      <c r="AN18" s="301"/>
      <c r="AO18" s="299"/>
      <c r="AP18" s="300"/>
      <c r="AQ18" s="300"/>
      <c r="AR18" s="301"/>
      <c r="AS18" s="299"/>
      <c r="AT18" s="300"/>
      <c r="AU18" s="301"/>
      <c r="AV18" s="299"/>
      <c r="AW18" s="300"/>
      <c r="AX18" s="300"/>
      <c r="AY18" s="302"/>
      <c r="AZ18" s="287">
        <f t="shared" si="0"/>
        <v>0</v>
      </c>
      <c r="BA18" s="287">
        <f t="shared" si="1"/>
        <v>0</v>
      </c>
      <c r="BB18" s="287">
        <f t="shared" si="2"/>
        <v>0</v>
      </c>
    </row>
    <row r="19" spans="1:55" s="33" customFormat="1" ht="18.75" customHeight="1">
      <c r="A19" s="293">
        <v>10</v>
      </c>
      <c r="B19" s="471"/>
      <c r="C19" s="472"/>
      <c r="D19" s="472"/>
      <c r="E19" s="472"/>
      <c r="F19" s="473"/>
      <c r="G19" s="473"/>
      <c r="H19" s="473"/>
      <c r="I19" s="473"/>
      <c r="J19" s="294"/>
      <c r="K19" s="295"/>
      <c r="L19" s="295"/>
      <c r="M19" s="296"/>
      <c r="N19" s="294"/>
      <c r="O19" s="295"/>
      <c r="P19" s="296"/>
      <c r="Q19" s="294"/>
      <c r="R19" s="295"/>
      <c r="S19" s="296"/>
      <c r="T19" s="294"/>
      <c r="U19" s="295"/>
      <c r="V19" s="295"/>
      <c r="W19" s="296"/>
      <c r="X19" s="294"/>
      <c r="Y19" s="295"/>
      <c r="Z19" s="295"/>
      <c r="AA19" s="296"/>
      <c r="AB19" s="294"/>
      <c r="AC19" s="295"/>
      <c r="AD19" s="296"/>
      <c r="AE19" s="294"/>
      <c r="AF19" s="295"/>
      <c r="AG19" s="296"/>
      <c r="AH19" s="294"/>
      <c r="AI19" s="295"/>
      <c r="AJ19" s="296"/>
      <c r="AK19" s="294"/>
      <c r="AL19" s="295"/>
      <c r="AM19" s="295"/>
      <c r="AN19" s="296"/>
      <c r="AO19" s="294"/>
      <c r="AP19" s="295"/>
      <c r="AQ19" s="295"/>
      <c r="AR19" s="296"/>
      <c r="AS19" s="294"/>
      <c r="AT19" s="295"/>
      <c r="AU19" s="296"/>
      <c r="AV19" s="294"/>
      <c r="AW19" s="295"/>
      <c r="AX19" s="295"/>
      <c r="AY19" s="297"/>
      <c r="AZ19" s="298">
        <f t="shared" si="0"/>
        <v>0</v>
      </c>
      <c r="BA19" s="298">
        <f t="shared" si="1"/>
        <v>0</v>
      </c>
      <c r="BB19" s="298">
        <f t="shared" si="2"/>
        <v>0</v>
      </c>
    </row>
    <row r="20" spans="1:55" ht="18.75" customHeight="1">
      <c r="A20" s="288">
        <v>11</v>
      </c>
      <c r="B20" s="474"/>
      <c r="C20" s="475"/>
      <c r="D20" s="475"/>
      <c r="E20" s="475"/>
      <c r="F20" s="476"/>
      <c r="G20" s="476"/>
      <c r="H20" s="476"/>
      <c r="I20" s="476"/>
      <c r="J20" s="299"/>
      <c r="K20" s="300"/>
      <c r="L20" s="300"/>
      <c r="M20" s="301"/>
      <c r="N20" s="299"/>
      <c r="O20" s="300"/>
      <c r="P20" s="301"/>
      <c r="Q20" s="299"/>
      <c r="R20" s="300"/>
      <c r="S20" s="301"/>
      <c r="T20" s="299"/>
      <c r="U20" s="300"/>
      <c r="V20" s="300"/>
      <c r="W20" s="301"/>
      <c r="X20" s="299"/>
      <c r="Y20" s="300"/>
      <c r="Z20" s="300"/>
      <c r="AA20" s="301"/>
      <c r="AB20" s="299"/>
      <c r="AC20" s="300"/>
      <c r="AD20" s="301"/>
      <c r="AE20" s="299"/>
      <c r="AF20" s="300"/>
      <c r="AG20" s="301"/>
      <c r="AH20" s="299"/>
      <c r="AI20" s="300"/>
      <c r="AJ20" s="301"/>
      <c r="AK20" s="299"/>
      <c r="AL20" s="300"/>
      <c r="AM20" s="300"/>
      <c r="AN20" s="301"/>
      <c r="AO20" s="299"/>
      <c r="AP20" s="300"/>
      <c r="AQ20" s="300"/>
      <c r="AR20" s="301"/>
      <c r="AS20" s="299"/>
      <c r="AT20" s="300"/>
      <c r="AU20" s="301"/>
      <c r="AV20" s="299"/>
      <c r="AW20" s="300"/>
      <c r="AX20" s="300"/>
      <c r="AY20" s="302"/>
      <c r="AZ20" s="287">
        <f t="shared" si="0"/>
        <v>0</v>
      </c>
      <c r="BA20" s="287">
        <f t="shared" si="1"/>
        <v>0</v>
      </c>
      <c r="BB20" s="287">
        <f t="shared" si="2"/>
        <v>0</v>
      </c>
    </row>
    <row r="21" spans="1:55" ht="18.75" customHeight="1">
      <c r="A21" s="293">
        <v>12</v>
      </c>
      <c r="B21" s="471"/>
      <c r="C21" s="472"/>
      <c r="D21" s="472"/>
      <c r="E21" s="472"/>
      <c r="F21" s="473"/>
      <c r="G21" s="473"/>
      <c r="H21" s="473"/>
      <c r="I21" s="473"/>
      <c r="J21" s="294"/>
      <c r="K21" s="295"/>
      <c r="L21" s="295"/>
      <c r="M21" s="296"/>
      <c r="N21" s="294"/>
      <c r="O21" s="295"/>
      <c r="P21" s="296"/>
      <c r="Q21" s="294"/>
      <c r="R21" s="295"/>
      <c r="S21" s="296"/>
      <c r="T21" s="294"/>
      <c r="U21" s="295"/>
      <c r="V21" s="295"/>
      <c r="W21" s="296"/>
      <c r="X21" s="294"/>
      <c r="Y21" s="295"/>
      <c r="Z21" s="295"/>
      <c r="AA21" s="296"/>
      <c r="AB21" s="294"/>
      <c r="AC21" s="295"/>
      <c r="AD21" s="296"/>
      <c r="AE21" s="294"/>
      <c r="AF21" s="295"/>
      <c r="AG21" s="296"/>
      <c r="AH21" s="294"/>
      <c r="AI21" s="295"/>
      <c r="AJ21" s="296"/>
      <c r="AK21" s="294"/>
      <c r="AL21" s="295"/>
      <c r="AM21" s="295"/>
      <c r="AN21" s="296"/>
      <c r="AO21" s="294"/>
      <c r="AP21" s="295"/>
      <c r="AQ21" s="295"/>
      <c r="AR21" s="296"/>
      <c r="AS21" s="294"/>
      <c r="AT21" s="295"/>
      <c r="AU21" s="296"/>
      <c r="AV21" s="294"/>
      <c r="AW21" s="295"/>
      <c r="AX21" s="295"/>
      <c r="AY21" s="297"/>
      <c r="AZ21" s="298">
        <f t="shared" si="0"/>
        <v>0</v>
      </c>
      <c r="BA21" s="298">
        <f t="shared" si="1"/>
        <v>0</v>
      </c>
      <c r="BB21" s="298">
        <f t="shared" si="2"/>
        <v>0</v>
      </c>
    </row>
    <row r="22" spans="1:55" ht="18.75" customHeight="1">
      <c r="A22" s="288">
        <v>13</v>
      </c>
      <c r="B22" s="474"/>
      <c r="C22" s="475"/>
      <c r="D22" s="475"/>
      <c r="E22" s="475"/>
      <c r="F22" s="476"/>
      <c r="G22" s="476"/>
      <c r="H22" s="476"/>
      <c r="I22" s="476"/>
      <c r="J22" s="299"/>
      <c r="K22" s="300"/>
      <c r="L22" s="300"/>
      <c r="M22" s="301"/>
      <c r="N22" s="299"/>
      <c r="O22" s="300"/>
      <c r="P22" s="301"/>
      <c r="Q22" s="299"/>
      <c r="R22" s="300"/>
      <c r="S22" s="301"/>
      <c r="T22" s="299"/>
      <c r="U22" s="300"/>
      <c r="V22" s="300"/>
      <c r="W22" s="301"/>
      <c r="X22" s="299"/>
      <c r="Y22" s="300"/>
      <c r="Z22" s="300"/>
      <c r="AA22" s="301"/>
      <c r="AB22" s="299"/>
      <c r="AC22" s="300"/>
      <c r="AD22" s="301"/>
      <c r="AE22" s="299"/>
      <c r="AF22" s="300"/>
      <c r="AG22" s="301"/>
      <c r="AH22" s="299"/>
      <c r="AI22" s="300"/>
      <c r="AJ22" s="301"/>
      <c r="AK22" s="299"/>
      <c r="AL22" s="300"/>
      <c r="AM22" s="300"/>
      <c r="AN22" s="301"/>
      <c r="AO22" s="299"/>
      <c r="AP22" s="300"/>
      <c r="AQ22" s="300"/>
      <c r="AR22" s="301"/>
      <c r="AS22" s="299"/>
      <c r="AT22" s="300"/>
      <c r="AU22" s="301"/>
      <c r="AV22" s="299"/>
      <c r="AW22" s="300"/>
      <c r="AX22" s="300"/>
      <c r="AY22" s="302"/>
      <c r="AZ22" s="287">
        <f t="shared" si="0"/>
        <v>0</v>
      </c>
      <c r="BA22" s="287">
        <f t="shared" si="1"/>
        <v>0</v>
      </c>
      <c r="BB22" s="287">
        <f t="shared" si="2"/>
        <v>0</v>
      </c>
    </row>
    <row r="23" spans="1:55" ht="18.75" customHeight="1">
      <c r="A23" s="293">
        <v>14</v>
      </c>
      <c r="B23" s="471"/>
      <c r="C23" s="472"/>
      <c r="D23" s="472"/>
      <c r="E23" s="472"/>
      <c r="F23" s="473"/>
      <c r="G23" s="473"/>
      <c r="H23" s="473"/>
      <c r="I23" s="473"/>
      <c r="J23" s="294"/>
      <c r="K23" s="295"/>
      <c r="L23" s="295"/>
      <c r="M23" s="296"/>
      <c r="N23" s="294"/>
      <c r="O23" s="295"/>
      <c r="P23" s="296"/>
      <c r="Q23" s="294"/>
      <c r="R23" s="295"/>
      <c r="S23" s="296"/>
      <c r="T23" s="294"/>
      <c r="U23" s="295"/>
      <c r="V23" s="295"/>
      <c r="W23" s="296"/>
      <c r="X23" s="294"/>
      <c r="Y23" s="295"/>
      <c r="Z23" s="295"/>
      <c r="AA23" s="296"/>
      <c r="AB23" s="294"/>
      <c r="AC23" s="295"/>
      <c r="AD23" s="296"/>
      <c r="AE23" s="294"/>
      <c r="AF23" s="295"/>
      <c r="AG23" s="296"/>
      <c r="AH23" s="294"/>
      <c r="AI23" s="295"/>
      <c r="AJ23" s="296"/>
      <c r="AK23" s="294"/>
      <c r="AL23" s="295"/>
      <c r="AM23" s="295"/>
      <c r="AN23" s="296"/>
      <c r="AO23" s="294"/>
      <c r="AP23" s="295"/>
      <c r="AQ23" s="295"/>
      <c r="AR23" s="296"/>
      <c r="AS23" s="294"/>
      <c r="AT23" s="295"/>
      <c r="AU23" s="296"/>
      <c r="AV23" s="294"/>
      <c r="AW23" s="295"/>
      <c r="AX23" s="295"/>
      <c r="AY23" s="297"/>
      <c r="AZ23" s="298">
        <f t="shared" si="0"/>
        <v>0</v>
      </c>
      <c r="BA23" s="298">
        <f t="shared" si="1"/>
        <v>0</v>
      </c>
      <c r="BB23" s="298">
        <f t="shared" si="2"/>
        <v>0</v>
      </c>
    </row>
    <row r="24" spans="1:55" ht="18.75" customHeight="1">
      <c r="A24" s="288">
        <v>15</v>
      </c>
      <c r="B24" s="474"/>
      <c r="C24" s="475"/>
      <c r="D24" s="475"/>
      <c r="E24" s="475"/>
      <c r="F24" s="476"/>
      <c r="G24" s="476"/>
      <c r="H24" s="476"/>
      <c r="I24" s="476"/>
      <c r="J24" s="299"/>
      <c r="K24" s="300"/>
      <c r="L24" s="300"/>
      <c r="M24" s="301"/>
      <c r="N24" s="299"/>
      <c r="O24" s="300"/>
      <c r="P24" s="301"/>
      <c r="Q24" s="299"/>
      <c r="R24" s="300"/>
      <c r="S24" s="301"/>
      <c r="T24" s="299"/>
      <c r="U24" s="300"/>
      <c r="V24" s="300"/>
      <c r="W24" s="301"/>
      <c r="X24" s="299"/>
      <c r="Y24" s="300"/>
      <c r="Z24" s="300"/>
      <c r="AA24" s="301"/>
      <c r="AB24" s="299"/>
      <c r="AC24" s="300"/>
      <c r="AD24" s="301"/>
      <c r="AE24" s="299"/>
      <c r="AF24" s="300"/>
      <c r="AG24" s="301"/>
      <c r="AH24" s="299"/>
      <c r="AI24" s="300"/>
      <c r="AJ24" s="301"/>
      <c r="AK24" s="299"/>
      <c r="AL24" s="300"/>
      <c r="AM24" s="300"/>
      <c r="AN24" s="301"/>
      <c r="AO24" s="299"/>
      <c r="AP24" s="300"/>
      <c r="AQ24" s="300"/>
      <c r="AR24" s="301"/>
      <c r="AS24" s="299"/>
      <c r="AT24" s="300"/>
      <c r="AU24" s="301"/>
      <c r="AV24" s="299"/>
      <c r="AW24" s="300"/>
      <c r="AX24" s="300"/>
      <c r="AY24" s="302"/>
      <c r="AZ24" s="287">
        <f t="shared" si="0"/>
        <v>0</v>
      </c>
      <c r="BA24" s="287">
        <f t="shared" si="1"/>
        <v>0</v>
      </c>
      <c r="BB24" s="287">
        <f t="shared" si="2"/>
        <v>0</v>
      </c>
    </row>
    <row r="25" spans="1:55" ht="18.75" customHeight="1">
      <c r="A25" s="293">
        <v>16</v>
      </c>
      <c r="B25" s="471"/>
      <c r="C25" s="472"/>
      <c r="D25" s="472"/>
      <c r="E25" s="472"/>
      <c r="F25" s="473"/>
      <c r="G25" s="473"/>
      <c r="H25" s="473"/>
      <c r="I25" s="473"/>
      <c r="J25" s="294"/>
      <c r="K25" s="295"/>
      <c r="L25" s="295"/>
      <c r="M25" s="296"/>
      <c r="N25" s="294"/>
      <c r="O25" s="295"/>
      <c r="P25" s="296"/>
      <c r="Q25" s="294"/>
      <c r="R25" s="295"/>
      <c r="S25" s="296"/>
      <c r="T25" s="294"/>
      <c r="U25" s="295"/>
      <c r="V25" s="295"/>
      <c r="W25" s="296"/>
      <c r="X25" s="294"/>
      <c r="Y25" s="295"/>
      <c r="Z25" s="295"/>
      <c r="AA25" s="296"/>
      <c r="AB25" s="294"/>
      <c r="AC25" s="295"/>
      <c r="AD25" s="296"/>
      <c r="AE25" s="294"/>
      <c r="AF25" s="295"/>
      <c r="AG25" s="296"/>
      <c r="AH25" s="294"/>
      <c r="AI25" s="295"/>
      <c r="AJ25" s="296"/>
      <c r="AK25" s="294"/>
      <c r="AL25" s="295"/>
      <c r="AM25" s="295"/>
      <c r="AN25" s="296"/>
      <c r="AO25" s="294"/>
      <c r="AP25" s="295"/>
      <c r="AQ25" s="295"/>
      <c r="AR25" s="296"/>
      <c r="AS25" s="294"/>
      <c r="AT25" s="295"/>
      <c r="AU25" s="296"/>
      <c r="AV25" s="294"/>
      <c r="AW25" s="295"/>
      <c r="AX25" s="295"/>
      <c r="AY25" s="297"/>
      <c r="AZ25" s="298">
        <f t="shared" si="0"/>
        <v>0</v>
      </c>
      <c r="BA25" s="298">
        <f t="shared" si="1"/>
        <v>0</v>
      </c>
      <c r="BB25" s="298">
        <f t="shared" si="2"/>
        <v>0</v>
      </c>
    </row>
    <row r="26" spans="1:55" ht="18.75" customHeight="1">
      <c r="A26" s="288">
        <v>17</v>
      </c>
      <c r="B26" s="474"/>
      <c r="C26" s="475"/>
      <c r="D26" s="475"/>
      <c r="E26" s="475"/>
      <c r="F26" s="476"/>
      <c r="G26" s="476"/>
      <c r="H26" s="476"/>
      <c r="I26" s="476"/>
      <c r="J26" s="299"/>
      <c r="K26" s="300"/>
      <c r="L26" s="300"/>
      <c r="M26" s="301"/>
      <c r="N26" s="299"/>
      <c r="O26" s="300"/>
      <c r="P26" s="301"/>
      <c r="Q26" s="299"/>
      <c r="R26" s="300"/>
      <c r="S26" s="301"/>
      <c r="T26" s="299"/>
      <c r="U26" s="300"/>
      <c r="V26" s="300"/>
      <c r="W26" s="301"/>
      <c r="X26" s="299"/>
      <c r="Y26" s="300"/>
      <c r="Z26" s="300"/>
      <c r="AA26" s="301"/>
      <c r="AB26" s="299"/>
      <c r="AC26" s="300"/>
      <c r="AD26" s="301"/>
      <c r="AE26" s="299"/>
      <c r="AF26" s="300"/>
      <c r="AG26" s="301"/>
      <c r="AH26" s="299"/>
      <c r="AI26" s="300"/>
      <c r="AJ26" s="301"/>
      <c r="AK26" s="299"/>
      <c r="AL26" s="300"/>
      <c r="AM26" s="300"/>
      <c r="AN26" s="301"/>
      <c r="AO26" s="299"/>
      <c r="AP26" s="300"/>
      <c r="AQ26" s="300"/>
      <c r="AR26" s="301"/>
      <c r="AS26" s="299"/>
      <c r="AT26" s="300"/>
      <c r="AU26" s="301"/>
      <c r="AV26" s="299"/>
      <c r="AW26" s="300"/>
      <c r="AX26" s="300"/>
      <c r="AY26" s="302"/>
      <c r="AZ26" s="287">
        <f t="shared" si="0"/>
        <v>0</v>
      </c>
      <c r="BA26" s="287">
        <f t="shared" si="1"/>
        <v>0</v>
      </c>
      <c r="BB26" s="287">
        <f t="shared" si="2"/>
        <v>0</v>
      </c>
    </row>
    <row r="27" spans="1:55" ht="18.75" customHeight="1">
      <c r="A27" s="293">
        <v>18</v>
      </c>
      <c r="B27" s="471"/>
      <c r="C27" s="472"/>
      <c r="D27" s="472"/>
      <c r="E27" s="472"/>
      <c r="F27" s="473"/>
      <c r="G27" s="473"/>
      <c r="H27" s="473"/>
      <c r="I27" s="473"/>
      <c r="J27" s="294"/>
      <c r="K27" s="295"/>
      <c r="L27" s="295"/>
      <c r="M27" s="296"/>
      <c r="N27" s="294"/>
      <c r="O27" s="295"/>
      <c r="P27" s="296"/>
      <c r="Q27" s="294"/>
      <c r="R27" s="295"/>
      <c r="S27" s="296"/>
      <c r="T27" s="294"/>
      <c r="U27" s="295"/>
      <c r="V27" s="295"/>
      <c r="W27" s="296"/>
      <c r="X27" s="294"/>
      <c r="Y27" s="295"/>
      <c r="Z27" s="295"/>
      <c r="AA27" s="296"/>
      <c r="AB27" s="294"/>
      <c r="AC27" s="295"/>
      <c r="AD27" s="296"/>
      <c r="AE27" s="294"/>
      <c r="AF27" s="295"/>
      <c r="AG27" s="296"/>
      <c r="AH27" s="294"/>
      <c r="AI27" s="295"/>
      <c r="AJ27" s="296"/>
      <c r="AK27" s="294"/>
      <c r="AL27" s="295"/>
      <c r="AM27" s="295"/>
      <c r="AN27" s="296"/>
      <c r="AO27" s="294"/>
      <c r="AP27" s="295"/>
      <c r="AQ27" s="295"/>
      <c r="AR27" s="296"/>
      <c r="AS27" s="294"/>
      <c r="AT27" s="295"/>
      <c r="AU27" s="296"/>
      <c r="AV27" s="294"/>
      <c r="AW27" s="295"/>
      <c r="AX27" s="295"/>
      <c r="AY27" s="297"/>
      <c r="AZ27" s="298">
        <f t="shared" si="0"/>
        <v>0</v>
      </c>
      <c r="BA27" s="298">
        <f t="shared" si="1"/>
        <v>0</v>
      </c>
      <c r="BB27" s="298">
        <f t="shared" si="2"/>
        <v>0</v>
      </c>
    </row>
    <row r="28" spans="1:55" ht="18.75" customHeight="1">
      <c r="A28" s="288">
        <v>19</v>
      </c>
      <c r="B28" s="474"/>
      <c r="C28" s="475"/>
      <c r="D28" s="475"/>
      <c r="E28" s="475"/>
      <c r="F28" s="476"/>
      <c r="G28" s="476"/>
      <c r="H28" s="476"/>
      <c r="I28" s="476"/>
      <c r="J28" s="299"/>
      <c r="K28" s="300"/>
      <c r="L28" s="300"/>
      <c r="M28" s="301"/>
      <c r="N28" s="299"/>
      <c r="O28" s="300"/>
      <c r="P28" s="301"/>
      <c r="Q28" s="299"/>
      <c r="R28" s="300"/>
      <c r="S28" s="301"/>
      <c r="T28" s="299"/>
      <c r="U28" s="300"/>
      <c r="V28" s="300"/>
      <c r="W28" s="301"/>
      <c r="X28" s="299"/>
      <c r="Y28" s="300"/>
      <c r="Z28" s="300"/>
      <c r="AA28" s="301"/>
      <c r="AB28" s="299"/>
      <c r="AC28" s="300"/>
      <c r="AD28" s="301"/>
      <c r="AE28" s="299"/>
      <c r="AF28" s="300"/>
      <c r="AG28" s="301"/>
      <c r="AH28" s="299"/>
      <c r="AI28" s="300"/>
      <c r="AJ28" s="301"/>
      <c r="AK28" s="299"/>
      <c r="AL28" s="300"/>
      <c r="AM28" s="300"/>
      <c r="AN28" s="301"/>
      <c r="AO28" s="299"/>
      <c r="AP28" s="300"/>
      <c r="AQ28" s="300"/>
      <c r="AR28" s="301"/>
      <c r="AS28" s="299"/>
      <c r="AT28" s="300"/>
      <c r="AU28" s="301"/>
      <c r="AV28" s="299"/>
      <c r="AW28" s="300"/>
      <c r="AX28" s="300"/>
      <c r="AY28" s="302"/>
      <c r="AZ28" s="287">
        <f t="shared" si="0"/>
        <v>0</v>
      </c>
      <c r="BA28" s="287">
        <f t="shared" si="1"/>
        <v>0</v>
      </c>
      <c r="BB28" s="287">
        <f t="shared" si="2"/>
        <v>0</v>
      </c>
    </row>
    <row r="29" spans="1:55" s="33" customFormat="1" ht="18.75" customHeight="1" thickBot="1">
      <c r="A29" s="293">
        <v>20</v>
      </c>
      <c r="B29" s="477"/>
      <c r="C29" s="478"/>
      <c r="D29" s="478"/>
      <c r="E29" s="478"/>
      <c r="F29" s="479"/>
      <c r="G29" s="479"/>
      <c r="H29" s="479"/>
      <c r="I29" s="479"/>
      <c r="J29" s="303"/>
      <c r="K29" s="304"/>
      <c r="L29" s="304"/>
      <c r="M29" s="305"/>
      <c r="N29" s="303"/>
      <c r="O29" s="304"/>
      <c r="P29" s="305"/>
      <c r="Q29" s="303"/>
      <c r="R29" s="304"/>
      <c r="S29" s="305"/>
      <c r="T29" s="303"/>
      <c r="U29" s="304"/>
      <c r="V29" s="304"/>
      <c r="W29" s="305"/>
      <c r="X29" s="303"/>
      <c r="Y29" s="304"/>
      <c r="Z29" s="304"/>
      <c r="AA29" s="305"/>
      <c r="AB29" s="303"/>
      <c r="AC29" s="304"/>
      <c r="AD29" s="305"/>
      <c r="AE29" s="303"/>
      <c r="AF29" s="304"/>
      <c r="AG29" s="305"/>
      <c r="AH29" s="303"/>
      <c r="AI29" s="304"/>
      <c r="AJ29" s="305"/>
      <c r="AK29" s="303"/>
      <c r="AL29" s="304"/>
      <c r="AM29" s="304"/>
      <c r="AN29" s="305"/>
      <c r="AO29" s="303"/>
      <c r="AP29" s="304"/>
      <c r="AQ29" s="304"/>
      <c r="AR29" s="305"/>
      <c r="AS29" s="303"/>
      <c r="AT29" s="304"/>
      <c r="AU29" s="305"/>
      <c r="AV29" s="303"/>
      <c r="AW29" s="304"/>
      <c r="AX29" s="304"/>
      <c r="AY29" s="306"/>
      <c r="AZ29" s="298">
        <f t="shared" si="0"/>
        <v>0</v>
      </c>
      <c r="BA29" s="298">
        <f t="shared" si="1"/>
        <v>0</v>
      </c>
      <c r="BB29" s="298">
        <f t="shared" si="2"/>
        <v>0</v>
      </c>
    </row>
    <row r="30" spans="1:55" ht="18.75" customHeight="1" thickTop="1">
      <c r="A30" s="468" t="s">
        <v>6</v>
      </c>
      <c r="B30" s="469"/>
      <c r="C30" s="469"/>
      <c r="D30" s="469"/>
      <c r="E30" s="469"/>
      <c r="F30" s="469"/>
      <c r="G30" s="469"/>
      <c r="H30" s="469"/>
      <c r="I30" s="470"/>
      <c r="J30" s="324">
        <f>SUM(J10:J29)</f>
        <v>0</v>
      </c>
      <c r="K30" s="325">
        <f>SUM(K10:K29)</f>
        <v>0</v>
      </c>
      <c r="L30" s="325">
        <f>SUM(L10:L29)</f>
        <v>0</v>
      </c>
      <c r="M30" s="307" t="s">
        <v>209</v>
      </c>
      <c r="N30" s="324">
        <f>SUM(N10:N29)</f>
        <v>0</v>
      </c>
      <c r="O30" s="325">
        <f>SUM(O10:O29)</f>
        <v>0</v>
      </c>
      <c r="P30" s="307" t="s">
        <v>209</v>
      </c>
      <c r="Q30" s="324">
        <f>SUM(Q10:Q29)</f>
        <v>0</v>
      </c>
      <c r="R30" s="325">
        <f>SUM(R10:R29)</f>
        <v>0</v>
      </c>
      <c r="S30" s="307" t="s">
        <v>209</v>
      </c>
      <c r="T30" s="324">
        <f>SUM(T10:T29)</f>
        <v>0</v>
      </c>
      <c r="U30" s="325">
        <f>SUM(U10:U29)</f>
        <v>0</v>
      </c>
      <c r="V30" s="325">
        <f>SUM(V10:V29)</f>
        <v>0</v>
      </c>
      <c r="W30" s="307" t="s">
        <v>209</v>
      </c>
      <c r="X30" s="324">
        <f>SUM(X10:X29)</f>
        <v>0</v>
      </c>
      <c r="Y30" s="325">
        <f>SUM(Y10:Y29)</f>
        <v>0</v>
      </c>
      <c r="Z30" s="325">
        <f>SUM(Z10:Z29)</f>
        <v>0</v>
      </c>
      <c r="AA30" s="307" t="s">
        <v>209</v>
      </c>
      <c r="AB30" s="324">
        <f>SUM(AB10:AB29)</f>
        <v>0</v>
      </c>
      <c r="AC30" s="325">
        <f>SUM(AC10:AC29)</f>
        <v>0</v>
      </c>
      <c r="AD30" s="307" t="s">
        <v>209</v>
      </c>
      <c r="AE30" s="324">
        <f>SUM(AE10:AE29)</f>
        <v>0</v>
      </c>
      <c r="AF30" s="325">
        <f>SUM(AF10:AF29)</f>
        <v>0</v>
      </c>
      <c r="AG30" s="307" t="s">
        <v>209</v>
      </c>
      <c r="AH30" s="324">
        <f>SUM(AH10:AH29)</f>
        <v>0</v>
      </c>
      <c r="AI30" s="325">
        <f>SUM(AI10:AI29)</f>
        <v>0</v>
      </c>
      <c r="AJ30" s="307" t="s">
        <v>209</v>
      </c>
      <c r="AK30" s="324">
        <f>SUM(AK10:AK29)</f>
        <v>0</v>
      </c>
      <c r="AL30" s="325">
        <f>SUM(AL10:AL29)</f>
        <v>0</v>
      </c>
      <c r="AM30" s="325">
        <f>SUM(AM10:AM29)</f>
        <v>0</v>
      </c>
      <c r="AN30" s="307" t="s">
        <v>209</v>
      </c>
      <c r="AO30" s="324">
        <f>SUM(AO10:AO29)</f>
        <v>0</v>
      </c>
      <c r="AP30" s="325">
        <f>SUM(AP10:AP29)</f>
        <v>0</v>
      </c>
      <c r="AQ30" s="325">
        <f>SUM(AQ10:AQ29)</f>
        <v>0</v>
      </c>
      <c r="AR30" s="307" t="s">
        <v>209</v>
      </c>
      <c r="AS30" s="324">
        <f>SUM(AS10:AS29)</f>
        <v>0</v>
      </c>
      <c r="AT30" s="325">
        <f>SUM(AT10:AT29)</f>
        <v>0</v>
      </c>
      <c r="AU30" s="307" t="s">
        <v>209</v>
      </c>
      <c r="AV30" s="324">
        <f>SUM(AV10:AV29)</f>
        <v>0</v>
      </c>
      <c r="AW30" s="325">
        <f>SUM(AW10:AW29)</f>
        <v>0</v>
      </c>
      <c r="AX30" s="325">
        <f>SUM(AX10:AX29)</f>
        <v>0</v>
      </c>
      <c r="AY30" s="307" t="s">
        <v>209</v>
      </c>
      <c r="AZ30" s="308">
        <f>SUM(AZ10:AZ29)</f>
        <v>0</v>
      </c>
      <c r="BA30" s="309">
        <f>SUM(BA10:BA29)</f>
        <v>0</v>
      </c>
      <c r="BB30" s="309">
        <f>SUM(BB10:BB29)</f>
        <v>0</v>
      </c>
      <c r="BC30" s="310"/>
    </row>
    <row r="31" spans="1:55" ht="18.75" customHeight="1">
      <c r="A31" s="311"/>
      <c r="B31" s="312" t="s">
        <v>232</v>
      </c>
      <c r="C31" s="313"/>
      <c r="D31" s="311"/>
      <c r="E31" s="311"/>
      <c r="F31" s="311"/>
      <c r="G31" s="311"/>
      <c r="H31" s="311"/>
      <c r="I31" s="311"/>
      <c r="J31" s="314"/>
      <c r="K31" s="314"/>
      <c r="L31" s="314"/>
      <c r="M31" s="311"/>
      <c r="N31" s="314"/>
      <c r="O31" s="314"/>
      <c r="P31" s="311"/>
      <c r="Q31" s="314"/>
      <c r="R31" s="314"/>
      <c r="S31" s="311"/>
      <c r="T31" s="314"/>
      <c r="U31" s="314"/>
      <c r="V31" s="314"/>
      <c r="W31" s="311"/>
      <c r="X31" s="314"/>
      <c r="Y31" s="314"/>
      <c r="Z31" s="314"/>
      <c r="AA31" s="311"/>
      <c r="AB31" s="314"/>
      <c r="AC31" s="314"/>
      <c r="AD31" s="311"/>
      <c r="AE31" s="314"/>
      <c r="AF31" s="314"/>
      <c r="AG31" s="311"/>
      <c r="AH31" s="314"/>
      <c r="AI31" s="314"/>
      <c r="AJ31" s="311"/>
      <c r="AK31" s="314"/>
      <c r="AL31" s="314"/>
      <c r="AM31" s="314"/>
      <c r="AN31" s="311"/>
      <c r="AO31" s="314"/>
      <c r="AP31" s="314"/>
      <c r="AQ31" s="314"/>
      <c r="AR31" s="311"/>
      <c r="AS31" s="314"/>
      <c r="AT31" s="314"/>
      <c r="AU31" s="311"/>
      <c r="AV31" s="314"/>
      <c r="AW31" s="314"/>
      <c r="AX31" s="314"/>
      <c r="AY31" s="311"/>
      <c r="AZ31" s="314"/>
      <c r="BA31" s="314"/>
      <c r="BB31" s="314"/>
      <c r="BC31" s="315"/>
    </row>
    <row r="32" spans="1:55" s="315" customFormat="1" ht="18.75" customHeight="1">
      <c r="A32" s="311"/>
      <c r="B32" s="316" t="s">
        <v>231</v>
      </c>
      <c r="C32" s="317"/>
      <c r="D32" s="314"/>
      <c r="E32" s="311"/>
      <c r="F32" s="311"/>
      <c r="G32" s="311"/>
      <c r="H32" s="311"/>
      <c r="I32" s="311"/>
      <c r="J32" s="314"/>
      <c r="K32" s="314"/>
      <c r="L32" s="314"/>
      <c r="M32" s="314"/>
      <c r="N32" s="314"/>
      <c r="O32" s="314"/>
      <c r="P32" s="314"/>
      <c r="Q32" s="314"/>
      <c r="R32" s="314"/>
      <c r="S32" s="314"/>
      <c r="T32" s="314"/>
      <c r="U32" s="314"/>
      <c r="V32" s="314"/>
      <c r="W32" s="314"/>
      <c r="X32" s="314"/>
      <c r="Y32" s="314"/>
      <c r="Z32" s="314"/>
      <c r="AA32" s="314"/>
      <c r="AB32" s="314"/>
      <c r="AC32" s="314"/>
      <c r="AD32" s="314"/>
      <c r="AE32" s="314"/>
      <c r="AF32" s="314"/>
      <c r="AG32" s="314"/>
      <c r="AH32" s="314"/>
      <c r="AI32" s="314"/>
      <c r="AJ32" s="314"/>
      <c r="AK32" s="314"/>
      <c r="AL32" s="314"/>
      <c r="AM32" s="314"/>
      <c r="AN32" s="314"/>
      <c r="AO32" s="314"/>
      <c r="AP32" s="314"/>
      <c r="AQ32" s="314"/>
      <c r="AR32" s="314"/>
      <c r="AS32" s="314"/>
      <c r="AT32" s="314"/>
      <c r="AU32" s="314"/>
      <c r="AV32" s="314"/>
      <c r="AW32" s="314"/>
      <c r="AX32" s="314"/>
      <c r="AY32" s="314"/>
      <c r="AZ32" s="311"/>
      <c r="BA32" s="311"/>
      <c r="BB32" s="311"/>
    </row>
    <row r="33" spans="1:54" s="315" customFormat="1" ht="18.75" customHeight="1">
      <c r="A33" s="311"/>
      <c r="B33" s="318" t="s">
        <v>230</v>
      </c>
      <c r="C33" s="317"/>
      <c r="D33" s="314"/>
      <c r="E33" s="311"/>
      <c r="F33" s="311"/>
      <c r="G33" s="311"/>
      <c r="H33" s="311"/>
      <c r="I33" s="311"/>
      <c r="J33" s="314"/>
      <c r="K33" s="314"/>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14"/>
      <c r="AI33" s="314"/>
      <c r="AJ33" s="314"/>
      <c r="AK33" s="314"/>
      <c r="AL33" s="314"/>
      <c r="AM33" s="314"/>
      <c r="AN33" s="314"/>
      <c r="AO33" s="314"/>
      <c r="AP33" s="314"/>
      <c r="AQ33" s="314"/>
      <c r="AR33" s="314"/>
      <c r="AS33" s="314"/>
      <c r="AT33" s="314"/>
      <c r="AU33" s="314"/>
      <c r="AV33" s="314"/>
      <c r="AW33" s="314"/>
      <c r="AX33" s="314"/>
      <c r="AY33" s="314"/>
      <c r="AZ33" s="311"/>
      <c r="BA33" s="311"/>
      <c r="BB33" s="311"/>
    </row>
    <row r="34" spans="1:54" s="315" customFormat="1" ht="18.75" customHeight="1">
      <c r="A34" s="314"/>
      <c r="B34" s="316" t="s">
        <v>223</v>
      </c>
      <c r="C34" s="316"/>
      <c r="D34" s="314"/>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c r="AH34" s="314"/>
      <c r="AI34" s="314"/>
      <c r="AJ34" s="314"/>
      <c r="AK34" s="314"/>
      <c r="AL34" s="314"/>
      <c r="AM34" s="314"/>
      <c r="AN34" s="314"/>
      <c r="AO34" s="314"/>
      <c r="AP34" s="314"/>
      <c r="AQ34" s="314"/>
      <c r="AR34" s="314"/>
      <c r="AS34" s="314"/>
      <c r="AT34" s="314"/>
      <c r="AU34" s="314"/>
      <c r="AV34" s="314"/>
      <c r="AW34" s="314"/>
      <c r="AX34" s="314"/>
      <c r="AY34" s="314"/>
      <c r="AZ34" s="314"/>
      <c r="BA34" s="314"/>
      <c r="BB34" s="314"/>
    </row>
    <row r="35" spans="1:54" s="315" customFormat="1" ht="18.75" customHeight="1">
      <c r="A35" s="314"/>
      <c r="B35" s="316" t="s">
        <v>224</v>
      </c>
      <c r="C35" s="316"/>
      <c r="D35" s="314"/>
      <c r="E35" s="314"/>
      <c r="F35" s="314"/>
      <c r="G35" s="314"/>
      <c r="H35" s="314"/>
      <c r="I35" s="314"/>
      <c r="J35" s="314"/>
      <c r="K35" s="314"/>
      <c r="L35" s="314"/>
      <c r="M35" s="314"/>
      <c r="N35" s="314"/>
      <c r="O35" s="314"/>
      <c r="P35" s="314"/>
      <c r="Q35" s="314"/>
      <c r="R35" s="314"/>
      <c r="S35" s="314"/>
      <c r="T35" s="314"/>
      <c r="U35" s="314"/>
      <c r="V35" s="314"/>
      <c r="W35" s="314"/>
      <c r="X35" s="314"/>
      <c r="Y35" s="314"/>
      <c r="Z35" s="314"/>
      <c r="AA35" s="314"/>
      <c r="AB35" s="314"/>
      <c r="AC35" s="314"/>
      <c r="AD35" s="314"/>
      <c r="AE35" s="314"/>
      <c r="AF35" s="314"/>
      <c r="AG35" s="314"/>
      <c r="AH35" s="314"/>
      <c r="AI35" s="314"/>
      <c r="AJ35" s="314"/>
      <c r="AK35" s="314"/>
      <c r="AL35" s="314"/>
      <c r="AM35" s="314"/>
      <c r="AN35" s="314"/>
      <c r="AO35" s="314"/>
      <c r="AP35" s="314"/>
      <c r="AQ35" s="314"/>
      <c r="AR35" s="314"/>
      <c r="AS35" s="314"/>
      <c r="AT35" s="314"/>
      <c r="AU35" s="314"/>
      <c r="AV35" s="314"/>
      <c r="AW35" s="314"/>
      <c r="AX35" s="314"/>
      <c r="AY35" s="314"/>
      <c r="AZ35" s="314"/>
      <c r="BA35" s="314"/>
      <c r="BB35" s="314"/>
    </row>
    <row r="36" spans="1:54" s="315" customFormat="1" ht="18.75" customHeight="1">
      <c r="A36" s="314"/>
      <c r="B36" s="316" t="s">
        <v>225</v>
      </c>
      <c r="C36" s="316"/>
      <c r="D36" s="314"/>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c r="AH36" s="314"/>
      <c r="AI36" s="314"/>
      <c r="AJ36" s="314"/>
      <c r="AK36" s="314"/>
      <c r="AL36" s="314"/>
      <c r="AM36" s="314"/>
      <c r="AN36" s="314"/>
      <c r="AO36" s="314"/>
      <c r="AP36" s="314"/>
      <c r="AQ36" s="314"/>
      <c r="AR36" s="314"/>
      <c r="AS36" s="314"/>
      <c r="AT36" s="314"/>
      <c r="AU36" s="314"/>
      <c r="AV36" s="314"/>
      <c r="AW36" s="314"/>
      <c r="AX36" s="314"/>
      <c r="AY36" s="314"/>
      <c r="AZ36" s="314"/>
      <c r="BA36" s="314"/>
      <c r="BB36" s="314"/>
    </row>
    <row r="37" spans="1:54" s="315" customFormat="1" ht="18.75" customHeight="1">
      <c r="A37" s="314"/>
      <c r="B37" s="316" t="s">
        <v>226</v>
      </c>
      <c r="C37" s="316"/>
      <c r="D37" s="314"/>
      <c r="E37" s="314"/>
      <c r="F37" s="314"/>
      <c r="G37" s="314"/>
      <c r="H37" s="314"/>
      <c r="I37" s="314"/>
      <c r="J37" s="314"/>
      <c r="K37" s="314"/>
      <c r="L37" s="314"/>
      <c r="M37" s="314"/>
      <c r="N37" s="314"/>
      <c r="O37" s="314"/>
      <c r="P37" s="314"/>
      <c r="Q37" s="314"/>
      <c r="R37" s="314"/>
      <c r="S37" s="314"/>
      <c r="T37" s="314"/>
      <c r="U37" s="314"/>
      <c r="V37" s="314"/>
      <c r="W37" s="314"/>
      <c r="X37" s="314"/>
      <c r="Y37" s="314"/>
      <c r="Z37" s="314"/>
      <c r="AA37" s="314"/>
      <c r="AB37" s="314"/>
      <c r="AC37" s="314"/>
      <c r="AD37" s="314"/>
      <c r="AE37" s="314"/>
      <c r="AF37" s="314"/>
      <c r="AG37" s="314"/>
      <c r="AH37" s="314"/>
      <c r="AI37" s="314"/>
      <c r="AJ37" s="314"/>
      <c r="AK37" s="314"/>
      <c r="AL37" s="314"/>
      <c r="AM37" s="314"/>
      <c r="AN37" s="314"/>
      <c r="AO37" s="314"/>
      <c r="AP37" s="314"/>
      <c r="AQ37" s="314"/>
      <c r="AR37" s="314"/>
      <c r="AS37" s="314"/>
      <c r="AT37" s="314"/>
      <c r="AU37" s="314"/>
      <c r="AV37" s="314"/>
      <c r="AW37" s="314"/>
      <c r="AX37" s="314"/>
      <c r="AY37" s="314"/>
      <c r="AZ37" s="314"/>
      <c r="BA37" s="314"/>
      <c r="BB37" s="314"/>
    </row>
    <row r="38" spans="1:54" ht="21" customHeight="1">
      <c r="A38" s="273"/>
      <c r="B38" s="316" t="s">
        <v>227</v>
      </c>
      <c r="C38" s="319"/>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273"/>
      <c r="AN38" s="273"/>
      <c r="AO38" s="273"/>
      <c r="AP38" s="273"/>
      <c r="AQ38" s="273"/>
      <c r="AR38" s="273"/>
      <c r="AS38" s="273"/>
      <c r="AT38" s="273"/>
      <c r="AU38" s="273"/>
      <c r="AV38" s="273"/>
      <c r="AW38" s="273"/>
      <c r="AX38" s="273"/>
      <c r="AY38" s="273"/>
      <c r="AZ38" s="273"/>
      <c r="BA38" s="273"/>
      <c r="BB38" s="273"/>
    </row>
    <row r="39" spans="1:54" ht="21" customHeight="1">
      <c r="A39" s="273"/>
      <c r="B39" s="316" t="s">
        <v>228</v>
      </c>
      <c r="C39" s="319"/>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3"/>
      <c r="AM39" s="273"/>
      <c r="AN39" s="273"/>
      <c r="AO39" s="273"/>
      <c r="AP39" s="273"/>
      <c r="AQ39" s="273"/>
      <c r="AR39" s="273"/>
      <c r="AS39" s="273"/>
      <c r="AT39" s="273"/>
      <c r="AU39" s="273"/>
      <c r="AV39" s="273"/>
      <c r="AW39" s="273"/>
      <c r="AX39" s="273"/>
      <c r="AY39" s="273"/>
      <c r="AZ39" s="273"/>
      <c r="BA39" s="273"/>
      <c r="BB39" s="273"/>
    </row>
    <row r="40" spans="1:54" ht="21" customHeight="1">
      <c r="A40" s="273"/>
      <c r="B40" s="316" t="s">
        <v>229</v>
      </c>
      <c r="C40" s="319"/>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273"/>
      <c r="AL40" s="273"/>
      <c r="AM40" s="273"/>
      <c r="AN40" s="273"/>
      <c r="AO40" s="273"/>
      <c r="AP40" s="273"/>
      <c r="AQ40" s="273"/>
      <c r="AR40" s="273"/>
      <c r="AS40" s="273"/>
      <c r="AT40" s="273"/>
      <c r="AU40" s="273"/>
      <c r="AV40" s="273"/>
      <c r="AW40" s="273"/>
      <c r="AX40" s="273"/>
      <c r="AY40" s="273"/>
      <c r="AZ40" s="273"/>
      <c r="BA40" s="273"/>
      <c r="BB40" s="273"/>
    </row>
  </sheetData>
  <mergeCells count="88">
    <mergeCell ref="AZ2:BB2"/>
    <mergeCell ref="A3:T3"/>
    <mergeCell ref="A5:F5"/>
    <mergeCell ref="A6:I6"/>
    <mergeCell ref="J6:M6"/>
    <mergeCell ref="N6:P6"/>
    <mergeCell ref="Q6:S6"/>
    <mergeCell ref="T6:W6"/>
    <mergeCell ref="X6:AA6"/>
    <mergeCell ref="AB6:AD6"/>
    <mergeCell ref="AZ6:BB6"/>
    <mergeCell ref="AH6:AJ6"/>
    <mergeCell ref="AK6:AN6"/>
    <mergeCell ref="AO6:AR6"/>
    <mergeCell ref="AS6:AU6"/>
    <mergeCell ref="AV6:AY6"/>
    <mergeCell ref="AE6:AG6"/>
    <mergeCell ref="A7:A8"/>
    <mergeCell ref="B7:E8"/>
    <mergeCell ref="F7:I8"/>
    <mergeCell ref="J7:L7"/>
    <mergeCell ref="M7:M8"/>
    <mergeCell ref="B11:E11"/>
    <mergeCell ref="F11:I11"/>
    <mergeCell ref="AO7:AQ7"/>
    <mergeCell ref="AR7:AR8"/>
    <mergeCell ref="AS7:AT7"/>
    <mergeCell ref="AE7:AF7"/>
    <mergeCell ref="AG7:AG8"/>
    <mergeCell ref="AH7:AI7"/>
    <mergeCell ref="AJ7:AJ8"/>
    <mergeCell ref="AK7:AM7"/>
    <mergeCell ref="AN7:AN8"/>
    <mergeCell ref="T7:V7"/>
    <mergeCell ref="W7:W8"/>
    <mergeCell ref="X7:Z7"/>
    <mergeCell ref="AA7:AA8"/>
    <mergeCell ref="AB7:AC7"/>
    <mergeCell ref="AZ7:BB7"/>
    <mergeCell ref="B9:E9"/>
    <mergeCell ref="F9:I9"/>
    <mergeCell ref="B10:E10"/>
    <mergeCell ref="F10:I10"/>
    <mergeCell ref="AU7:AU8"/>
    <mergeCell ref="AV7:AX7"/>
    <mergeCell ref="AY7:AY8"/>
    <mergeCell ref="AD7:AD8"/>
    <mergeCell ref="N7:O7"/>
    <mergeCell ref="P7:P8"/>
    <mergeCell ref="Q7:R7"/>
    <mergeCell ref="S7:S8"/>
    <mergeCell ref="B12:E12"/>
    <mergeCell ref="F12:I12"/>
    <mergeCell ref="B13:E13"/>
    <mergeCell ref="F13:I13"/>
    <mergeCell ref="B14:E14"/>
    <mergeCell ref="F14:I14"/>
    <mergeCell ref="B15:E15"/>
    <mergeCell ref="F15:I15"/>
    <mergeCell ref="B16:E16"/>
    <mergeCell ref="F16:I16"/>
    <mergeCell ref="B17:E17"/>
    <mergeCell ref="F17:I17"/>
    <mergeCell ref="B18:E18"/>
    <mergeCell ref="F18:I18"/>
    <mergeCell ref="B19:E19"/>
    <mergeCell ref="F19:I19"/>
    <mergeCell ref="B20:E20"/>
    <mergeCell ref="F20:I20"/>
    <mergeCell ref="B21:E21"/>
    <mergeCell ref="F21:I21"/>
    <mergeCell ref="B22:E22"/>
    <mergeCell ref="F22:I22"/>
    <mergeCell ref="B23:E23"/>
    <mergeCell ref="F23:I23"/>
    <mergeCell ref="B24:E24"/>
    <mergeCell ref="F24:I24"/>
    <mergeCell ref="B25:E25"/>
    <mergeCell ref="F25:I25"/>
    <mergeCell ref="B26:E26"/>
    <mergeCell ref="F26:I26"/>
    <mergeCell ref="A30:I30"/>
    <mergeCell ref="B27:E27"/>
    <mergeCell ref="F27:I27"/>
    <mergeCell ref="B28:E28"/>
    <mergeCell ref="F28:I28"/>
    <mergeCell ref="B29:E29"/>
    <mergeCell ref="F29:I29"/>
  </mergeCells>
  <phoneticPr fontId="6"/>
  <dataValidations count="1">
    <dataValidation imeMode="fullKatakana" allowBlank="1" showInputMessage="1" showErrorMessage="1" sqref="B10:E29" xr:uid="{54DCB04F-B9B6-4366-8E5A-3EBB94140CE1}"/>
  </dataValidations>
  <pageMargins left="0.7" right="0.7" top="0.75" bottom="0.75" header="0.3" footer="0.3"/>
  <pageSetup paperSize="9" scale="2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rgb="FFFFFF00"/>
  </sheetPr>
  <dimension ref="A2:AH60"/>
  <sheetViews>
    <sheetView topLeftCell="A13" zoomScale="70" zoomScaleNormal="70" workbookViewId="0">
      <selection activeCell="P40" sqref="P40"/>
    </sheetView>
  </sheetViews>
  <sheetFormatPr defaultColWidth="1.625" defaultRowHeight="11.25"/>
  <cols>
    <col min="1" max="1" width="19" style="61" customWidth="1"/>
    <col min="2" max="2" width="14.75" style="61" customWidth="1"/>
    <col min="3" max="4" width="3.625" style="61" customWidth="1"/>
    <col min="5" max="5" width="29.625" style="61" customWidth="1"/>
    <col min="6" max="6" width="12.5" style="61" customWidth="1"/>
    <col min="7" max="7" width="7.5" style="61" customWidth="1"/>
    <col min="8" max="18" width="7.5" style="65" customWidth="1"/>
    <col min="19" max="19" width="11" style="65" customWidth="1"/>
    <col min="20" max="20" width="7.125" style="65" customWidth="1"/>
    <col min="21" max="22" width="12" style="65" customWidth="1"/>
    <col min="23" max="23" width="12.375" style="65" customWidth="1"/>
    <col min="24" max="26" width="18.375" style="65" customWidth="1"/>
    <col min="27" max="42" width="3.875" style="65" customWidth="1"/>
    <col min="43" max="16384" width="1.625" style="65"/>
  </cols>
  <sheetData>
    <row r="2" spans="1:34" s="61" customFormat="1" ht="17.25">
      <c r="B2" s="62">
        <f>'4月【平日・休日】'!M3</f>
        <v>2026</v>
      </c>
      <c r="C2" s="62"/>
      <c r="D2" s="62"/>
      <c r="E2" s="10" t="s">
        <v>3</v>
      </c>
      <c r="F2" s="63" t="s">
        <v>241</v>
      </c>
      <c r="G2" s="63"/>
      <c r="H2" s="63"/>
      <c r="I2" s="63"/>
      <c r="J2" s="63"/>
      <c r="K2" s="63"/>
      <c r="L2" s="63"/>
      <c r="M2" s="63"/>
      <c r="N2" s="63"/>
      <c r="O2" s="63"/>
      <c r="P2" s="63"/>
      <c r="Q2" s="63"/>
      <c r="R2" s="63"/>
      <c r="S2" s="63"/>
      <c r="T2" s="63"/>
      <c r="U2" s="63"/>
      <c r="V2" s="63"/>
      <c r="W2" s="63"/>
      <c r="AH2" s="64"/>
    </row>
    <row r="3" spans="1:34" s="61" customFormat="1" ht="17.25">
      <c r="L3" s="512"/>
      <c r="M3" s="512"/>
      <c r="N3" s="512"/>
      <c r="O3" s="512"/>
      <c r="P3" s="512"/>
      <c r="Q3" s="512"/>
      <c r="R3" s="512"/>
      <c r="S3" s="512"/>
      <c r="T3" s="512"/>
      <c r="U3" s="512"/>
      <c r="V3" s="512"/>
      <c r="W3" s="512"/>
      <c r="X3" s="512"/>
      <c r="Y3" s="512"/>
      <c r="AH3" s="64"/>
    </row>
    <row r="4" spans="1:34" ht="18" customHeight="1">
      <c r="A4" s="3" t="s">
        <v>70</v>
      </c>
    </row>
    <row r="5" spans="1:34" s="3" customFormat="1" ht="17.25">
      <c r="A5" s="8" t="s">
        <v>93</v>
      </c>
      <c r="B5" s="9"/>
      <c r="C5" s="9"/>
      <c r="D5" s="103"/>
      <c r="E5" s="102"/>
      <c r="F5" s="9"/>
      <c r="G5" s="8" t="s">
        <v>35</v>
      </c>
      <c r="H5" s="8" t="s">
        <v>36</v>
      </c>
      <c r="I5" s="8" t="s">
        <v>37</v>
      </c>
      <c r="J5" s="8" t="s">
        <v>38</v>
      </c>
      <c r="K5" s="8" t="s">
        <v>39</v>
      </c>
      <c r="L5" s="8" t="s">
        <v>40</v>
      </c>
      <c r="M5" s="8" t="s">
        <v>41</v>
      </c>
      <c r="N5" s="8" t="s">
        <v>42</v>
      </c>
      <c r="O5" s="8" t="s">
        <v>43</v>
      </c>
      <c r="P5" s="8" t="s">
        <v>44</v>
      </c>
      <c r="Q5" s="8" t="s">
        <v>45</v>
      </c>
      <c r="R5" s="8" t="s">
        <v>46</v>
      </c>
      <c r="S5" s="128" t="s">
        <v>12</v>
      </c>
      <c r="T5" s="122"/>
      <c r="U5" s="258" t="s">
        <v>249</v>
      </c>
      <c r="V5" s="258" t="s">
        <v>34</v>
      </c>
      <c r="W5" s="259"/>
      <c r="X5" s="213" t="s">
        <v>266</v>
      </c>
      <c r="Y5" s="213" t="s">
        <v>267</v>
      </c>
      <c r="Z5" s="213" t="s">
        <v>268</v>
      </c>
    </row>
    <row r="6" spans="1:34" s="3" customFormat="1" ht="21" customHeight="1">
      <c r="A6" s="42">
        <f>'4月【平日・休日】'!L7</f>
        <v>0</v>
      </c>
      <c r="B6" s="1" t="s">
        <v>32</v>
      </c>
      <c r="C6" s="517" t="s">
        <v>87</v>
      </c>
      <c r="D6" s="520" t="s">
        <v>94</v>
      </c>
      <c r="E6" s="521"/>
      <c r="F6" s="2"/>
      <c r="G6" s="11" cm="1">
        <f t="array" aca="1" ref="G6" ca="1">INDIRECT(G$5&amp;"【平日・休日】"&amp;"!F32")</f>
        <v>0</v>
      </c>
      <c r="H6" s="11" cm="1">
        <f t="array" aca="1" ref="H6" ca="1">INDIRECT(H$5&amp;"【平日・休日】"&amp;"!F31")</f>
        <v>0</v>
      </c>
      <c r="I6" s="11" cm="1">
        <f t="array" aca="1" ref="I6" ca="1">INDIRECT(I$5&amp;"【平日・休日】"&amp;"!F31")</f>
        <v>0</v>
      </c>
      <c r="J6" s="11" cm="1">
        <f t="array" aca="1" ref="J6" ca="1">INDIRECT(J$5&amp;"【平日・休日】"&amp;"!F32")</f>
        <v>0</v>
      </c>
      <c r="K6" s="11" cm="1">
        <f t="array" aca="1" ref="K6" ca="1">INDIRECT(K$5&amp;"【平日・休日】"&amp;"!F32")</f>
        <v>0</v>
      </c>
      <c r="L6" s="11" cm="1">
        <f t="array" aca="1" ref="L6" ca="1">INDIRECT(L$5&amp;"【平日・休日】"&amp;"!F31")</f>
        <v>0</v>
      </c>
      <c r="M6" s="11" cm="1">
        <f t="array" aca="1" ref="M6" ca="1">INDIRECT(M$5&amp;"【平日・休日】"&amp;"!F31")</f>
        <v>0</v>
      </c>
      <c r="N6" s="11" cm="1">
        <f t="array" aca="1" ref="N6" ca="1">INDIRECT(N$5&amp;"【平日・休日】"&amp;"!F31")</f>
        <v>0</v>
      </c>
      <c r="O6" s="11" cm="1">
        <f t="array" aca="1" ref="O6" ca="1">INDIRECT(O$5&amp;"【平日・休日】"&amp;"!F32")</f>
        <v>0</v>
      </c>
      <c r="P6" s="11" cm="1">
        <f t="array" aca="1" ref="P6" ca="1">INDIRECT(P$5&amp;"【平日・休日】"&amp;"!F32")</f>
        <v>0</v>
      </c>
      <c r="Q6" s="11" cm="1">
        <f t="array" aca="1" ref="Q6" ca="1">INDIRECT(Q$5&amp;"【平日・休日】"&amp;"!F31")</f>
        <v>0</v>
      </c>
      <c r="R6" s="11" cm="1">
        <f t="array" aca="1" ref="R6" ca="1">INDIRECT(R$5&amp;"【平日・休日】"&amp;"!F32")</f>
        <v>0</v>
      </c>
      <c r="S6" s="12">
        <f ca="1">SUM(G6:R6)</f>
        <v>0</v>
      </c>
      <c r="T6" s="123"/>
      <c r="U6" s="260">
        <f ca="1">IFERROR(IF(SUM(S6,S12,M21:M36)&lt;=2000,ROUNDDOWN((1600000/S6-400),-1),400),400)</f>
        <v>400</v>
      </c>
      <c r="V6" s="261">
        <f ca="1">IFERROR(U6*S6,"")</f>
        <v>0</v>
      </c>
      <c r="W6" s="259"/>
      <c r="X6" s="212">
        <v>10223000</v>
      </c>
      <c r="Y6" s="262">
        <f ca="1">SUM(V6:V7,V12,W21:W24,W29:W36)</f>
        <v>0</v>
      </c>
      <c r="Z6" s="263">
        <f ca="1">IF(Y6&gt;X6,X6,Y6)</f>
        <v>0</v>
      </c>
    </row>
    <row r="7" spans="1:34" s="3" customFormat="1" ht="21" customHeight="1">
      <c r="A7" s="4"/>
      <c r="B7" s="4"/>
      <c r="C7" s="518"/>
      <c r="D7" s="522" t="s">
        <v>95</v>
      </c>
      <c r="E7" s="523"/>
      <c r="F7" s="5"/>
      <c r="G7" s="13" cm="1">
        <f t="array" aca="1" ref="G7" ca="1">INDIRECT(G$5&amp;"【平日・休日】"&amp;"!F33")</f>
        <v>0</v>
      </c>
      <c r="H7" s="13" cm="1">
        <f t="array" aca="1" ref="H7" ca="1">INDIRECT(H$5&amp;"【平日・休日】"&amp;"!F32")</f>
        <v>0</v>
      </c>
      <c r="I7" s="13" cm="1">
        <f t="array" aca="1" ref="I7" ca="1">INDIRECT(I$5&amp;"【平日・休日】"&amp;"!F32")</f>
        <v>0</v>
      </c>
      <c r="J7" s="13" cm="1">
        <f t="array" aca="1" ref="J7" ca="1">INDIRECT(J$5&amp;"【平日・休日】"&amp;"!F33")</f>
        <v>0</v>
      </c>
      <c r="K7" s="13" cm="1">
        <f t="array" aca="1" ref="K7" ca="1">INDIRECT(K$5&amp;"【平日・休日】"&amp;"!F33")</f>
        <v>0</v>
      </c>
      <c r="L7" s="13" cm="1">
        <f t="array" aca="1" ref="L7" ca="1">INDIRECT(L$5&amp;"【平日・休日】"&amp;"!F32")</f>
        <v>0</v>
      </c>
      <c r="M7" s="13" cm="1">
        <f t="array" aca="1" ref="M7" ca="1">INDIRECT(M$5&amp;"【平日・休日】"&amp;"!F32")</f>
        <v>0</v>
      </c>
      <c r="N7" s="13" cm="1">
        <f t="array" aca="1" ref="N7" ca="1">INDIRECT(N$5&amp;"【平日・休日】"&amp;"!F32")</f>
        <v>0</v>
      </c>
      <c r="O7" s="13" cm="1">
        <f t="array" aca="1" ref="O7" ca="1">INDIRECT(O$5&amp;"【平日・休日】"&amp;"!F33")</f>
        <v>0</v>
      </c>
      <c r="P7" s="13" cm="1">
        <f t="array" aca="1" ref="P7" ca="1">INDIRECT(P$5&amp;"【平日・休日】"&amp;"!F33")</f>
        <v>0</v>
      </c>
      <c r="Q7" s="13" cm="1">
        <f t="array" aca="1" ref="Q7" ca="1">INDIRECT(Q$5&amp;"【平日・休日】"&amp;"!F32")</f>
        <v>0</v>
      </c>
      <c r="R7" s="13" cm="1">
        <f t="array" aca="1" ref="R7" ca="1">INDIRECT(R$5&amp;"【平日・休日】"&amp;"!F33")</f>
        <v>0</v>
      </c>
      <c r="S7" s="14">
        <f t="shared" ref="S7:S16" ca="1" si="0">SUM(G7:R7)</f>
        <v>0</v>
      </c>
      <c r="T7" s="124"/>
      <c r="U7" s="260">
        <v>800</v>
      </c>
      <c r="V7" s="261">
        <f ca="1">U7*S7</f>
        <v>0</v>
      </c>
      <c r="W7" s="259"/>
      <c r="Y7" s="3" t="s">
        <v>269</v>
      </c>
      <c r="Z7" s="3" t="s">
        <v>270</v>
      </c>
    </row>
    <row r="8" spans="1:34" s="3" customFormat="1" ht="21" customHeight="1">
      <c r="A8" s="4"/>
      <c r="B8" s="4"/>
      <c r="C8" s="518"/>
      <c r="D8" s="524" t="s">
        <v>96</v>
      </c>
      <c r="E8" s="525"/>
      <c r="F8" s="5"/>
      <c r="G8" s="13" cm="1">
        <f t="array" aca="1" ref="G8" ca="1">INDIRECT(G$5&amp;"【平日・休日】"&amp;"!F34")</f>
        <v>0</v>
      </c>
      <c r="H8" s="13" cm="1">
        <f t="array" aca="1" ref="H8" ca="1">INDIRECT(H$5&amp;"【平日・休日】"&amp;"!F33")</f>
        <v>0</v>
      </c>
      <c r="I8" s="13" cm="1">
        <f t="array" aca="1" ref="I8" ca="1">INDIRECT(I$5&amp;"【平日・休日】"&amp;"!F33")</f>
        <v>0</v>
      </c>
      <c r="J8" s="13" cm="1">
        <f t="array" aca="1" ref="J8" ca="1">INDIRECT(J$5&amp;"【平日・休日】"&amp;"!F34")</f>
        <v>0</v>
      </c>
      <c r="K8" s="13" cm="1">
        <f t="array" aca="1" ref="K8" ca="1">INDIRECT(K$5&amp;"【平日・休日】"&amp;"!F34")</f>
        <v>0</v>
      </c>
      <c r="L8" s="13" cm="1">
        <f t="array" aca="1" ref="L8" ca="1">INDIRECT(L$5&amp;"【平日・休日】"&amp;"!F33")</f>
        <v>0</v>
      </c>
      <c r="M8" s="13" cm="1">
        <f t="array" aca="1" ref="M8" ca="1">INDIRECT(M$5&amp;"【平日・休日】"&amp;"!F33")</f>
        <v>0</v>
      </c>
      <c r="N8" s="13" cm="1">
        <f t="array" aca="1" ref="N8" ca="1">INDIRECT(N$5&amp;"【平日・休日】"&amp;"!F33")</f>
        <v>0</v>
      </c>
      <c r="O8" s="13" cm="1">
        <f t="array" aca="1" ref="O8" ca="1">INDIRECT(O$5&amp;"【平日・休日】"&amp;"!F34")</f>
        <v>0</v>
      </c>
      <c r="P8" s="13" cm="1">
        <f t="array" aca="1" ref="P8" ca="1">INDIRECT(P$5&amp;"【平日・休日】"&amp;"!F34")</f>
        <v>0</v>
      </c>
      <c r="Q8" s="13" cm="1">
        <f t="array" aca="1" ref="Q8" ca="1">INDIRECT(Q$5&amp;"【平日・休日】"&amp;"!F33")</f>
        <v>0</v>
      </c>
      <c r="R8" s="13" cm="1">
        <f t="array" aca="1" ref="R8" ca="1">INDIRECT(R$5&amp;"【平日・休日】"&amp;"!F34")</f>
        <v>0</v>
      </c>
      <c r="S8" s="14">
        <f t="shared" ca="1" si="0"/>
        <v>0</v>
      </c>
      <c r="T8" s="124"/>
      <c r="U8" s="264"/>
      <c r="V8" s="264"/>
      <c r="W8" s="259"/>
      <c r="Z8" s="213" t="s">
        <v>271</v>
      </c>
    </row>
    <row r="9" spans="1:34" s="3" customFormat="1" ht="21" customHeight="1">
      <c r="A9" s="4"/>
      <c r="B9" s="4"/>
      <c r="C9" s="518"/>
      <c r="D9" s="104"/>
      <c r="E9" s="106" t="s">
        <v>97</v>
      </c>
      <c r="F9" s="5"/>
      <c r="G9" s="13" cm="1">
        <f t="array" aca="1" ref="G9" ca="1">INDIRECT(G$5&amp;"【平日・休日】"&amp;"!F35")</f>
        <v>0</v>
      </c>
      <c r="H9" s="13" cm="1">
        <f t="array" aca="1" ref="H9" ca="1">INDIRECT(H$5&amp;"【平日・休日】"&amp;"!F34")</f>
        <v>0</v>
      </c>
      <c r="I9" s="13" cm="1">
        <f t="array" aca="1" ref="I9" ca="1">INDIRECT(I$5&amp;"【平日・休日】"&amp;"!F34")</f>
        <v>0</v>
      </c>
      <c r="J9" s="13" cm="1">
        <f t="array" aca="1" ref="J9" ca="1">INDIRECT(J$5&amp;"【平日・休日】"&amp;"!F35")</f>
        <v>0</v>
      </c>
      <c r="K9" s="13" cm="1">
        <f t="array" aca="1" ref="K9" ca="1">INDIRECT(K$5&amp;"【平日・休日】"&amp;"!F35")</f>
        <v>0</v>
      </c>
      <c r="L9" s="13" cm="1">
        <f t="array" aca="1" ref="L9" ca="1">INDIRECT(L$5&amp;"【平日・休日】"&amp;"!F34")</f>
        <v>0</v>
      </c>
      <c r="M9" s="13" cm="1">
        <f t="array" aca="1" ref="M9" ca="1">INDIRECT(M$5&amp;"【平日・休日】"&amp;"!F34")</f>
        <v>0</v>
      </c>
      <c r="N9" s="13" cm="1">
        <f t="array" aca="1" ref="N9" ca="1">INDIRECT(N$5&amp;"【平日・休日】"&amp;"!F34")</f>
        <v>0</v>
      </c>
      <c r="O9" s="13" cm="1">
        <f t="array" aca="1" ref="O9" ca="1">INDIRECT(O$5&amp;"【平日・休日】"&amp;"!F35")</f>
        <v>0</v>
      </c>
      <c r="P9" s="13" cm="1">
        <f t="array" aca="1" ref="P9" ca="1">INDIRECT(P$5&amp;"【平日・休日】"&amp;"!F35")</f>
        <v>0</v>
      </c>
      <c r="Q9" s="13" cm="1">
        <f t="array" aca="1" ref="Q9" ca="1">INDIRECT(Q$5&amp;"【平日・休日】"&amp;"!F34")</f>
        <v>0</v>
      </c>
      <c r="R9" s="13" cm="1">
        <f t="array" aca="1" ref="R9" ca="1">INDIRECT(R$5&amp;"【平日・休日】"&amp;"!F35")</f>
        <v>0</v>
      </c>
      <c r="S9" s="14">
        <f t="shared" ca="1" si="0"/>
        <v>0</v>
      </c>
      <c r="T9" s="124"/>
      <c r="U9" s="260">
        <v>150</v>
      </c>
      <c r="V9" s="265">
        <f ca="1">U9*S9</f>
        <v>0</v>
      </c>
      <c r="W9" s="259"/>
      <c r="Z9" s="266">
        <f ca="1">SUM(Z6,V9:V11,V14:V16,W25:W28,X21:X36,V40:V42,B46)</f>
        <v>0</v>
      </c>
    </row>
    <row r="10" spans="1:34" s="3" customFormat="1" ht="21" customHeight="1">
      <c r="A10" s="4"/>
      <c r="B10" s="4"/>
      <c r="C10" s="518"/>
      <c r="D10" s="104"/>
      <c r="E10" s="106" t="s">
        <v>98</v>
      </c>
      <c r="F10" s="5"/>
      <c r="G10" s="13" cm="1">
        <f t="array" aca="1" ref="G10" ca="1">INDIRECT(G$5&amp;"【平日・休日】"&amp;"!F36")</f>
        <v>0</v>
      </c>
      <c r="H10" s="13" cm="1">
        <f t="array" aca="1" ref="H10" ca="1">INDIRECT(H$5&amp;"【平日・休日】"&amp;"!F35")</f>
        <v>0</v>
      </c>
      <c r="I10" s="13" cm="1">
        <f t="array" aca="1" ref="I10" ca="1">INDIRECT(I$5&amp;"【平日・休日】"&amp;"!F35")</f>
        <v>0</v>
      </c>
      <c r="J10" s="13" cm="1">
        <f t="array" aca="1" ref="J10" ca="1">INDIRECT(J$5&amp;"【平日・休日】"&amp;"!F36")</f>
        <v>0</v>
      </c>
      <c r="K10" s="13" cm="1">
        <f t="array" aca="1" ref="K10" ca="1">INDIRECT(K$5&amp;"【平日・休日】"&amp;"!F36")</f>
        <v>0</v>
      </c>
      <c r="L10" s="13" cm="1">
        <f t="array" aca="1" ref="L10" ca="1">INDIRECT(L$5&amp;"【平日・休日】"&amp;"!F35")</f>
        <v>0</v>
      </c>
      <c r="M10" s="13" cm="1">
        <f t="array" aca="1" ref="M10" ca="1">INDIRECT(M$5&amp;"【平日・休日】"&amp;"!F35")</f>
        <v>0</v>
      </c>
      <c r="N10" s="13" cm="1">
        <f t="array" aca="1" ref="N10" ca="1">INDIRECT(N$5&amp;"【平日・休日】"&amp;"!F35")</f>
        <v>0</v>
      </c>
      <c r="O10" s="13" cm="1">
        <f t="array" aca="1" ref="O10" ca="1">INDIRECT(O$5&amp;"【平日・休日】"&amp;"!F36")</f>
        <v>0</v>
      </c>
      <c r="P10" s="13" cm="1">
        <f t="array" aca="1" ref="P10" ca="1">INDIRECT(P$5&amp;"【平日・休日】"&amp;"!F36")</f>
        <v>0</v>
      </c>
      <c r="Q10" s="13" cm="1">
        <f t="array" aca="1" ref="Q10" ca="1">INDIRECT(Q$5&amp;"【平日・休日】"&amp;"!F35")</f>
        <v>0</v>
      </c>
      <c r="R10" s="13" cm="1">
        <f t="array" aca="1" ref="R10" ca="1">INDIRECT(R$5&amp;"【平日・休日】"&amp;"!F36")</f>
        <v>0</v>
      </c>
      <c r="S10" s="14">
        <f t="shared" ca="1" si="0"/>
        <v>0</v>
      </c>
      <c r="T10" s="124"/>
      <c r="U10" s="260">
        <v>300</v>
      </c>
      <c r="V10" s="265">
        <f ca="1">U10*S10</f>
        <v>0</v>
      </c>
      <c r="W10" s="259"/>
      <c r="Z10" s="3" t="s">
        <v>272</v>
      </c>
    </row>
    <row r="11" spans="1:34" s="3" customFormat="1" ht="21" customHeight="1">
      <c r="A11" s="22"/>
      <c r="B11" s="4"/>
      <c r="C11" s="519"/>
      <c r="D11" s="105"/>
      <c r="E11" s="107" t="s">
        <v>99</v>
      </c>
      <c r="F11" s="7"/>
      <c r="G11" s="15" cm="1">
        <f t="array" aca="1" ref="G11" ca="1">INDIRECT(G$5&amp;"【平日・休日】"&amp;"!F37")</f>
        <v>0</v>
      </c>
      <c r="H11" s="15" cm="1">
        <f t="array" aca="1" ref="H11" ca="1">INDIRECT(H$5&amp;"【平日・休日】"&amp;"!F36")</f>
        <v>0</v>
      </c>
      <c r="I11" s="15" cm="1">
        <f t="array" aca="1" ref="I11" ca="1">INDIRECT(I$5&amp;"【平日・休日】"&amp;"!F36")</f>
        <v>0</v>
      </c>
      <c r="J11" s="15" cm="1">
        <f t="array" aca="1" ref="J11" ca="1">INDIRECT(J$5&amp;"【平日・休日】"&amp;"!F37")</f>
        <v>0</v>
      </c>
      <c r="K11" s="15" cm="1">
        <f t="array" aca="1" ref="K11" ca="1">INDIRECT(K$5&amp;"【平日・休日】"&amp;"!F37")</f>
        <v>0</v>
      </c>
      <c r="L11" s="15" cm="1">
        <f t="array" aca="1" ref="L11" ca="1">INDIRECT(L$5&amp;"【平日・休日】"&amp;"!F36")</f>
        <v>0</v>
      </c>
      <c r="M11" s="15" cm="1">
        <f t="array" aca="1" ref="M11" ca="1">INDIRECT(M$5&amp;"【平日・休日】"&amp;"!F36")</f>
        <v>0</v>
      </c>
      <c r="N11" s="15" cm="1">
        <f t="array" aca="1" ref="N11" ca="1">INDIRECT(N$5&amp;"【平日・休日】"&amp;"!F36")</f>
        <v>0</v>
      </c>
      <c r="O11" s="15" cm="1">
        <f t="array" aca="1" ref="O11" ca="1">INDIRECT(O$5&amp;"【平日・休日】"&amp;"!F37")</f>
        <v>0</v>
      </c>
      <c r="P11" s="15" cm="1">
        <f t="array" aca="1" ref="P11" ca="1">INDIRECT(P$5&amp;"【平日・休日】"&amp;"!F37")</f>
        <v>0</v>
      </c>
      <c r="Q11" s="15" cm="1">
        <f t="array" aca="1" ref="Q11" ca="1">INDIRECT(Q$5&amp;"【平日・休日】"&amp;"!F36")</f>
        <v>0</v>
      </c>
      <c r="R11" s="15" cm="1">
        <f t="array" aca="1" ref="R11" ca="1">INDIRECT(R$5&amp;"【平日・休日】"&amp;"!F37")</f>
        <v>0</v>
      </c>
      <c r="S11" s="14">
        <f t="shared" ca="1" si="0"/>
        <v>0</v>
      </c>
      <c r="T11" s="124"/>
      <c r="U11" s="260">
        <v>450</v>
      </c>
      <c r="V11" s="265">
        <f ca="1">U11*S11</f>
        <v>0</v>
      </c>
      <c r="W11" s="259"/>
      <c r="Z11" s="267"/>
    </row>
    <row r="12" spans="1:34" s="3" customFormat="1" ht="21" customHeight="1">
      <c r="A12" s="108"/>
      <c r="B12" s="4"/>
      <c r="C12" s="517" t="s">
        <v>91</v>
      </c>
      <c r="D12" s="520" t="s">
        <v>94</v>
      </c>
      <c r="E12" s="521"/>
      <c r="F12" s="2"/>
      <c r="G12" s="11" cm="1">
        <f t="array" aca="1" ref="G12" ca="1">INDIRECT(G$5&amp;"【平日・休日】"&amp;"!F38")</f>
        <v>0</v>
      </c>
      <c r="H12" s="11" cm="1">
        <f t="array" aca="1" ref="H12" ca="1">INDIRECT(H$5&amp;"【平日・休日】"&amp;"!F37")</f>
        <v>0</v>
      </c>
      <c r="I12" s="11" cm="1">
        <f t="array" aca="1" ref="I12" ca="1">INDIRECT(I$5&amp;"【平日・休日】"&amp;"!F37")</f>
        <v>0</v>
      </c>
      <c r="J12" s="11" cm="1">
        <f t="array" aca="1" ref="J12" ca="1">INDIRECT(J$5&amp;"【平日・休日】"&amp;"!F38")</f>
        <v>0</v>
      </c>
      <c r="K12" s="11" cm="1">
        <f t="array" aca="1" ref="K12" ca="1">INDIRECT(K$5&amp;"【平日・休日】"&amp;"!F38")</f>
        <v>0</v>
      </c>
      <c r="L12" s="11" cm="1">
        <f t="array" aca="1" ref="L12" ca="1">INDIRECT(L$5&amp;"【平日・休日】"&amp;"!F37")</f>
        <v>0</v>
      </c>
      <c r="M12" s="11" cm="1">
        <f t="array" aca="1" ref="M12" ca="1">INDIRECT(M$5&amp;"【平日・休日】"&amp;"!F37")</f>
        <v>0</v>
      </c>
      <c r="N12" s="11" cm="1">
        <f t="array" aca="1" ref="N12" ca="1">INDIRECT(N$5&amp;"【平日・休日】"&amp;"!F37")</f>
        <v>0</v>
      </c>
      <c r="O12" s="11" cm="1">
        <f t="array" aca="1" ref="O12" ca="1">INDIRECT(O$5&amp;"【平日・休日】"&amp;"!F38")</f>
        <v>0</v>
      </c>
      <c r="P12" s="11" cm="1">
        <f t="array" aca="1" ref="P12" ca="1">INDIRECT(P$5&amp;"【平日・休日】"&amp;"!F38")</f>
        <v>0</v>
      </c>
      <c r="Q12" s="11" cm="1">
        <f t="array" aca="1" ref="Q12" ca="1">INDIRECT(Q$5&amp;"【平日・休日】"&amp;"!F37")</f>
        <v>0</v>
      </c>
      <c r="R12" s="11" cm="1">
        <f t="array" aca="1" ref="R12" ca="1">INDIRECT(R$5&amp;"【平日・休日】"&amp;"!F38")</f>
        <v>0</v>
      </c>
      <c r="S12" s="12">
        <f t="shared" ca="1" si="0"/>
        <v>0</v>
      </c>
      <c r="T12" s="123"/>
      <c r="U12" s="260">
        <v>800</v>
      </c>
      <c r="V12" s="261">
        <f ca="1">U12*S12</f>
        <v>0</v>
      </c>
      <c r="W12" s="259"/>
    </row>
    <row r="13" spans="1:34" s="3" customFormat="1" ht="21" customHeight="1">
      <c r="A13" s="4"/>
      <c r="B13" s="4"/>
      <c r="C13" s="518"/>
      <c r="D13" s="524" t="s">
        <v>245</v>
      </c>
      <c r="E13" s="525"/>
      <c r="F13" s="5"/>
      <c r="G13" s="13" cm="1">
        <f t="array" aca="1" ref="G13" ca="1">INDIRECT(G$5&amp;"【平日・休日】"&amp;"!F39")</f>
        <v>0</v>
      </c>
      <c r="H13" s="13" cm="1">
        <f t="array" aca="1" ref="H13" ca="1">INDIRECT(H$5&amp;"【平日・休日】"&amp;"!F38")</f>
        <v>0</v>
      </c>
      <c r="I13" s="13" cm="1">
        <f t="array" aca="1" ref="I13" ca="1">INDIRECT(I$5&amp;"【平日・休日】"&amp;"!F38")</f>
        <v>0</v>
      </c>
      <c r="J13" s="13" cm="1">
        <f t="array" aca="1" ref="J13" ca="1">INDIRECT(J$5&amp;"【平日・休日】"&amp;"!F39")</f>
        <v>0</v>
      </c>
      <c r="K13" s="13" cm="1">
        <f t="array" aca="1" ref="K13" ca="1">INDIRECT(K$5&amp;"【平日・休日】"&amp;"!F39")</f>
        <v>0</v>
      </c>
      <c r="L13" s="13" cm="1">
        <f t="array" aca="1" ref="L13" ca="1">INDIRECT(L$5&amp;"【平日・休日】"&amp;"!F38")</f>
        <v>0</v>
      </c>
      <c r="M13" s="13" cm="1">
        <f t="array" aca="1" ref="M13" ca="1">INDIRECT(M$5&amp;"【平日・休日】"&amp;"!F38")</f>
        <v>0</v>
      </c>
      <c r="N13" s="13" cm="1">
        <f t="array" aca="1" ref="N13" ca="1">INDIRECT(N$5&amp;"【平日・休日】"&amp;"!F38")</f>
        <v>0</v>
      </c>
      <c r="O13" s="13" cm="1">
        <f t="array" aca="1" ref="O13" ca="1">INDIRECT(O$5&amp;"【平日・休日】"&amp;"!F39")</f>
        <v>0</v>
      </c>
      <c r="P13" s="13" cm="1">
        <f t="array" aca="1" ref="P13" ca="1">INDIRECT(P$5&amp;"【平日・休日】"&amp;"!F39")</f>
        <v>0</v>
      </c>
      <c r="Q13" s="13" cm="1">
        <f t="array" aca="1" ref="Q13" ca="1">INDIRECT(Q$5&amp;"【平日・休日】"&amp;"!F38")</f>
        <v>0</v>
      </c>
      <c r="R13" s="13" cm="1">
        <f t="array" aca="1" ref="R13" ca="1">INDIRECT(R$5&amp;"【平日・休日】"&amp;"!F39")</f>
        <v>0</v>
      </c>
      <c r="S13" s="14">
        <f t="shared" ca="1" si="0"/>
        <v>0</v>
      </c>
      <c r="T13" s="124"/>
      <c r="U13" s="264"/>
      <c r="V13" s="264"/>
      <c r="W13" s="259"/>
    </row>
    <row r="14" spans="1:34" s="3" customFormat="1" ht="21" customHeight="1">
      <c r="A14" s="4"/>
      <c r="B14" s="4"/>
      <c r="C14" s="518"/>
      <c r="D14" s="104"/>
      <c r="E14" s="106" t="s">
        <v>97</v>
      </c>
      <c r="F14" s="5"/>
      <c r="G14" s="13" cm="1">
        <f t="array" aca="1" ref="G14" ca="1">INDIRECT(G$5&amp;"【平日・休日】"&amp;"!F40")</f>
        <v>0</v>
      </c>
      <c r="H14" s="13" cm="1">
        <f t="array" aca="1" ref="H14" ca="1">INDIRECT(H$5&amp;"【平日・休日】"&amp;"!F39")</f>
        <v>0</v>
      </c>
      <c r="I14" s="13" cm="1">
        <f t="array" aca="1" ref="I14" ca="1">INDIRECT(I$5&amp;"【平日・休日】"&amp;"!F39")</f>
        <v>0</v>
      </c>
      <c r="J14" s="13" cm="1">
        <f t="array" aca="1" ref="J14" ca="1">INDIRECT(J$5&amp;"【平日・休日】"&amp;"!F40")</f>
        <v>0</v>
      </c>
      <c r="K14" s="13" cm="1">
        <f t="array" aca="1" ref="K14" ca="1">INDIRECT(K$5&amp;"【平日・休日】"&amp;"!F40")</f>
        <v>0</v>
      </c>
      <c r="L14" s="13" cm="1">
        <f t="array" aca="1" ref="L14" ca="1">INDIRECT(L$5&amp;"【平日・休日】"&amp;"!F39")</f>
        <v>0</v>
      </c>
      <c r="M14" s="13" cm="1">
        <f t="array" aca="1" ref="M14" ca="1">INDIRECT(M$5&amp;"【平日・休日】"&amp;"!F39")</f>
        <v>0</v>
      </c>
      <c r="N14" s="13" cm="1">
        <f t="array" aca="1" ref="N14" ca="1">INDIRECT(N$5&amp;"【平日・休日】"&amp;"!F39")</f>
        <v>0</v>
      </c>
      <c r="O14" s="13" cm="1">
        <f t="array" aca="1" ref="O14" ca="1">INDIRECT(O$5&amp;"【平日・休日】"&amp;"!F40")</f>
        <v>0</v>
      </c>
      <c r="P14" s="13" cm="1">
        <f t="array" aca="1" ref="P14" ca="1">INDIRECT(P$5&amp;"【平日・休日】"&amp;"!F40")</f>
        <v>0</v>
      </c>
      <c r="Q14" s="13" cm="1">
        <f t="array" aca="1" ref="Q14" ca="1">INDIRECT(Q$5&amp;"【平日・休日】"&amp;"!F39")</f>
        <v>0</v>
      </c>
      <c r="R14" s="13" cm="1">
        <f t="array" aca="1" ref="R14" ca="1">INDIRECT(R$5&amp;"【平日・休日】"&amp;"!F40")</f>
        <v>0</v>
      </c>
      <c r="S14" s="14">
        <f t="shared" ca="1" si="0"/>
        <v>0</v>
      </c>
      <c r="T14" s="124"/>
      <c r="U14" s="260">
        <v>150</v>
      </c>
      <c r="V14" s="265">
        <f ca="1">U14*S14</f>
        <v>0</v>
      </c>
      <c r="W14" s="259"/>
    </row>
    <row r="15" spans="1:34" s="3" customFormat="1" ht="21" customHeight="1">
      <c r="A15" s="4"/>
      <c r="B15" s="4"/>
      <c r="C15" s="518"/>
      <c r="D15" s="104"/>
      <c r="E15" s="106" t="s">
        <v>98</v>
      </c>
      <c r="F15" s="5"/>
      <c r="G15" s="13" cm="1">
        <f t="array" aca="1" ref="G15" ca="1">INDIRECT(G$5&amp;"【平日・休日】"&amp;"!F41")</f>
        <v>0</v>
      </c>
      <c r="H15" s="13" cm="1">
        <f t="array" aca="1" ref="H15" ca="1">INDIRECT(H$5&amp;"【平日・休日】"&amp;"!F40")</f>
        <v>0</v>
      </c>
      <c r="I15" s="13" cm="1">
        <f t="array" aca="1" ref="I15" ca="1">INDIRECT(I$5&amp;"【平日・休日】"&amp;"!F40")</f>
        <v>0</v>
      </c>
      <c r="J15" s="13" cm="1">
        <f t="array" aca="1" ref="J15" ca="1">INDIRECT(J$5&amp;"【平日・休日】"&amp;"!F41")</f>
        <v>0</v>
      </c>
      <c r="K15" s="13" cm="1">
        <f t="array" aca="1" ref="K15" ca="1">INDIRECT(K$5&amp;"【平日・休日】"&amp;"!F41")</f>
        <v>0</v>
      </c>
      <c r="L15" s="13" cm="1">
        <f t="array" aca="1" ref="L15" ca="1">INDIRECT(L$5&amp;"【平日・休日】"&amp;"!F40")</f>
        <v>0</v>
      </c>
      <c r="M15" s="13" cm="1">
        <f t="array" aca="1" ref="M15" ca="1">INDIRECT(M$5&amp;"【平日・休日】"&amp;"!F40")</f>
        <v>0</v>
      </c>
      <c r="N15" s="13" cm="1">
        <f t="array" aca="1" ref="N15" ca="1">INDIRECT(N$5&amp;"【平日・休日】"&amp;"!F40")</f>
        <v>0</v>
      </c>
      <c r="O15" s="13" cm="1">
        <f t="array" aca="1" ref="O15" ca="1">INDIRECT(O$5&amp;"【平日・休日】"&amp;"!F41")</f>
        <v>0</v>
      </c>
      <c r="P15" s="13" cm="1">
        <f t="array" aca="1" ref="P15" ca="1">INDIRECT(P$5&amp;"【平日・休日】"&amp;"!F41")</f>
        <v>0</v>
      </c>
      <c r="Q15" s="13" cm="1">
        <f t="array" aca="1" ref="Q15" ca="1">INDIRECT(Q$5&amp;"【平日・休日】"&amp;"!F40")</f>
        <v>0</v>
      </c>
      <c r="R15" s="13" cm="1">
        <f t="array" aca="1" ref="R15" ca="1">INDIRECT(R$5&amp;"【平日・休日】"&amp;"!F41")</f>
        <v>0</v>
      </c>
      <c r="S15" s="14">
        <f t="shared" ca="1" si="0"/>
        <v>0</v>
      </c>
      <c r="T15" s="124"/>
      <c r="U15" s="260">
        <v>300</v>
      </c>
      <c r="V15" s="265">
        <f ca="1">U15*S15</f>
        <v>0</v>
      </c>
      <c r="W15" s="259"/>
    </row>
    <row r="16" spans="1:34" s="3" customFormat="1" ht="21" customHeight="1">
      <c r="A16" s="125"/>
      <c r="B16" s="6"/>
      <c r="C16" s="519"/>
      <c r="D16" s="105"/>
      <c r="E16" s="107" t="s">
        <v>99</v>
      </c>
      <c r="F16" s="7"/>
      <c r="G16" s="15" cm="1">
        <f t="array" aca="1" ref="G16" ca="1">INDIRECT(G$5&amp;"【平日・休日】"&amp;"!F42")</f>
        <v>0</v>
      </c>
      <c r="H16" s="15" cm="1">
        <f t="array" aca="1" ref="H16" ca="1">INDIRECT(H$5&amp;"【平日・休日】"&amp;"!F41")</f>
        <v>0</v>
      </c>
      <c r="I16" s="15" cm="1">
        <f t="array" aca="1" ref="I16" ca="1">INDIRECT(I$5&amp;"【平日・休日】"&amp;"!F41")</f>
        <v>0</v>
      </c>
      <c r="J16" s="15" cm="1">
        <f t="array" aca="1" ref="J16" ca="1">INDIRECT(J$5&amp;"【平日・休日】"&amp;"!F42")</f>
        <v>0</v>
      </c>
      <c r="K16" s="15" cm="1">
        <f t="array" aca="1" ref="K16" ca="1">INDIRECT(K$5&amp;"【平日・休日】"&amp;"!F42")</f>
        <v>0</v>
      </c>
      <c r="L16" s="15" cm="1">
        <f t="array" aca="1" ref="L16" ca="1">INDIRECT(L$5&amp;"【平日・休日】"&amp;"!F41")</f>
        <v>0</v>
      </c>
      <c r="M16" s="15" cm="1">
        <f t="array" aca="1" ref="M16" ca="1">INDIRECT(M$5&amp;"【平日・休日】"&amp;"!F41")</f>
        <v>0</v>
      </c>
      <c r="N16" s="15" cm="1">
        <f t="array" aca="1" ref="N16" ca="1">INDIRECT(N$5&amp;"【平日・休日】"&amp;"!F41")</f>
        <v>0</v>
      </c>
      <c r="O16" s="15" cm="1">
        <f t="array" aca="1" ref="O16" ca="1">INDIRECT(O$5&amp;"【平日・休日】"&amp;"!F42")</f>
        <v>0</v>
      </c>
      <c r="P16" s="15" cm="1">
        <f t="array" aca="1" ref="P16" ca="1">INDIRECT(P$5&amp;"【平日・休日】"&amp;"!F42")</f>
        <v>0</v>
      </c>
      <c r="Q16" s="15" cm="1">
        <f t="array" aca="1" ref="Q16" ca="1">INDIRECT(Q$5&amp;"【平日・休日】"&amp;"!F41")</f>
        <v>0</v>
      </c>
      <c r="R16" s="15" cm="1">
        <f t="array" aca="1" ref="R16" ca="1">INDIRECT(R$5&amp;"【平日・休日】"&amp;"!F42")</f>
        <v>0</v>
      </c>
      <c r="S16" s="16">
        <f t="shared" ca="1" si="0"/>
        <v>0</v>
      </c>
      <c r="T16" s="124"/>
      <c r="U16" s="260">
        <v>450</v>
      </c>
      <c r="V16" s="265">
        <f ca="1">U16*S16</f>
        <v>0</v>
      </c>
      <c r="W16" s="259"/>
    </row>
    <row r="17" spans="1:24" ht="21" customHeight="1">
      <c r="U17" s="213" t="s">
        <v>6</v>
      </c>
      <c r="V17" s="244">
        <f ca="1">SUM(V6:V16)</f>
        <v>0</v>
      </c>
    </row>
    <row r="18" spans="1:24" ht="11.25" customHeight="1">
      <c r="V18" s="245"/>
    </row>
    <row r="19" spans="1:24" ht="18" customHeight="1">
      <c r="A19" s="3" t="s">
        <v>100</v>
      </c>
      <c r="V19" s="245"/>
    </row>
    <row r="20" spans="1:24" s="3" customFormat="1" ht="17.25">
      <c r="A20" s="109" t="s">
        <v>93</v>
      </c>
      <c r="B20" s="110"/>
      <c r="C20" s="110"/>
      <c r="D20" s="111"/>
      <c r="E20" s="112"/>
      <c r="F20" s="110"/>
      <c r="G20" s="109" t="s">
        <v>35</v>
      </c>
      <c r="H20" s="109" t="s">
        <v>38</v>
      </c>
      <c r="I20" s="109" t="s">
        <v>39</v>
      </c>
      <c r="J20" s="109" t="s">
        <v>43</v>
      </c>
      <c r="K20" s="109" t="s">
        <v>44</v>
      </c>
      <c r="L20" s="109" t="s">
        <v>254</v>
      </c>
      <c r="M20" s="248" t="s">
        <v>12</v>
      </c>
      <c r="N20" s="129"/>
      <c r="O20" s="129"/>
      <c r="P20" s="129"/>
      <c r="Q20" s="129"/>
      <c r="R20" s="129"/>
      <c r="S20" s="129"/>
      <c r="T20" s="129"/>
      <c r="U20" s="258" t="s">
        <v>273</v>
      </c>
      <c r="V20" s="258" t="s">
        <v>274</v>
      </c>
      <c r="W20" s="258" t="s">
        <v>275</v>
      </c>
      <c r="X20" s="213" t="s">
        <v>276</v>
      </c>
    </row>
    <row r="21" spans="1:24" s="3" customFormat="1" ht="21" customHeight="1">
      <c r="A21" s="113">
        <f>'4月【平日・休日】'!L24</f>
        <v>0</v>
      </c>
      <c r="B21" s="114" t="s">
        <v>32</v>
      </c>
      <c r="C21" s="526" t="s">
        <v>87</v>
      </c>
      <c r="D21" s="534" t="s">
        <v>72</v>
      </c>
      <c r="E21" s="535"/>
      <c r="F21" s="115"/>
      <c r="G21" s="11" cm="1">
        <f t="array" aca="1" ref="G21" ca="1">INDIRECT(G$20&amp;"【長期休業期間】"&amp;"!H40")</f>
        <v>0</v>
      </c>
      <c r="H21" s="11" cm="1">
        <f t="array" aca="1" ref="H21" ca="1">INDIRECT(H$20&amp;"【長期休業期間】"&amp;"!H40")</f>
        <v>0</v>
      </c>
      <c r="I21" s="11" cm="1">
        <f t="array" aca="1" ref="I21" ca="1">INDIRECT(I$20&amp;"【長期休業期間】"&amp;"!H40")</f>
        <v>0</v>
      </c>
      <c r="J21" s="11" cm="1">
        <f t="array" aca="1" ref="J21" ca="1">INDIRECT(J$20&amp;"【長期休業期間】"&amp;"!H40")</f>
        <v>0</v>
      </c>
      <c r="K21" s="11" cm="1">
        <f t="array" aca="1" ref="K21" ca="1">INDIRECT(K$20&amp;"【長期休業期間】"&amp;"!H40")</f>
        <v>0</v>
      </c>
      <c r="L21" s="11" cm="1">
        <f t="array" aca="1" ref="L21" ca="1">INDIRECT(L$20&amp;"【長期休業期間】"&amp;"!H40")</f>
        <v>0</v>
      </c>
      <c r="M21" s="249">
        <f ca="1">SUM(G21:L21)</f>
        <v>0</v>
      </c>
      <c r="N21" s="131"/>
      <c r="O21" s="131"/>
      <c r="P21" s="131"/>
      <c r="Q21" s="131"/>
      <c r="R21" s="131"/>
      <c r="S21" s="130"/>
      <c r="T21" s="130"/>
      <c r="U21" s="210">
        <v>400</v>
      </c>
      <c r="V21" s="246">
        <v>0</v>
      </c>
      <c r="W21" s="268">
        <f ca="1">M21*U21</f>
        <v>0</v>
      </c>
      <c r="X21" s="269">
        <f ca="1">M21*V21</f>
        <v>0</v>
      </c>
    </row>
    <row r="22" spans="1:24" s="3" customFormat="1" ht="21" customHeight="1">
      <c r="A22" s="116"/>
      <c r="B22" s="116"/>
      <c r="C22" s="527"/>
      <c r="D22" s="513" t="s">
        <v>74</v>
      </c>
      <c r="E22" s="514"/>
      <c r="F22" s="117"/>
      <c r="G22" s="13" cm="1">
        <f t="array" aca="1" ref="G22" ca="1">INDIRECT(G$20&amp;"【長期休業期間】"&amp;"!H41")</f>
        <v>0</v>
      </c>
      <c r="H22" s="13" cm="1">
        <f t="array" aca="1" ref="H22" ca="1">INDIRECT(H$20&amp;"【長期休業期間】"&amp;"!H41")</f>
        <v>0</v>
      </c>
      <c r="I22" s="13" cm="1">
        <f t="array" aca="1" ref="I22" ca="1">INDIRECT(I$20&amp;"【長期休業期間】"&amp;"!H41")</f>
        <v>0</v>
      </c>
      <c r="J22" s="13" cm="1">
        <f t="array" aca="1" ref="J22" ca="1">INDIRECT(J$20&amp;"【長期休業期間】"&amp;"!H41")</f>
        <v>0</v>
      </c>
      <c r="K22" s="13" cm="1">
        <f t="array" aca="1" ref="K22" ca="1">INDIRECT(K$20&amp;"【長期休業期間】"&amp;"!H41")</f>
        <v>0</v>
      </c>
      <c r="L22" s="13" cm="1">
        <f t="array" aca="1" ref="L22" ca="1">INDIRECT(L$20&amp;"【長期休業期間】"&amp;"!H41")</f>
        <v>0</v>
      </c>
      <c r="M22" s="250">
        <f t="shared" ref="M22:M36" ca="1" si="1">SUM(G22:L22)</f>
        <v>0</v>
      </c>
      <c r="N22" s="131"/>
      <c r="O22" s="131"/>
      <c r="P22" s="131"/>
      <c r="Q22" s="131"/>
      <c r="R22" s="131"/>
      <c r="S22" s="130"/>
      <c r="T22" s="131"/>
      <c r="U22" s="210">
        <v>400</v>
      </c>
      <c r="V22" s="246">
        <v>100</v>
      </c>
      <c r="W22" s="268">
        <f ca="1">M22*U22</f>
        <v>0</v>
      </c>
      <c r="X22" s="269">
        <f ca="1">M22*V22</f>
        <v>0</v>
      </c>
    </row>
    <row r="23" spans="1:24" s="3" customFormat="1" ht="21" customHeight="1">
      <c r="A23" s="116"/>
      <c r="B23" s="116"/>
      <c r="C23" s="527"/>
      <c r="D23" s="513" t="s">
        <v>76</v>
      </c>
      <c r="E23" s="514"/>
      <c r="F23" s="117"/>
      <c r="G23" s="13" cm="1">
        <f t="array" aca="1" ref="G23" ca="1">INDIRECT(G$20&amp;"【長期休業期間】"&amp;"!H42")</f>
        <v>0</v>
      </c>
      <c r="H23" s="13" cm="1">
        <f t="array" aca="1" ref="H23" ca="1">INDIRECT(H$20&amp;"【長期休業期間】"&amp;"!H42")</f>
        <v>0</v>
      </c>
      <c r="I23" s="13" cm="1">
        <f t="array" aca="1" ref="I23" ca="1">INDIRECT(I$20&amp;"【長期休業期間】"&amp;"!H42")</f>
        <v>0</v>
      </c>
      <c r="J23" s="13" cm="1">
        <f t="array" aca="1" ref="J23" ca="1">INDIRECT(J$20&amp;"【長期休業期間】"&amp;"!H42")</f>
        <v>0</v>
      </c>
      <c r="K23" s="13" cm="1">
        <f t="array" aca="1" ref="K23" ca="1">INDIRECT(K$20&amp;"【長期休業期間】"&amp;"!H42")</f>
        <v>0</v>
      </c>
      <c r="L23" s="13" cm="1">
        <f t="array" aca="1" ref="L23" ca="1">INDIRECT(L$20&amp;"【長期休業期間】"&amp;"!H42")</f>
        <v>0</v>
      </c>
      <c r="M23" s="250">
        <f t="shared" ca="1" si="1"/>
        <v>0</v>
      </c>
      <c r="N23" s="131"/>
      <c r="O23" s="131"/>
      <c r="P23" s="131"/>
      <c r="Q23" s="131"/>
      <c r="R23" s="131"/>
      <c r="S23" s="130"/>
      <c r="T23" s="131"/>
      <c r="U23" s="210">
        <v>400</v>
      </c>
      <c r="V23" s="246">
        <v>200</v>
      </c>
      <c r="W23" s="268">
        <f ca="1">M23*U23</f>
        <v>0</v>
      </c>
      <c r="X23" s="269">
        <f ca="1">M23*V23</f>
        <v>0</v>
      </c>
    </row>
    <row r="24" spans="1:24" s="3" customFormat="1" ht="21" customHeight="1">
      <c r="A24" s="116"/>
      <c r="B24" s="116"/>
      <c r="C24" s="527"/>
      <c r="D24" s="513" t="s">
        <v>78</v>
      </c>
      <c r="E24" s="514"/>
      <c r="F24" s="117"/>
      <c r="G24" s="13" cm="1">
        <f t="array" aca="1" ref="G24" ca="1">INDIRECT(G$20&amp;"【長期休業期間】"&amp;"!H43")</f>
        <v>0</v>
      </c>
      <c r="H24" s="13" cm="1">
        <f t="array" aca="1" ref="H24" ca="1">INDIRECT(H$20&amp;"【長期休業期間】"&amp;"!H43")</f>
        <v>0</v>
      </c>
      <c r="I24" s="13" cm="1">
        <f t="array" aca="1" ref="I24" ca="1">INDIRECT(I$20&amp;"【長期休業期間】"&amp;"!H43")</f>
        <v>0</v>
      </c>
      <c r="J24" s="13" cm="1">
        <f t="array" aca="1" ref="J24" ca="1">INDIRECT(J$20&amp;"【長期休業期間】"&amp;"!H43")</f>
        <v>0</v>
      </c>
      <c r="K24" s="13" cm="1">
        <f t="array" aca="1" ref="K24" ca="1">INDIRECT(K$20&amp;"【長期休業期間】"&amp;"!H43")</f>
        <v>0</v>
      </c>
      <c r="L24" s="13" cm="1">
        <f t="array" aca="1" ref="L24" ca="1">INDIRECT(L$20&amp;"【長期休業期間】"&amp;"!H43")</f>
        <v>0</v>
      </c>
      <c r="M24" s="250">
        <f t="shared" ca="1" si="1"/>
        <v>0</v>
      </c>
      <c r="N24" s="131"/>
      <c r="O24" s="131"/>
      <c r="P24" s="131"/>
      <c r="Q24" s="131"/>
      <c r="R24" s="131"/>
      <c r="S24" s="130"/>
      <c r="T24" s="131"/>
      <c r="U24" s="210">
        <v>400</v>
      </c>
      <c r="V24" s="246">
        <v>300</v>
      </c>
      <c r="W24" s="268">
        <f t="shared" ref="W24:W36" ca="1" si="2">M24*U24</f>
        <v>0</v>
      </c>
      <c r="X24" s="269">
        <f t="shared" ref="X24:X36" ca="1" si="3">M24*V24</f>
        <v>0</v>
      </c>
    </row>
    <row r="25" spans="1:24" s="3" customFormat="1" ht="21" customHeight="1">
      <c r="A25" s="116"/>
      <c r="B25" s="116"/>
      <c r="C25" s="527"/>
      <c r="D25" s="513" t="s">
        <v>80</v>
      </c>
      <c r="E25" s="514"/>
      <c r="F25" s="117"/>
      <c r="G25" s="13" cm="1">
        <f t="array" aca="1" ref="G25" ca="1">INDIRECT(G$20&amp;"【長期休業期間】"&amp;"!H44")</f>
        <v>0</v>
      </c>
      <c r="H25" s="13" cm="1">
        <f t="array" aca="1" ref="H25" ca="1">INDIRECT(H$20&amp;"【長期休業期間】"&amp;"!H44")</f>
        <v>0</v>
      </c>
      <c r="I25" s="13" cm="1">
        <f t="array" aca="1" ref="I25" ca="1">INDIRECT(I$20&amp;"【長期休業期間】"&amp;"!H44")</f>
        <v>0</v>
      </c>
      <c r="J25" s="13" cm="1">
        <f t="array" aca="1" ref="J25" ca="1">INDIRECT(J$20&amp;"【長期休業期間】"&amp;"!H44")</f>
        <v>0</v>
      </c>
      <c r="K25" s="13" cm="1">
        <f t="array" aca="1" ref="K25" ca="1">INDIRECT(K$20&amp;"【長期休業期間】"&amp;"!H44")</f>
        <v>0</v>
      </c>
      <c r="L25" s="13" cm="1">
        <f t="array" aca="1" ref="L25" ca="1">INDIRECT(L$20&amp;"【長期休業期間】"&amp;"!H44")</f>
        <v>0</v>
      </c>
      <c r="M25" s="250">
        <f t="shared" ca="1" si="1"/>
        <v>0</v>
      </c>
      <c r="N25" s="131"/>
      <c r="O25" s="131"/>
      <c r="P25" s="131"/>
      <c r="Q25" s="131"/>
      <c r="R25" s="131"/>
      <c r="S25" s="130"/>
      <c r="T25" s="131"/>
      <c r="U25" s="210">
        <v>800</v>
      </c>
      <c r="V25" s="246">
        <v>0</v>
      </c>
      <c r="W25" s="270">
        <f ca="1">M25*U25</f>
        <v>0</v>
      </c>
      <c r="X25" s="269">
        <f t="shared" ca="1" si="3"/>
        <v>0</v>
      </c>
    </row>
    <row r="26" spans="1:24" s="3" customFormat="1" ht="21" customHeight="1">
      <c r="A26" s="116"/>
      <c r="B26" s="116"/>
      <c r="C26" s="527"/>
      <c r="D26" s="513" t="s">
        <v>82</v>
      </c>
      <c r="E26" s="514"/>
      <c r="F26" s="117"/>
      <c r="G26" s="13" cm="1">
        <f t="array" aca="1" ref="G26" ca="1">INDIRECT(G$20&amp;"【長期休業期間】"&amp;"!H45")</f>
        <v>0</v>
      </c>
      <c r="H26" s="13" cm="1">
        <f t="array" aca="1" ref="H26" ca="1">INDIRECT(H$20&amp;"【長期休業期間】"&amp;"!H45")</f>
        <v>0</v>
      </c>
      <c r="I26" s="13" cm="1">
        <f t="array" aca="1" ref="I26" ca="1">INDIRECT(I$20&amp;"【長期休業期間】"&amp;"!H45")</f>
        <v>0</v>
      </c>
      <c r="J26" s="13" cm="1">
        <f t="array" aca="1" ref="J26" ca="1">INDIRECT(J$20&amp;"【長期休業期間】"&amp;"!H45")</f>
        <v>0</v>
      </c>
      <c r="K26" s="13" cm="1">
        <f t="array" aca="1" ref="K26" ca="1">INDIRECT(K$20&amp;"【長期休業期間】"&amp;"!H45")</f>
        <v>0</v>
      </c>
      <c r="L26" s="13" cm="1">
        <f t="array" aca="1" ref="L26" ca="1">INDIRECT(L$20&amp;"【長期休業期間】"&amp;"!H45")</f>
        <v>0</v>
      </c>
      <c r="M26" s="250">
        <f t="shared" ca="1" si="1"/>
        <v>0</v>
      </c>
      <c r="N26" s="131"/>
      <c r="O26" s="131"/>
      <c r="P26" s="131"/>
      <c r="Q26" s="131"/>
      <c r="R26" s="131"/>
      <c r="S26" s="130"/>
      <c r="T26" s="131"/>
      <c r="U26" s="210">
        <v>800</v>
      </c>
      <c r="V26" s="246">
        <v>150</v>
      </c>
      <c r="W26" s="270">
        <f t="shared" ca="1" si="2"/>
        <v>0</v>
      </c>
      <c r="X26" s="269">
        <f t="shared" ca="1" si="3"/>
        <v>0</v>
      </c>
    </row>
    <row r="27" spans="1:24" s="3" customFormat="1" ht="21" customHeight="1">
      <c r="A27" s="118"/>
      <c r="B27" s="116"/>
      <c r="C27" s="527"/>
      <c r="D27" s="515" t="s">
        <v>84</v>
      </c>
      <c r="E27" s="516"/>
      <c r="F27" s="117"/>
      <c r="G27" s="126" cm="1">
        <f t="array" aca="1" ref="G27" ca="1">INDIRECT(G$20&amp;"【長期休業期間】"&amp;"!H46")</f>
        <v>0</v>
      </c>
      <c r="H27" s="126" cm="1">
        <f t="array" aca="1" ref="H27" ca="1">INDIRECT(H$20&amp;"【長期休業期間】"&amp;"!H46")</f>
        <v>0</v>
      </c>
      <c r="I27" s="126" cm="1">
        <f t="array" aca="1" ref="I27" ca="1">INDIRECT(I$20&amp;"【長期休業期間】"&amp;"!H46")</f>
        <v>0</v>
      </c>
      <c r="J27" s="126" cm="1">
        <f t="array" aca="1" ref="J27" ca="1">INDIRECT(J$20&amp;"【長期休業期間】"&amp;"!H46")</f>
        <v>0</v>
      </c>
      <c r="K27" s="126" cm="1">
        <f t="array" aca="1" ref="K27" ca="1">INDIRECT(K$20&amp;"【長期休業期間】"&amp;"!H46")</f>
        <v>0</v>
      </c>
      <c r="L27" s="126" cm="1">
        <f t="array" aca="1" ref="L27" ca="1">INDIRECT(L$20&amp;"【長期休業期間】"&amp;"!H46")</f>
        <v>0</v>
      </c>
      <c r="M27" s="251">
        <f t="shared" ca="1" si="1"/>
        <v>0</v>
      </c>
      <c r="N27" s="131"/>
      <c r="O27" s="131"/>
      <c r="P27" s="131"/>
      <c r="Q27" s="131"/>
      <c r="R27" s="131"/>
      <c r="S27" s="130"/>
      <c r="T27" s="131"/>
      <c r="U27" s="210">
        <v>800</v>
      </c>
      <c r="V27" s="246">
        <v>300</v>
      </c>
      <c r="W27" s="270">
        <f t="shared" ca="1" si="2"/>
        <v>0</v>
      </c>
      <c r="X27" s="269">
        <f t="shared" ca="1" si="3"/>
        <v>0</v>
      </c>
    </row>
    <row r="28" spans="1:24" s="3" customFormat="1" ht="21" customHeight="1">
      <c r="A28" s="118"/>
      <c r="B28" s="116"/>
      <c r="C28" s="528"/>
      <c r="D28" s="532" t="s">
        <v>90</v>
      </c>
      <c r="E28" s="533"/>
      <c r="F28" s="117"/>
      <c r="G28" s="126" cm="1">
        <f t="array" aca="1" ref="G28" ca="1">INDIRECT(G$20&amp;"【長期休業期間】"&amp;"!H47")</f>
        <v>0</v>
      </c>
      <c r="H28" s="126" cm="1">
        <f t="array" aca="1" ref="H28" ca="1">INDIRECT(H$20&amp;"【長期休業期間】"&amp;"!H47")</f>
        <v>0</v>
      </c>
      <c r="I28" s="126" cm="1">
        <f t="array" aca="1" ref="I28" ca="1">INDIRECT(I$20&amp;"【長期休業期間】"&amp;"!H47")</f>
        <v>0</v>
      </c>
      <c r="J28" s="126" cm="1">
        <f t="array" aca="1" ref="J28" ca="1">INDIRECT(J$20&amp;"【長期休業期間】"&amp;"!H47")</f>
        <v>0</v>
      </c>
      <c r="K28" s="126" cm="1">
        <f t="array" aca="1" ref="K28" ca="1">INDIRECT(K$20&amp;"【長期休業期間】"&amp;"!H47")</f>
        <v>0</v>
      </c>
      <c r="L28" s="126" cm="1">
        <f t="array" aca="1" ref="L28" ca="1">INDIRECT(L$20&amp;"【長期休業期間】"&amp;"!H47")</f>
        <v>0</v>
      </c>
      <c r="M28" s="251">
        <f t="shared" ca="1" si="1"/>
        <v>0</v>
      </c>
      <c r="N28" s="131"/>
      <c r="O28" s="131"/>
      <c r="P28" s="131"/>
      <c r="Q28" s="131"/>
      <c r="R28" s="131"/>
      <c r="S28" s="130"/>
      <c r="T28" s="131"/>
      <c r="U28" s="210">
        <v>800</v>
      </c>
      <c r="V28" s="246">
        <v>450</v>
      </c>
      <c r="W28" s="270">
        <f t="shared" ca="1" si="2"/>
        <v>0</v>
      </c>
      <c r="X28" s="269">
        <f t="shared" ca="1" si="3"/>
        <v>0</v>
      </c>
    </row>
    <row r="29" spans="1:24" s="3" customFormat="1" ht="21" customHeight="1">
      <c r="A29" s="120"/>
      <c r="B29" s="116"/>
      <c r="C29" s="529" t="s">
        <v>91</v>
      </c>
      <c r="D29" s="534" t="s">
        <v>72</v>
      </c>
      <c r="E29" s="535"/>
      <c r="F29" s="115"/>
      <c r="G29" s="11" cm="1">
        <f t="array" aca="1" ref="G29" ca="1">INDIRECT(G$20&amp;"【長期休業期間】"&amp;"!H48")</f>
        <v>0</v>
      </c>
      <c r="H29" s="11" cm="1">
        <f t="array" aca="1" ref="H29" ca="1">INDIRECT(H$20&amp;"【長期休業期間】"&amp;"!H48")</f>
        <v>0</v>
      </c>
      <c r="I29" s="11" cm="1">
        <f t="array" aca="1" ref="I29" ca="1">INDIRECT(I$20&amp;"【長期休業期間】"&amp;"!H48")</f>
        <v>0</v>
      </c>
      <c r="J29" s="11" cm="1">
        <f t="array" aca="1" ref="J29" ca="1">INDIRECT(J$20&amp;"【長期休業期間】"&amp;"!H48")</f>
        <v>0</v>
      </c>
      <c r="K29" s="11" cm="1">
        <f t="array" aca="1" ref="K29" ca="1">INDIRECT(K$20&amp;"【長期休業期間】"&amp;"!H48")</f>
        <v>0</v>
      </c>
      <c r="L29" s="11" cm="1">
        <f t="array" aca="1" ref="L29" ca="1">INDIRECT(L$20&amp;"【長期休業期間】"&amp;"!H48")</f>
        <v>0</v>
      </c>
      <c r="M29" s="249">
        <f t="shared" ca="1" si="1"/>
        <v>0</v>
      </c>
      <c r="N29" s="131"/>
      <c r="O29" s="131"/>
      <c r="P29" s="131"/>
      <c r="Q29" s="131"/>
      <c r="R29" s="131"/>
      <c r="S29" s="130"/>
      <c r="T29" s="130"/>
      <c r="U29" s="210">
        <v>800</v>
      </c>
      <c r="V29" s="246">
        <v>0</v>
      </c>
      <c r="W29" s="268">
        <f ca="1">M29*U29</f>
        <v>0</v>
      </c>
      <c r="X29" s="269">
        <f t="shared" ca="1" si="3"/>
        <v>0</v>
      </c>
    </row>
    <row r="30" spans="1:24" s="3" customFormat="1" ht="21" customHeight="1">
      <c r="A30" s="116"/>
      <c r="B30" s="116"/>
      <c r="C30" s="530"/>
      <c r="D30" s="513" t="s">
        <v>74</v>
      </c>
      <c r="E30" s="514"/>
      <c r="F30" s="117"/>
      <c r="G30" s="13" cm="1">
        <f t="array" aca="1" ref="G30" ca="1">INDIRECT(G$20&amp;"【長期休業期間】"&amp;"!H49")</f>
        <v>0</v>
      </c>
      <c r="H30" s="13" cm="1">
        <f t="array" aca="1" ref="H30" ca="1">INDIRECT(H$20&amp;"【長期休業期間】"&amp;"!H49")</f>
        <v>0</v>
      </c>
      <c r="I30" s="13" cm="1">
        <f t="array" aca="1" ref="I30" ca="1">INDIRECT(I$20&amp;"【長期休業期間】"&amp;"!H49")</f>
        <v>0</v>
      </c>
      <c r="J30" s="13" cm="1">
        <f t="array" aca="1" ref="J30" ca="1">INDIRECT(J$20&amp;"【長期休業期間】"&amp;"!H49")</f>
        <v>0</v>
      </c>
      <c r="K30" s="13" cm="1">
        <f t="array" aca="1" ref="K30" ca="1">INDIRECT(K$20&amp;"【長期休業期間】"&amp;"!H49")</f>
        <v>0</v>
      </c>
      <c r="L30" s="13" cm="1">
        <f t="array" aca="1" ref="L30" ca="1">INDIRECT(L$20&amp;"【長期休業期間】"&amp;"!H49")</f>
        <v>0</v>
      </c>
      <c r="M30" s="250">
        <f t="shared" ca="1" si="1"/>
        <v>0</v>
      </c>
      <c r="N30" s="131"/>
      <c r="O30" s="131"/>
      <c r="P30" s="131"/>
      <c r="Q30" s="131"/>
      <c r="R30" s="131"/>
      <c r="S30" s="130"/>
      <c r="T30" s="131"/>
      <c r="U30" s="210">
        <v>800</v>
      </c>
      <c r="V30" s="246">
        <v>0</v>
      </c>
      <c r="W30" s="268">
        <f ca="1">M30*U30</f>
        <v>0</v>
      </c>
      <c r="X30" s="269">
        <f t="shared" ca="1" si="3"/>
        <v>0</v>
      </c>
    </row>
    <row r="31" spans="1:24" s="3" customFormat="1" ht="21" customHeight="1">
      <c r="A31" s="116"/>
      <c r="B31" s="116"/>
      <c r="C31" s="530"/>
      <c r="D31" s="513" t="s">
        <v>76</v>
      </c>
      <c r="E31" s="514"/>
      <c r="F31" s="117"/>
      <c r="G31" s="13" cm="1">
        <f t="array" aca="1" ref="G31" ca="1">INDIRECT(G$20&amp;"【長期休業期間】"&amp;"!H50")</f>
        <v>0</v>
      </c>
      <c r="H31" s="13" cm="1">
        <f t="array" aca="1" ref="H31" ca="1">INDIRECT(H$20&amp;"【長期休業期間】"&amp;"!H50")</f>
        <v>0</v>
      </c>
      <c r="I31" s="13" cm="1">
        <f t="array" aca="1" ref="I31" ca="1">INDIRECT(I$20&amp;"【長期休業期間】"&amp;"!H50")</f>
        <v>0</v>
      </c>
      <c r="J31" s="13" cm="1">
        <f t="array" aca="1" ref="J31" ca="1">INDIRECT(J$20&amp;"【長期休業期間】"&amp;"!H50")</f>
        <v>0</v>
      </c>
      <c r="K31" s="13" cm="1">
        <f t="array" aca="1" ref="K31" ca="1">INDIRECT(K$20&amp;"【長期休業期間】"&amp;"!H50")</f>
        <v>0</v>
      </c>
      <c r="L31" s="13" cm="1">
        <f t="array" aca="1" ref="L31" ca="1">INDIRECT(L$20&amp;"【長期休業期間】"&amp;"!H50")</f>
        <v>0</v>
      </c>
      <c r="M31" s="250">
        <f t="shared" ca="1" si="1"/>
        <v>0</v>
      </c>
      <c r="N31" s="131"/>
      <c r="O31" s="131"/>
      <c r="P31" s="131"/>
      <c r="Q31" s="131"/>
      <c r="R31" s="131"/>
      <c r="S31" s="130"/>
      <c r="T31" s="131"/>
      <c r="U31" s="210">
        <v>800</v>
      </c>
      <c r="V31" s="246">
        <v>0</v>
      </c>
      <c r="W31" s="268">
        <f ca="1">M31*U31</f>
        <v>0</v>
      </c>
      <c r="X31" s="269">
        <f t="shared" ca="1" si="3"/>
        <v>0</v>
      </c>
    </row>
    <row r="32" spans="1:24" s="3" customFormat="1" ht="21" customHeight="1">
      <c r="A32" s="116"/>
      <c r="B32" s="116"/>
      <c r="C32" s="530"/>
      <c r="D32" s="513" t="s">
        <v>78</v>
      </c>
      <c r="E32" s="514"/>
      <c r="F32" s="117"/>
      <c r="G32" s="13" cm="1">
        <f t="array" aca="1" ref="G32" ca="1">INDIRECT(G$20&amp;"【長期休業期間】"&amp;"!H51")</f>
        <v>0</v>
      </c>
      <c r="H32" s="13" cm="1">
        <f t="array" aca="1" ref="H32" ca="1">INDIRECT(H$20&amp;"【長期休業期間】"&amp;"!H51")</f>
        <v>0</v>
      </c>
      <c r="I32" s="13" cm="1">
        <f t="array" aca="1" ref="I32" ca="1">INDIRECT(I$20&amp;"【長期休業期間】"&amp;"!H51")</f>
        <v>0</v>
      </c>
      <c r="J32" s="13" cm="1">
        <f t="array" aca="1" ref="J32" ca="1">INDIRECT(J$20&amp;"【長期休業期間】"&amp;"!H51")</f>
        <v>0</v>
      </c>
      <c r="K32" s="13" cm="1">
        <f t="array" aca="1" ref="K32" ca="1">INDIRECT(K$20&amp;"【長期休業期間】"&amp;"!H51")</f>
        <v>0</v>
      </c>
      <c r="L32" s="13" cm="1">
        <f t="array" aca="1" ref="L32" ca="1">INDIRECT(L$20&amp;"【長期休業期間】"&amp;"!H51")</f>
        <v>0</v>
      </c>
      <c r="M32" s="250">
        <f t="shared" ca="1" si="1"/>
        <v>0</v>
      </c>
      <c r="N32" s="131"/>
      <c r="O32" s="131"/>
      <c r="P32" s="131"/>
      <c r="Q32" s="131"/>
      <c r="R32" s="131"/>
      <c r="S32" s="130"/>
      <c r="T32" s="131"/>
      <c r="U32" s="210">
        <v>800</v>
      </c>
      <c r="V32" s="246">
        <v>0</v>
      </c>
      <c r="W32" s="268">
        <f ca="1">M32*U32</f>
        <v>0</v>
      </c>
      <c r="X32" s="269">
        <f t="shared" ca="1" si="3"/>
        <v>0</v>
      </c>
    </row>
    <row r="33" spans="1:24" s="3" customFormat="1" ht="21" customHeight="1">
      <c r="A33" s="116"/>
      <c r="B33" s="116"/>
      <c r="C33" s="530"/>
      <c r="D33" s="513" t="s">
        <v>80</v>
      </c>
      <c r="E33" s="514"/>
      <c r="F33" s="117"/>
      <c r="G33" s="13" cm="1">
        <f t="array" aca="1" ref="G33" ca="1">INDIRECT(G$20&amp;"【長期休業期間】"&amp;"!H52")</f>
        <v>0</v>
      </c>
      <c r="H33" s="13" cm="1">
        <f t="array" aca="1" ref="H33" ca="1">INDIRECT(H$20&amp;"【長期休業期間】"&amp;"!H52")</f>
        <v>0</v>
      </c>
      <c r="I33" s="13" cm="1">
        <f t="array" aca="1" ref="I33" ca="1">INDIRECT(I$20&amp;"【長期休業期間】"&amp;"!H52")</f>
        <v>0</v>
      </c>
      <c r="J33" s="13" cm="1">
        <f t="array" aca="1" ref="J33" ca="1">INDIRECT(J$20&amp;"【長期休業期間】"&amp;"!H52")</f>
        <v>0</v>
      </c>
      <c r="K33" s="13" cm="1">
        <f t="array" aca="1" ref="K33" ca="1">INDIRECT(K$20&amp;"【長期休業期間】"&amp;"!H52")</f>
        <v>0</v>
      </c>
      <c r="L33" s="13" cm="1">
        <f t="array" aca="1" ref="L33" ca="1">INDIRECT(L$20&amp;"【長期休業期間】"&amp;"!H52")</f>
        <v>0</v>
      </c>
      <c r="M33" s="250">
        <f t="shared" ca="1" si="1"/>
        <v>0</v>
      </c>
      <c r="N33" s="131"/>
      <c r="O33" s="131"/>
      <c r="P33" s="131"/>
      <c r="Q33" s="131"/>
      <c r="R33" s="131"/>
      <c r="S33" s="130"/>
      <c r="T33" s="131"/>
      <c r="U33" s="210">
        <v>800</v>
      </c>
      <c r="V33" s="246">
        <v>0</v>
      </c>
      <c r="W33" s="268">
        <f t="shared" ca="1" si="2"/>
        <v>0</v>
      </c>
      <c r="X33" s="269">
        <f t="shared" ca="1" si="3"/>
        <v>0</v>
      </c>
    </row>
    <row r="34" spans="1:24" s="3" customFormat="1" ht="21" customHeight="1">
      <c r="A34" s="116"/>
      <c r="B34" s="116"/>
      <c r="C34" s="530"/>
      <c r="D34" s="513" t="s">
        <v>82</v>
      </c>
      <c r="E34" s="514"/>
      <c r="F34" s="117"/>
      <c r="G34" s="13" cm="1">
        <f t="array" aca="1" ref="G34" ca="1">INDIRECT(G$20&amp;"【長期休業期間】"&amp;"!H53")</f>
        <v>0</v>
      </c>
      <c r="H34" s="13" cm="1">
        <f t="array" aca="1" ref="H34" ca="1">INDIRECT(H$20&amp;"【長期休業期間】"&amp;"!H53")</f>
        <v>0</v>
      </c>
      <c r="I34" s="13" cm="1">
        <f t="array" aca="1" ref="I34" ca="1">INDIRECT(I$20&amp;"【長期休業期間】"&amp;"!H53")</f>
        <v>0</v>
      </c>
      <c r="J34" s="13" cm="1">
        <f t="array" aca="1" ref="J34" ca="1">INDIRECT(J$20&amp;"【長期休業期間】"&amp;"!H53")</f>
        <v>0</v>
      </c>
      <c r="K34" s="13" cm="1">
        <f t="array" aca="1" ref="K34" ca="1">INDIRECT(K$20&amp;"【長期休業期間】"&amp;"!H53")</f>
        <v>0</v>
      </c>
      <c r="L34" s="13" cm="1">
        <f t="array" aca="1" ref="L34" ca="1">INDIRECT(L$20&amp;"【長期休業期間】"&amp;"!H53")</f>
        <v>0</v>
      </c>
      <c r="M34" s="250">
        <f t="shared" ca="1" si="1"/>
        <v>0</v>
      </c>
      <c r="N34" s="131"/>
      <c r="O34" s="131"/>
      <c r="P34" s="131"/>
      <c r="Q34" s="131"/>
      <c r="R34" s="131"/>
      <c r="S34" s="130"/>
      <c r="T34" s="131"/>
      <c r="U34" s="210">
        <v>800</v>
      </c>
      <c r="V34" s="246">
        <v>150</v>
      </c>
      <c r="W34" s="268">
        <f t="shared" ca="1" si="2"/>
        <v>0</v>
      </c>
      <c r="X34" s="269">
        <f t="shared" ca="1" si="3"/>
        <v>0</v>
      </c>
    </row>
    <row r="35" spans="1:24" s="3" customFormat="1" ht="21" customHeight="1">
      <c r="A35" s="118"/>
      <c r="B35" s="116"/>
      <c r="C35" s="530"/>
      <c r="D35" s="515" t="s">
        <v>84</v>
      </c>
      <c r="E35" s="516"/>
      <c r="F35" s="117"/>
      <c r="G35" s="126" cm="1">
        <f t="array" aca="1" ref="G35" ca="1">INDIRECT(G$20&amp;"【長期休業期間】"&amp;"!H54")</f>
        <v>0</v>
      </c>
      <c r="H35" s="126" cm="1">
        <f t="array" aca="1" ref="H35" ca="1">INDIRECT(H$20&amp;"【長期休業期間】"&amp;"!H54")</f>
        <v>0</v>
      </c>
      <c r="I35" s="126" cm="1">
        <f t="array" aca="1" ref="I35" ca="1">INDIRECT(I$20&amp;"【長期休業期間】"&amp;"!H54")</f>
        <v>0</v>
      </c>
      <c r="J35" s="126" cm="1">
        <f t="array" aca="1" ref="J35" ca="1">INDIRECT(J$20&amp;"【長期休業期間】"&amp;"!H54")</f>
        <v>0</v>
      </c>
      <c r="K35" s="126" cm="1">
        <f t="array" aca="1" ref="K35" ca="1">INDIRECT(K$20&amp;"【長期休業期間】"&amp;"!H54")</f>
        <v>0</v>
      </c>
      <c r="L35" s="126" cm="1">
        <f t="array" aca="1" ref="L35" ca="1">INDIRECT(L$20&amp;"【長期休業期間】"&amp;"!H54")</f>
        <v>0</v>
      </c>
      <c r="M35" s="251">
        <f t="shared" ca="1" si="1"/>
        <v>0</v>
      </c>
      <c r="N35" s="131"/>
      <c r="O35" s="131"/>
      <c r="P35" s="131"/>
      <c r="Q35" s="131"/>
      <c r="R35" s="131"/>
      <c r="S35" s="130"/>
      <c r="T35" s="131"/>
      <c r="U35" s="210">
        <v>800</v>
      </c>
      <c r="V35" s="246">
        <v>300</v>
      </c>
      <c r="W35" s="268">
        <f t="shared" ca="1" si="2"/>
        <v>0</v>
      </c>
      <c r="X35" s="269">
        <f t="shared" ca="1" si="3"/>
        <v>0</v>
      </c>
    </row>
    <row r="36" spans="1:24" s="3" customFormat="1" ht="21" customHeight="1">
      <c r="A36" s="127"/>
      <c r="B36" s="121"/>
      <c r="C36" s="531"/>
      <c r="D36" s="532" t="s">
        <v>90</v>
      </c>
      <c r="E36" s="533"/>
      <c r="F36" s="119"/>
      <c r="G36" s="15" cm="1">
        <f t="array" aca="1" ref="G36" ca="1">INDIRECT(G$20&amp;"【長期休業期間】"&amp;"!H55")</f>
        <v>0</v>
      </c>
      <c r="H36" s="15" cm="1">
        <f t="array" aca="1" ref="H36" ca="1">INDIRECT(H$20&amp;"【長期休業期間】"&amp;"!H55")</f>
        <v>0</v>
      </c>
      <c r="I36" s="15" cm="1">
        <f t="array" aca="1" ref="I36" ca="1">INDIRECT(I$20&amp;"【長期休業期間】"&amp;"!H55")</f>
        <v>0</v>
      </c>
      <c r="J36" s="15" cm="1">
        <f t="array" aca="1" ref="J36" ca="1">INDIRECT(J$20&amp;"【長期休業期間】"&amp;"!H55")</f>
        <v>0</v>
      </c>
      <c r="K36" s="15" cm="1">
        <f t="array" aca="1" ref="K36" ca="1">INDIRECT(K$20&amp;"【長期休業期間】"&amp;"!H55")</f>
        <v>0</v>
      </c>
      <c r="L36" s="15" cm="1">
        <f t="array" aca="1" ref="L36" ca="1">INDIRECT(L$20&amp;"【長期休業期間】"&amp;"!H55")</f>
        <v>0</v>
      </c>
      <c r="M36" s="252">
        <f t="shared" ca="1" si="1"/>
        <v>0</v>
      </c>
      <c r="N36" s="131"/>
      <c r="O36" s="131"/>
      <c r="P36" s="131"/>
      <c r="Q36" s="131"/>
      <c r="R36" s="131"/>
      <c r="S36" s="130"/>
      <c r="T36" s="131"/>
      <c r="U36" s="210">
        <v>800</v>
      </c>
      <c r="V36" s="246">
        <v>450</v>
      </c>
      <c r="W36" s="268">
        <f t="shared" ca="1" si="2"/>
        <v>0</v>
      </c>
      <c r="X36" s="269">
        <f t="shared" ca="1" si="3"/>
        <v>0</v>
      </c>
    </row>
    <row r="37" spans="1:24" ht="22.5" customHeight="1">
      <c r="U37" s="213" t="s">
        <v>6</v>
      </c>
      <c r="V37" s="247">
        <f>SUM(V21:V36)</f>
        <v>2400</v>
      </c>
      <c r="W37" s="247">
        <f ca="1">SUM(W21:W36)</f>
        <v>0</v>
      </c>
      <c r="X37" s="271"/>
    </row>
    <row r="38" spans="1:24" ht="22.5" customHeight="1">
      <c r="A38" s="63" t="s">
        <v>246</v>
      </c>
      <c r="V38" s="245"/>
    </row>
    <row r="39" spans="1:24" ht="22.5" customHeight="1">
      <c r="A39" s="204" t="s">
        <v>93</v>
      </c>
      <c r="B39" s="536"/>
      <c r="C39" s="537"/>
      <c r="D39" s="537"/>
      <c r="E39" s="537"/>
      <c r="F39" s="538"/>
      <c r="G39" s="204" t="s">
        <v>35</v>
      </c>
      <c r="H39" s="204" t="s">
        <v>36</v>
      </c>
      <c r="I39" s="204" t="s">
        <v>37</v>
      </c>
      <c r="J39" s="204" t="s">
        <v>38</v>
      </c>
      <c r="K39" s="204" t="s">
        <v>39</v>
      </c>
      <c r="L39" s="204" t="s">
        <v>40</v>
      </c>
      <c r="M39" s="204" t="s">
        <v>41</v>
      </c>
      <c r="N39" s="204" t="s">
        <v>42</v>
      </c>
      <c r="O39" s="204" t="s">
        <v>43</v>
      </c>
      <c r="P39" s="204" t="s">
        <v>44</v>
      </c>
      <c r="Q39" s="204" t="s">
        <v>45</v>
      </c>
      <c r="R39" s="204" t="s">
        <v>46</v>
      </c>
      <c r="S39" s="205" t="s">
        <v>12</v>
      </c>
      <c r="U39" s="211" t="s">
        <v>249</v>
      </c>
      <c r="V39" s="211" t="s">
        <v>34</v>
      </c>
    </row>
    <row r="40" spans="1:24" ht="22.5" customHeight="1">
      <c r="A40" s="320">
        <f>'4月【平日・休日】'!L43</f>
        <v>0</v>
      </c>
      <c r="B40" s="546" t="s">
        <v>32</v>
      </c>
      <c r="C40" s="547"/>
      <c r="D40" s="548"/>
      <c r="E40" s="545" t="s">
        <v>282</v>
      </c>
      <c r="F40" s="545"/>
      <c r="G40" s="206">
        <f>特別支援児童実績!J30</f>
        <v>0</v>
      </c>
      <c r="H40" s="206">
        <f>特別支援児童実績!N30</f>
        <v>0</v>
      </c>
      <c r="I40" s="206">
        <f>特別支援児童実績!Q30</f>
        <v>0</v>
      </c>
      <c r="J40" s="206">
        <f>特別支援児童実績!T30</f>
        <v>0</v>
      </c>
      <c r="K40" s="206">
        <f>特別支援児童実績!X30</f>
        <v>0</v>
      </c>
      <c r="L40" s="206">
        <f>特別支援児童実績!AB30</f>
        <v>0</v>
      </c>
      <c r="M40" s="206">
        <f>特別支援児童実績!AE30</f>
        <v>0</v>
      </c>
      <c r="N40" s="206">
        <f>特別支援児童実績!AH30</f>
        <v>0</v>
      </c>
      <c r="O40" s="206">
        <f>特別支援児童実績!AK30</f>
        <v>0</v>
      </c>
      <c r="P40" s="206">
        <f>特別支援児童実績!AO30</f>
        <v>0</v>
      </c>
      <c r="Q40" s="206">
        <f>特別支援児童実績!AS30</f>
        <v>0</v>
      </c>
      <c r="R40" s="206">
        <f>特別支援児童実績!AV30</f>
        <v>0</v>
      </c>
      <c r="S40" s="207">
        <f>SUM(G40:R40)</f>
        <v>0</v>
      </c>
      <c r="U40" s="212">
        <v>4000</v>
      </c>
      <c r="V40" s="270">
        <f>S40*U40</f>
        <v>0</v>
      </c>
    </row>
    <row r="41" spans="1:24" ht="22.5" customHeight="1">
      <c r="A41" s="321"/>
      <c r="B41" s="549"/>
      <c r="C41" s="550"/>
      <c r="D41" s="551"/>
      <c r="E41" s="545" t="s">
        <v>283</v>
      </c>
      <c r="F41" s="545"/>
      <c r="G41" s="206">
        <f>特別支援児童実績!K30</f>
        <v>0</v>
      </c>
      <c r="H41" s="323" t="s">
        <v>285</v>
      </c>
      <c r="I41" s="323" t="s">
        <v>285</v>
      </c>
      <c r="J41" s="206">
        <f>特別支援児童実績!U30</f>
        <v>0</v>
      </c>
      <c r="K41" s="206">
        <f>特別支援児童実績!Y30</f>
        <v>0</v>
      </c>
      <c r="L41" s="323" t="s">
        <v>285</v>
      </c>
      <c r="M41" s="323" t="s">
        <v>285</v>
      </c>
      <c r="N41" s="323" t="s">
        <v>285</v>
      </c>
      <c r="O41" s="206">
        <f>特別支援児童実績!AL30</f>
        <v>0</v>
      </c>
      <c r="P41" s="206">
        <f>特別支援児童実績!AP30</f>
        <v>0</v>
      </c>
      <c r="Q41" s="323" t="s">
        <v>285</v>
      </c>
      <c r="R41" s="206">
        <f>特別支援児童実績!AW30</f>
        <v>0</v>
      </c>
      <c r="S41" s="207">
        <f>SUM(G41:R41)</f>
        <v>0</v>
      </c>
      <c r="U41" s="212">
        <v>8000</v>
      </c>
      <c r="V41" s="270">
        <f>S41*U41</f>
        <v>0</v>
      </c>
    </row>
    <row r="42" spans="1:24" ht="22.5" customHeight="1">
      <c r="A42" s="322"/>
      <c r="B42" s="552"/>
      <c r="C42" s="553"/>
      <c r="D42" s="554"/>
      <c r="E42" s="545" t="s">
        <v>284</v>
      </c>
      <c r="F42" s="545"/>
      <c r="G42" s="206">
        <f>特別支援児童実績!L30</f>
        <v>0</v>
      </c>
      <c r="H42" s="206">
        <f>特別支援児童実績!O30</f>
        <v>0</v>
      </c>
      <c r="I42" s="206">
        <f>特別支援児童実績!R30</f>
        <v>0</v>
      </c>
      <c r="J42" s="206">
        <f>特別支援児童実績!V30</f>
        <v>0</v>
      </c>
      <c r="K42" s="206">
        <f>特別支援児童実績!Z30</f>
        <v>0</v>
      </c>
      <c r="L42" s="206">
        <f>特別支援児童実績!AC30</f>
        <v>0</v>
      </c>
      <c r="M42" s="206">
        <f>特別支援児童実績!AF30</f>
        <v>0</v>
      </c>
      <c r="N42" s="206">
        <f>特別支援児童実績!AI30</f>
        <v>0</v>
      </c>
      <c r="O42" s="206">
        <f>特別支援児童実績!AM30</f>
        <v>0</v>
      </c>
      <c r="P42" s="206">
        <f>特別支援児童実績!AQ30</f>
        <v>0</v>
      </c>
      <c r="Q42" s="206">
        <f>特別支援児童実績!AT30</f>
        <v>0</v>
      </c>
      <c r="R42" s="206">
        <f>特別支援児童実績!AX30</f>
        <v>0</v>
      </c>
      <c r="S42" s="207">
        <f t="shared" ref="S42" si="4">SUM(G42:R42)</f>
        <v>0</v>
      </c>
      <c r="U42" s="212">
        <v>8000</v>
      </c>
      <c r="V42" s="270">
        <f>S42*U42</f>
        <v>0</v>
      </c>
    </row>
    <row r="43" spans="1:24" ht="22.5" customHeight="1"/>
    <row r="44" spans="1:24" ht="22.5" customHeight="1">
      <c r="A44" s="63" t="s">
        <v>247</v>
      </c>
    </row>
    <row r="45" spans="1:24" ht="22.5" customHeight="1">
      <c r="A45" s="208" t="s">
        <v>93</v>
      </c>
      <c r="B45" s="539" t="s">
        <v>248</v>
      </c>
      <c r="C45" s="540"/>
      <c r="D45" s="541"/>
    </row>
    <row r="46" spans="1:24" ht="22.5" customHeight="1">
      <c r="A46" s="209">
        <f>'4月【平日・休日】'!L47</f>
        <v>0</v>
      </c>
      <c r="B46" s="542">
        <f>'就労支援型加算申請書（第４－２様式）'!Y73</f>
        <v>0</v>
      </c>
      <c r="C46" s="543"/>
      <c r="D46" s="544"/>
      <c r="E46" s="131"/>
    </row>
    <row r="47" spans="1:24" ht="22.5" customHeight="1"/>
    <row r="48" spans="1:24" ht="21.75" customHeight="1">
      <c r="G48" s="204" t="s">
        <v>35</v>
      </c>
      <c r="H48" s="204" t="s">
        <v>36</v>
      </c>
      <c r="I48" s="204" t="s">
        <v>37</v>
      </c>
      <c r="J48" s="204" t="s">
        <v>38</v>
      </c>
      <c r="K48" s="204" t="s">
        <v>39</v>
      </c>
      <c r="L48" s="204" t="s">
        <v>40</v>
      </c>
      <c r="M48" s="204" t="s">
        <v>41</v>
      </c>
      <c r="N48" s="204" t="s">
        <v>42</v>
      </c>
      <c r="O48" s="204" t="s">
        <v>43</v>
      </c>
      <c r="P48" s="204" t="s">
        <v>44</v>
      </c>
      <c r="Q48" s="204" t="s">
        <v>45</v>
      </c>
      <c r="R48" s="204" t="s">
        <v>46</v>
      </c>
      <c r="S48" s="205" t="s">
        <v>12</v>
      </c>
      <c r="U48" s="204" t="s">
        <v>294</v>
      </c>
      <c r="V48" s="204" t="s">
        <v>295</v>
      </c>
      <c r="W48" s="204" t="s">
        <v>296</v>
      </c>
    </row>
    <row r="49" spans="5:23" ht="21.75" customHeight="1">
      <c r="E49" s="331" t="s">
        <v>21</v>
      </c>
      <c r="F49" s="331" t="s">
        <v>279</v>
      </c>
      <c r="G49" s="206" cm="1">
        <f t="array" aca="1" ref="G49" ca="1">INDIRECT(G48&amp;"【平日・休日】"&amp;"!$AC$7")</f>
        <v>0</v>
      </c>
      <c r="H49" s="206" cm="1">
        <f t="array" aca="1" ref="H49" ca="1">INDIRECT(H48&amp;"【平日・休日】"&amp;"!$AC$7")</f>
        <v>0</v>
      </c>
      <c r="I49" s="206" cm="1">
        <f t="array" aca="1" ref="I49" ca="1">INDIRECT(I48&amp;"【平日・休日】"&amp;"!$AC$7")</f>
        <v>0</v>
      </c>
      <c r="J49" s="206" cm="1">
        <f t="array" aca="1" ref="J49" ca="1">INDIRECT(J48&amp;"【平日・休日】"&amp;"!$AC$7")</f>
        <v>0</v>
      </c>
      <c r="K49" s="206" cm="1">
        <f t="array" aca="1" ref="K49" ca="1">INDIRECT(K48&amp;"【平日・休日】"&amp;"!$AC$7")</f>
        <v>0</v>
      </c>
      <c r="L49" s="206" cm="1">
        <f t="array" aca="1" ref="L49" ca="1">INDIRECT(L48&amp;"【平日・休日】"&amp;"!$AC$7")</f>
        <v>0</v>
      </c>
      <c r="M49" s="206" cm="1">
        <f t="array" aca="1" ref="M49" ca="1">INDIRECT(M48&amp;"【平日・休日】"&amp;"!$AC$7")</f>
        <v>0</v>
      </c>
      <c r="N49" s="206" cm="1">
        <f t="array" aca="1" ref="N49" ca="1">INDIRECT(N48&amp;"【平日・休日】"&amp;"!$AC$7")</f>
        <v>0</v>
      </c>
      <c r="O49" s="206" cm="1">
        <f t="array" aca="1" ref="O49" ca="1">INDIRECT(O48&amp;"【平日・休日】"&amp;"!$AC$7")</f>
        <v>0</v>
      </c>
      <c r="P49" s="206" cm="1">
        <f t="array" aca="1" ref="P49" ca="1">INDIRECT(P48&amp;"【平日・休日】"&amp;"!$AC$7")</f>
        <v>0</v>
      </c>
      <c r="Q49" s="206" cm="1">
        <f t="array" aca="1" ref="Q49" ca="1">INDIRECT(Q48&amp;"【平日・休日】"&amp;"!$AC$7")</f>
        <v>0</v>
      </c>
      <c r="R49" s="206" cm="1">
        <f t="array" aca="1" ref="R49" ca="1">INDIRECT(R48&amp;"【平日・休日】"&amp;"!$AC$7")</f>
        <v>0</v>
      </c>
      <c r="S49" s="332">
        <f ca="1">SUM(G49:R49)</f>
        <v>0</v>
      </c>
      <c r="U49" s="333">
        <f t="shared" ref="U49" ca="1" si="5">SUM(G49:L49)</f>
        <v>0</v>
      </c>
      <c r="V49" s="333">
        <f t="shared" ref="V49" ca="1" si="6">SUM(M49:R49)</f>
        <v>0</v>
      </c>
      <c r="W49" s="334">
        <f t="shared" ref="W49" ca="1" si="7">SUM(U49:V49)</f>
        <v>0</v>
      </c>
    </row>
    <row r="50" spans="5:23" ht="21.75" customHeight="1">
      <c r="F50" s="63" t="s">
        <v>297</v>
      </c>
      <c r="G50" s="206" cm="1">
        <f t="array" aca="1" ref="G50" ca="1">INDIRECT(G48&amp;"【長期休業期間】"&amp;"!$AC$7")</f>
        <v>0</v>
      </c>
      <c r="H50" s="206"/>
      <c r="I50" s="206"/>
      <c r="J50" s="206" cm="1">
        <f t="array" aca="1" ref="J50" ca="1">INDIRECT(J48&amp;"【長期休業期間】"&amp;"!$AC$7")</f>
        <v>0</v>
      </c>
      <c r="K50" s="206" cm="1">
        <f t="array" aca="1" ref="K50" ca="1">INDIRECT(K48&amp;"【長期休業期間】"&amp;"!$AC$7")</f>
        <v>0</v>
      </c>
      <c r="L50" s="206"/>
      <c r="M50" s="206"/>
      <c r="N50" s="206"/>
      <c r="O50" s="206" cm="1">
        <f t="array" aca="1" ref="O50" ca="1">INDIRECT(O48&amp;"【長期休業期間】"&amp;"!$AC$7")</f>
        <v>0</v>
      </c>
      <c r="P50" s="206" cm="1">
        <f t="array" aca="1" ref="P50" ca="1">INDIRECT(P48&amp;"【長期休業期間】"&amp;"!$AC$7")</f>
        <v>0</v>
      </c>
      <c r="Q50" s="206"/>
      <c r="R50" s="206" cm="1">
        <f t="array" aca="1" ref="R50" ca="1">INDIRECT(R48&amp;"【長期休業期間】"&amp;"!$AC$7")</f>
        <v>0</v>
      </c>
      <c r="S50" s="332">
        <f ca="1">SUM(G50:R50)</f>
        <v>0</v>
      </c>
      <c r="U50" s="333">
        <f ca="1">SUM(G50:L50)</f>
        <v>0</v>
      </c>
      <c r="V50" s="333">
        <f t="shared" ref="V50" ca="1" si="8">SUM(M50:R50)</f>
        <v>0</v>
      </c>
      <c r="W50" s="334">
        <f t="shared" ref="W50" ca="1" si="9">SUM(U50:V50)</f>
        <v>0</v>
      </c>
    </row>
    <row r="51" spans="5:23" ht="21.75" customHeight="1" thickBot="1">
      <c r="F51" s="63" t="s">
        <v>281</v>
      </c>
      <c r="G51" s="206">
        <f ca="1">IF($S$7=0,0,"有")</f>
        <v>0</v>
      </c>
      <c r="H51" s="206">
        <f t="shared" ref="H51:R51" ca="1" si="10">IF($S$7=0,0,"有")</f>
        <v>0</v>
      </c>
      <c r="I51" s="206">
        <f t="shared" ca="1" si="10"/>
        <v>0</v>
      </c>
      <c r="J51" s="206">
        <f t="shared" ca="1" si="10"/>
        <v>0</v>
      </c>
      <c r="K51" s="206">
        <f t="shared" ca="1" si="10"/>
        <v>0</v>
      </c>
      <c r="L51" s="206">
        <f t="shared" ca="1" si="10"/>
        <v>0</v>
      </c>
      <c r="M51" s="206">
        <f t="shared" ca="1" si="10"/>
        <v>0</v>
      </c>
      <c r="N51" s="206">
        <f t="shared" ca="1" si="10"/>
        <v>0</v>
      </c>
      <c r="O51" s="206">
        <f t="shared" ca="1" si="10"/>
        <v>0</v>
      </c>
      <c r="P51" s="206">
        <f t="shared" ca="1" si="10"/>
        <v>0</v>
      </c>
      <c r="Q51" s="206">
        <f t="shared" ca="1" si="10"/>
        <v>0</v>
      </c>
      <c r="R51" s="206">
        <f t="shared" ca="1" si="10"/>
        <v>0</v>
      </c>
      <c r="S51" s="332">
        <f ca="1">SUM(G51:R51)</f>
        <v>0</v>
      </c>
      <c r="U51" s="335">
        <f ca="1">SUM(G51:L51)</f>
        <v>0</v>
      </c>
      <c r="V51" s="335">
        <f t="shared" ref="V51" ca="1" si="11">SUM(M51:R51)</f>
        <v>0</v>
      </c>
      <c r="W51" s="336">
        <f t="shared" ref="W51" ca="1" si="12">SUM(U51:V51)</f>
        <v>0</v>
      </c>
    </row>
    <row r="52" spans="5:23" ht="22.5" customHeight="1" thickTop="1">
      <c r="U52" s="337">
        <f ca="1">SUM(U49:U51)</f>
        <v>0</v>
      </c>
      <c r="V52" s="337">
        <f t="shared" ref="V52:W52" ca="1" si="13">SUM(V49:V51)</f>
        <v>0</v>
      </c>
      <c r="W52" s="337">
        <f t="shared" ca="1" si="13"/>
        <v>0</v>
      </c>
    </row>
    <row r="53" spans="5:23" ht="22.5" customHeight="1"/>
    <row r="54" spans="5:23" ht="22.5" customHeight="1"/>
    <row r="55" spans="5:23" ht="22.5" customHeight="1"/>
    <row r="56" spans="5:23" ht="22.5" customHeight="1"/>
    <row r="57" spans="5:23" ht="22.5" customHeight="1"/>
    <row r="58" spans="5:23" ht="22.5" customHeight="1"/>
    <row r="59" spans="5:23" ht="22.5" customHeight="1"/>
    <row r="60" spans="5:23" ht="22.5" customHeight="1"/>
  </sheetData>
  <sheetProtection algorithmName="SHA-512" hashValue="Ap+6CPQOK06ohevjkQO+NdS6nsywCD0JBnNujM9ldogHF45OYyMX9gL1ARN2NKCJBG1pL5BAaF94nV7AR0Piyw==" saltValue="A00ZSwCj4SNSit2u+v8d6Q==" spinCount="100000" sheet="1" objects="1" scenarios="1"/>
  <mergeCells count="33">
    <mergeCell ref="B39:F39"/>
    <mergeCell ref="B45:D45"/>
    <mergeCell ref="B46:D46"/>
    <mergeCell ref="D32:E32"/>
    <mergeCell ref="D33:E33"/>
    <mergeCell ref="E40:F40"/>
    <mergeCell ref="B40:D42"/>
    <mergeCell ref="E41:F41"/>
    <mergeCell ref="E42:F42"/>
    <mergeCell ref="D23:E23"/>
    <mergeCell ref="D29:E29"/>
    <mergeCell ref="D30:E30"/>
    <mergeCell ref="D31:E31"/>
    <mergeCell ref="D24:E24"/>
    <mergeCell ref="D25:E25"/>
    <mergeCell ref="D26:E26"/>
    <mergeCell ref="D27:E27"/>
    <mergeCell ref="L3:Y3"/>
    <mergeCell ref="D34:E34"/>
    <mergeCell ref="D35:E35"/>
    <mergeCell ref="C6:C11"/>
    <mergeCell ref="D6:E6"/>
    <mergeCell ref="D7:E7"/>
    <mergeCell ref="D8:E8"/>
    <mergeCell ref="C12:C16"/>
    <mergeCell ref="D12:E12"/>
    <mergeCell ref="D13:E13"/>
    <mergeCell ref="C21:C28"/>
    <mergeCell ref="C29:C36"/>
    <mergeCell ref="D36:E36"/>
    <mergeCell ref="D28:E28"/>
    <mergeCell ref="D21:E21"/>
    <mergeCell ref="D22:E22"/>
  </mergeCells>
  <phoneticPr fontId="6"/>
  <printOptions horizontalCentered="1"/>
  <pageMargins left="0.39370078740157483" right="0.39370078740157483" top="0.59055118110236227" bottom="0.59055118110236227" header="0.39370078740157483" footer="0.3937007874015748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tabColor rgb="FFFFC000"/>
  </sheetPr>
  <dimension ref="A1:BJ48"/>
  <sheetViews>
    <sheetView showGridLines="0" view="pageBreakPreview" zoomScaleNormal="100" zoomScaleSheetLayoutView="100" workbookViewId="0">
      <selection activeCell="A19" sqref="A19"/>
    </sheetView>
  </sheetViews>
  <sheetFormatPr defaultColWidth="1.625" defaultRowHeight="13.5" outlineLevelCol="1"/>
  <cols>
    <col min="1" max="1" width="1.625" style="49"/>
    <col min="2" max="6" width="1.625" style="49" customWidth="1"/>
    <col min="7" max="13" width="2.125" style="49" customWidth="1"/>
    <col min="14" max="15" width="1.5" style="49" customWidth="1"/>
    <col min="16" max="26" width="1.625" style="49" customWidth="1"/>
    <col min="27" max="27" width="2.875" style="49" customWidth="1"/>
    <col min="28" max="28" width="3.625" style="49" customWidth="1"/>
    <col min="29" max="32" width="1.625" style="49" customWidth="1"/>
    <col min="33" max="33" width="2.25" style="49" customWidth="1"/>
    <col min="34" max="35" width="2.125" style="49" customWidth="1"/>
    <col min="36" max="42" width="1.625" style="49" customWidth="1"/>
    <col min="43" max="43" width="2.375" style="49" customWidth="1"/>
    <col min="44" max="46" width="1.625" style="49" customWidth="1"/>
    <col min="47" max="47" width="2.125" style="49" customWidth="1"/>
    <col min="48" max="50" width="1.625" style="49" customWidth="1"/>
    <col min="51" max="51" width="2.5" style="49" customWidth="1"/>
    <col min="52" max="56" width="1.625" style="49" customWidth="1"/>
    <col min="57" max="57" width="5.875" style="49" hidden="1" customWidth="1" outlineLevel="1"/>
    <col min="58" max="61" width="10" style="49" hidden="1" customWidth="1" outlineLevel="1"/>
    <col min="62" max="62" width="5.5" style="49" bestFit="1" customWidth="1" collapsed="1"/>
    <col min="63" max="64" width="5.5" style="49" bestFit="1" customWidth="1"/>
    <col min="65" max="67" width="4.5" style="49" bestFit="1" customWidth="1"/>
    <col min="68" max="68" width="1.625" style="49"/>
    <col min="69" max="74" width="4.5" style="49" bestFit="1" customWidth="1"/>
    <col min="75" max="77" width="5.5" style="49" bestFit="1" customWidth="1"/>
    <col min="78" max="80" width="4.5" style="49" bestFit="1" customWidth="1"/>
    <col min="81" max="16384" width="1.625" style="49"/>
  </cols>
  <sheetData>
    <row r="1" spans="1:57">
      <c r="A1" s="49" t="s">
        <v>125</v>
      </c>
    </row>
    <row r="2" spans="1:57">
      <c r="AK2" s="555"/>
      <c r="AL2" s="555"/>
      <c r="AM2" s="555"/>
      <c r="AN2" s="555"/>
      <c r="AO2" s="555"/>
      <c r="AP2" s="555"/>
      <c r="AQ2" s="50" t="s">
        <v>14</v>
      </c>
      <c r="AR2" s="555"/>
      <c r="AS2" s="555"/>
      <c r="AT2" s="555"/>
      <c r="AU2" s="50" t="s">
        <v>15</v>
      </c>
      <c r="AV2" s="555"/>
      <c r="AW2" s="555"/>
      <c r="AX2" s="555"/>
      <c r="AY2" s="50" t="s">
        <v>16</v>
      </c>
    </row>
    <row r="3" spans="1:57">
      <c r="C3" s="49" t="s">
        <v>103</v>
      </c>
    </row>
    <row r="4" spans="1:57">
      <c r="AH4" s="49" t="s">
        <v>48</v>
      </c>
    </row>
    <row r="5" spans="1:57">
      <c r="AI5" s="507">
        <f>'4月【平日・休日】'!A7</f>
        <v>0</v>
      </c>
      <c r="AJ5" s="507"/>
      <c r="AK5" s="507"/>
      <c r="AL5" s="507"/>
      <c r="AM5" s="507"/>
      <c r="AN5" s="507"/>
      <c r="AO5" s="507"/>
      <c r="AP5" s="507"/>
      <c r="AQ5" s="507"/>
      <c r="AR5" s="507"/>
      <c r="AS5" s="507"/>
      <c r="AT5" s="507"/>
      <c r="AU5" s="507"/>
      <c r="AV5" s="507"/>
      <c r="AW5" s="507"/>
      <c r="AX5" s="507"/>
      <c r="AY5" s="507"/>
      <c r="AZ5" s="507"/>
      <c r="BA5" s="507"/>
      <c r="BB5" s="507"/>
      <c r="BC5" s="507"/>
      <c r="BD5" s="51"/>
    </row>
    <row r="6" spans="1:57" s="74" customFormat="1">
      <c r="AI6" s="132"/>
      <c r="AJ6" s="132"/>
      <c r="AK6" s="132"/>
      <c r="AL6" s="132"/>
      <c r="AM6" s="132"/>
      <c r="AN6" s="132"/>
      <c r="AO6" s="132"/>
      <c r="AP6" s="132"/>
      <c r="AQ6" s="132"/>
      <c r="AR6" s="132"/>
      <c r="AS6" s="132"/>
      <c r="AT6" s="132"/>
      <c r="AU6" s="132"/>
      <c r="AV6" s="132"/>
      <c r="AW6" s="132"/>
      <c r="AX6" s="132"/>
      <c r="AY6" s="132"/>
      <c r="AZ6" s="132"/>
      <c r="BA6" s="132"/>
      <c r="BB6" s="132"/>
      <c r="BC6" s="132"/>
      <c r="BD6" s="51"/>
    </row>
    <row r="7" spans="1:57">
      <c r="AH7" s="556" t="s">
        <v>101</v>
      </c>
      <c r="AI7" s="556"/>
      <c r="AJ7" s="556"/>
      <c r="AK7" s="556"/>
      <c r="AL7" s="556"/>
      <c r="AM7" s="556"/>
      <c r="AN7" s="556"/>
      <c r="AO7" s="556"/>
      <c r="AP7" s="556"/>
    </row>
    <row r="8" spans="1:57">
      <c r="AI8" s="507">
        <f>'4月【平日・休日】'!L7</f>
        <v>0</v>
      </c>
      <c r="AJ8" s="507"/>
      <c r="AK8" s="507"/>
      <c r="AL8" s="507"/>
      <c r="AM8" s="507"/>
      <c r="AN8" s="507"/>
      <c r="AO8" s="507"/>
      <c r="AP8" s="507"/>
      <c r="AQ8" s="507"/>
      <c r="AR8" s="507"/>
      <c r="AS8" s="507"/>
      <c r="AT8" s="507"/>
      <c r="AU8" s="507"/>
      <c r="AV8" s="507"/>
      <c r="AW8" s="507"/>
      <c r="AX8" s="507"/>
      <c r="AY8" s="507"/>
      <c r="AZ8" s="507"/>
      <c r="BA8" s="507"/>
      <c r="BB8" s="507"/>
      <c r="BC8" s="507"/>
      <c r="BD8" s="51"/>
      <c r="BE8" s="52"/>
    </row>
    <row r="9" spans="1:57" s="74" customFormat="1">
      <c r="AI9" s="132"/>
      <c r="AJ9" s="132"/>
      <c r="AK9" s="132"/>
      <c r="AL9" s="132"/>
      <c r="AM9" s="132"/>
      <c r="AN9" s="132"/>
      <c r="AO9" s="132"/>
      <c r="AP9" s="132"/>
      <c r="AQ9" s="132"/>
      <c r="AR9" s="132"/>
      <c r="AS9" s="132"/>
      <c r="AT9" s="132"/>
      <c r="AU9" s="132"/>
      <c r="AV9" s="132"/>
      <c r="AW9" s="132"/>
      <c r="AX9" s="132"/>
      <c r="AY9" s="132"/>
      <c r="AZ9" s="132"/>
      <c r="BA9" s="132"/>
      <c r="BB9" s="132"/>
      <c r="BC9" s="132"/>
      <c r="BD9" s="51"/>
      <c r="BE9" s="52"/>
    </row>
    <row r="10" spans="1:57">
      <c r="AH10" s="557" t="s">
        <v>50</v>
      </c>
      <c r="AI10" s="557"/>
      <c r="AJ10" s="557"/>
      <c r="AK10" s="557"/>
      <c r="AL10" s="557"/>
      <c r="AM10" s="557"/>
      <c r="AN10" s="557"/>
      <c r="AO10" s="557"/>
      <c r="AP10" s="557"/>
    </row>
    <row r="11" spans="1:57">
      <c r="AI11" s="507">
        <f>'4月【平日・休日】'!O8</f>
        <v>0</v>
      </c>
      <c r="AJ11" s="507"/>
      <c r="AK11" s="507"/>
      <c r="AL11" s="507"/>
      <c r="AM11" s="507"/>
      <c r="AN11" s="507"/>
      <c r="AO11" s="507"/>
      <c r="AP11" s="507"/>
      <c r="AQ11" s="507"/>
      <c r="AR11" s="507"/>
      <c r="AS11" s="507"/>
      <c r="AT11" s="507"/>
      <c r="AU11" s="507"/>
      <c r="AV11" s="507"/>
      <c r="AW11" s="507"/>
      <c r="AX11" s="507"/>
      <c r="AY11" s="507"/>
      <c r="AZ11" s="507"/>
      <c r="BA11" s="507"/>
      <c r="BB11" s="507"/>
      <c r="BC11" s="507"/>
    </row>
    <row r="12" spans="1:57">
      <c r="AH12" s="557"/>
      <c r="AI12" s="557"/>
      <c r="AJ12" s="557"/>
      <c r="AK12" s="557"/>
      <c r="AL12" s="557"/>
      <c r="AM12" s="557"/>
      <c r="AN12" s="557"/>
      <c r="AO12" s="557"/>
      <c r="AP12" s="557"/>
    </row>
    <row r="13" spans="1:57" s="74" customFormat="1">
      <c r="AI13" s="57"/>
      <c r="AJ13" s="57"/>
      <c r="AK13" s="57"/>
      <c r="AL13" s="57"/>
      <c r="AM13" s="57"/>
      <c r="AN13" s="57"/>
      <c r="AO13" s="57"/>
      <c r="AP13" s="57"/>
      <c r="AQ13" s="57"/>
      <c r="AR13" s="57"/>
      <c r="AS13" s="57"/>
      <c r="AT13" s="57"/>
      <c r="AU13" s="57"/>
      <c r="AV13" s="57"/>
      <c r="AW13" s="57"/>
      <c r="AX13" s="57"/>
      <c r="AY13" s="57"/>
      <c r="AZ13" s="57"/>
      <c r="BA13" s="57"/>
      <c r="BB13" s="57"/>
      <c r="BC13" s="57"/>
    </row>
    <row r="14" spans="1:57" s="74" customFormat="1">
      <c r="AK14" s="52"/>
      <c r="AL14" s="52"/>
      <c r="AM14" s="52"/>
      <c r="AN14" s="52"/>
      <c r="AO14" s="52"/>
      <c r="AP14" s="52"/>
      <c r="AQ14" s="52"/>
      <c r="AR14" s="52"/>
      <c r="AS14" s="52"/>
      <c r="AT14" s="52"/>
      <c r="AU14" s="52"/>
      <c r="AV14" s="52"/>
      <c r="AW14" s="52"/>
    </row>
    <row r="15" spans="1:57">
      <c r="AI15" s="57"/>
      <c r="AJ15" s="57"/>
      <c r="AK15" s="57"/>
      <c r="AL15" s="57"/>
      <c r="AM15" s="57"/>
      <c r="AN15" s="57"/>
      <c r="AO15" s="57"/>
      <c r="AP15" s="57"/>
      <c r="AQ15" s="57"/>
      <c r="AR15" s="57"/>
      <c r="AS15" s="57"/>
      <c r="AT15" s="57"/>
      <c r="AU15" s="57"/>
      <c r="AV15" s="57"/>
      <c r="AW15" s="57"/>
      <c r="AX15" s="57"/>
      <c r="AY15" s="57"/>
      <c r="AZ15" s="57"/>
      <c r="BA15" s="57"/>
      <c r="BB15" s="57"/>
      <c r="BC15" s="57"/>
    </row>
    <row r="16" spans="1:57">
      <c r="AK16" s="52"/>
      <c r="AL16" s="52"/>
      <c r="AM16" s="52"/>
      <c r="AN16" s="52"/>
      <c r="AO16" s="52"/>
      <c r="AP16" s="52"/>
      <c r="AQ16" s="52"/>
      <c r="AR16" s="52"/>
      <c r="AS16" s="52"/>
      <c r="AT16" s="52"/>
      <c r="AU16" s="52"/>
      <c r="AV16" s="52"/>
      <c r="AW16" s="52"/>
    </row>
    <row r="17" spans="1:57" ht="13.5" customHeight="1">
      <c r="A17" s="558" t="s">
        <v>299</v>
      </c>
      <c r="B17" s="558"/>
      <c r="C17" s="558"/>
      <c r="D17" s="558"/>
      <c r="E17" s="558"/>
      <c r="F17" s="558"/>
      <c r="G17" s="558"/>
      <c r="H17" s="558"/>
      <c r="I17" s="558"/>
      <c r="J17" s="558"/>
      <c r="K17" s="558"/>
      <c r="L17" s="558"/>
      <c r="M17" s="558"/>
      <c r="N17" s="558"/>
      <c r="O17" s="558"/>
      <c r="P17" s="558"/>
      <c r="Q17" s="558"/>
      <c r="R17" s="558"/>
      <c r="S17" s="558"/>
      <c r="T17" s="558"/>
      <c r="U17" s="558"/>
      <c r="V17" s="558"/>
      <c r="W17" s="558"/>
      <c r="X17" s="558"/>
      <c r="Y17" s="558"/>
      <c r="Z17" s="558"/>
      <c r="AA17" s="558"/>
      <c r="AB17" s="558"/>
      <c r="AC17" s="558"/>
      <c r="AD17" s="558"/>
      <c r="AE17" s="558"/>
      <c r="AF17" s="558"/>
      <c r="AG17" s="558"/>
      <c r="AH17" s="558"/>
      <c r="AI17" s="558"/>
      <c r="AJ17" s="558"/>
      <c r="AK17" s="558"/>
      <c r="AL17" s="558"/>
      <c r="AM17" s="558"/>
      <c r="AN17" s="558"/>
      <c r="AO17" s="558"/>
      <c r="AP17" s="558"/>
      <c r="AQ17" s="558"/>
      <c r="AR17" s="558"/>
      <c r="AS17" s="558"/>
      <c r="AT17" s="558"/>
      <c r="AU17" s="558"/>
      <c r="AV17" s="558"/>
      <c r="AW17" s="558"/>
      <c r="AX17" s="558"/>
      <c r="AY17" s="558"/>
      <c r="AZ17" s="558"/>
      <c r="BA17" s="558"/>
      <c r="BB17" s="558"/>
      <c r="BC17" s="558"/>
      <c r="BD17" s="53"/>
      <c r="BE17" s="53"/>
    </row>
    <row r="18" spans="1:57" ht="13.5" customHeight="1">
      <c r="A18" s="558"/>
      <c r="B18" s="558"/>
      <c r="C18" s="558"/>
      <c r="D18" s="558"/>
      <c r="E18" s="558"/>
      <c r="F18" s="558"/>
      <c r="G18" s="558"/>
      <c r="H18" s="558"/>
      <c r="I18" s="558"/>
      <c r="J18" s="558"/>
      <c r="K18" s="558"/>
      <c r="L18" s="558"/>
      <c r="M18" s="558"/>
      <c r="N18" s="558"/>
      <c r="O18" s="558"/>
      <c r="P18" s="558"/>
      <c r="Q18" s="558"/>
      <c r="R18" s="558"/>
      <c r="S18" s="558"/>
      <c r="T18" s="558"/>
      <c r="U18" s="558"/>
      <c r="V18" s="558"/>
      <c r="W18" s="558"/>
      <c r="X18" s="558"/>
      <c r="Y18" s="558"/>
      <c r="Z18" s="558"/>
      <c r="AA18" s="558"/>
      <c r="AB18" s="558"/>
      <c r="AC18" s="558"/>
      <c r="AD18" s="558"/>
      <c r="AE18" s="558"/>
      <c r="AF18" s="558"/>
      <c r="AG18" s="558"/>
      <c r="AH18" s="558"/>
      <c r="AI18" s="558"/>
      <c r="AJ18" s="558"/>
      <c r="AK18" s="558"/>
      <c r="AL18" s="558"/>
      <c r="AM18" s="558"/>
      <c r="AN18" s="558"/>
      <c r="AO18" s="558"/>
      <c r="AP18" s="558"/>
      <c r="AQ18" s="558"/>
      <c r="AR18" s="558"/>
      <c r="AS18" s="558"/>
      <c r="AT18" s="558"/>
      <c r="AU18" s="558"/>
      <c r="AV18" s="558"/>
      <c r="AW18" s="558"/>
      <c r="AX18" s="558"/>
      <c r="AY18" s="558"/>
      <c r="AZ18" s="558"/>
      <c r="BA18" s="558"/>
      <c r="BB18" s="558"/>
      <c r="BC18" s="558"/>
      <c r="BD18" s="53"/>
      <c r="BE18" s="53"/>
    </row>
    <row r="19" spans="1:57" s="74" customFormat="1" ht="13.5" customHeight="1">
      <c r="A19" s="72"/>
      <c r="B19" s="72"/>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53"/>
      <c r="BE19" s="53"/>
    </row>
    <row r="20" spans="1:57" s="74" customFormat="1"/>
    <row r="21" spans="1:57" ht="13.5" customHeight="1">
      <c r="A21" s="54"/>
      <c r="B21" s="54"/>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3"/>
      <c r="BE21" s="53"/>
    </row>
    <row r="23" spans="1:57">
      <c r="G23" s="55" t="s">
        <v>102</v>
      </c>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row>
    <row r="24" spans="1:57" s="74" customFormat="1">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row>
    <row r="25" spans="1:57" s="74" customFormat="1">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row>
    <row r="27" spans="1:57">
      <c r="AB27" s="49" t="s">
        <v>17</v>
      </c>
    </row>
    <row r="28" spans="1:57" s="74" customFormat="1"/>
    <row r="29" spans="1:57" s="74" customFormat="1"/>
    <row r="31" spans="1:57" ht="36" customHeight="1">
      <c r="G31" s="561" t="s">
        <v>29</v>
      </c>
      <c r="H31" s="561"/>
      <c r="I31" s="561"/>
      <c r="J31" s="561"/>
      <c r="K31" s="561"/>
      <c r="L31" s="561"/>
      <c r="M31" s="561"/>
      <c r="N31" s="561"/>
      <c r="O31" s="561"/>
      <c r="P31" s="561"/>
      <c r="Q31" s="561"/>
      <c r="R31" s="561"/>
      <c r="S31" s="561"/>
      <c r="T31" s="561"/>
      <c r="U31" s="561"/>
      <c r="V31" s="561"/>
      <c r="AA31" s="56"/>
      <c r="AB31" s="56"/>
      <c r="AC31" s="559">
        <f ca="1">'収支報告書（第６号様式）'!G11</f>
        <v>0</v>
      </c>
      <c r="AD31" s="559"/>
      <c r="AE31" s="559"/>
      <c r="AF31" s="559"/>
      <c r="AG31" s="559"/>
      <c r="AH31" s="559"/>
      <c r="AI31" s="559"/>
      <c r="AJ31" s="559"/>
      <c r="AK31" s="559"/>
      <c r="AL31" s="559"/>
      <c r="AM31" s="559"/>
      <c r="AN31" s="559"/>
      <c r="AO31" s="559"/>
      <c r="AP31" s="559"/>
      <c r="AQ31" s="559"/>
      <c r="AR31" s="560" t="s">
        <v>18</v>
      </c>
      <c r="AS31" s="560"/>
    </row>
    <row r="33" spans="58:59" ht="27">
      <c r="BF33" s="58" t="s">
        <v>33</v>
      </c>
      <c r="BG33" s="59" t="s">
        <v>34</v>
      </c>
    </row>
    <row r="34" spans="58:59">
      <c r="BF34" s="60">
        <v>0</v>
      </c>
      <c r="BG34" s="60">
        <v>0</v>
      </c>
    </row>
    <row r="35" spans="58:59">
      <c r="BF35" s="60">
        <v>1</v>
      </c>
      <c r="BG35" s="60">
        <v>350000</v>
      </c>
    </row>
    <row r="36" spans="58:59">
      <c r="BF36" s="60">
        <v>38</v>
      </c>
      <c r="BG36" s="60">
        <v>600000</v>
      </c>
    </row>
    <row r="37" spans="58:59">
      <c r="BF37" s="60">
        <v>75</v>
      </c>
      <c r="BG37" s="60">
        <v>900000</v>
      </c>
    </row>
    <row r="38" spans="58:59">
      <c r="BF38" s="60">
        <v>150</v>
      </c>
      <c r="BG38" s="60">
        <v>1200000</v>
      </c>
    </row>
    <row r="39" spans="58:59">
      <c r="BF39" s="60">
        <v>225</v>
      </c>
      <c r="BG39" s="60">
        <v>1500000</v>
      </c>
    </row>
    <row r="40" spans="58:59">
      <c r="BF40" s="60">
        <v>300</v>
      </c>
      <c r="BG40" s="60">
        <v>1800000</v>
      </c>
    </row>
    <row r="41" spans="58:59">
      <c r="BF41" s="60">
        <v>600</v>
      </c>
      <c r="BG41" s="60">
        <v>2400000</v>
      </c>
    </row>
    <row r="42" spans="58:59">
      <c r="BF42" s="60">
        <v>900</v>
      </c>
      <c r="BG42" s="60">
        <v>3050000</v>
      </c>
    </row>
    <row r="43" spans="58:59">
      <c r="BF43" s="60">
        <v>1200</v>
      </c>
      <c r="BG43" s="60">
        <v>3700000</v>
      </c>
    </row>
    <row r="44" spans="58:59">
      <c r="BF44" s="60">
        <v>1500</v>
      </c>
      <c r="BG44" s="60">
        <v>4350000</v>
      </c>
    </row>
    <row r="45" spans="58:59">
      <c r="BF45" s="60">
        <v>1800</v>
      </c>
      <c r="BG45" s="60">
        <v>5000000</v>
      </c>
    </row>
    <row r="46" spans="58:59">
      <c r="BF46" s="60">
        <v>2100</v>
      </c>
      <c r="BG46" s="60">
        <v>5650000</v>
      </c>
    </row>
    <row r="47" spans="58:59">
      <c r="BF47" s="60">
        <v>2400</v>
      </c>
      <c r="BG47" s="60">
        <v>6300000</v>
      </c>
    </row>
    <row r="48" spans="58:59">
      <c r="BF48" s="60">
        <v>2700</v>
      </c>
      <c r="BG48" s="60">
        <v>6950000</v>
      </c>
    </row>
  </sheetData>
  <sheetProtection algorithmName="SHA-512" hashValue="hgEsNtpiM1PioBv4lNGGYcs4X7rPz0BUJMKDEcEEDK4QNoQl8Lpwb2+kPuaVVZAx8BVYckkOrX+04HZbNHISNA==" saltValue="jgHFGOj7dVb/Rljpa4tSJg==" spinCount="100000" sheet="1" objects="1" scenarios="1"/>
  <mergeCells count="13">
    <mergeCell ref="A17:BC18"/>
    <mergeCell ref="AH12:AP12"/>
    <mergeCell ref="AC31:AQ31"/>
    <mergeCell ref="AR31:AS31"/>
    <mergeCell ref="G31:V31"/>
    <mergeCell ref="AI11:BC11"/>
    <mergeCell ref="AR2:AT2"/>
    <mergeCell ref="AV2:AX2"/>
    <mergeCell ref="AH7:AP7"/>
    <mergeCell ref="AH10:AP10"/>
    <mergeCell ref="AK2:AP2"/>
    <mergeCell ref="AI5:BC5"/>
    <mergeCell ref="AI8:BC8"/>
  </mergeCells>
  <phoneticPr fontId="6"/>
  <printOptions horizontalCentered="1"/>
  <pageMargins left="0.59055118110236227" right="0.39370078740157483" top="0.59055118110236227" bottom="0.39370078740157483" header="0.39370078740157483" footer="0.39370078740157483"/>
  <pageSetup paperSize="9" scale="95"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7041F-244F-4C61-A297-8F97EEC9E589}">
  <sheetPr codeName="Sheet23">
    <tabColor rgb="FFFFC000"/>
  </sheetPr>
  <dimension ref="A1:BJ37"/>
  <sheetViews>
    <sheetView showGridLines="0" view="pageBreakPreview" zoomScale="85" zoomScaleNormal="100" zoomScaleSheetLayoutView="85" workbookViewId="0">
      <selection activeCell="Z17" sqref="Z17:AL17"/>
    </sheetView>
  </sheetViews>
  <sheetFormatPr defaultColWidth="1.625" defaultRowHeight="13.5" outlineLevelCol="1"/>
  <cols>
    <col min="1" max="1" width="1.625" style="74"/>
    <col min="2" max="6" width="1.625" style="74" customWidth="1"/>
    <col min="7" max="13" width="2.125" style="74" customWidth="1"/>
    <col min="14" max="15" width="1.5" style="74" customWidth="1"/>
    <col min="16" max="26" width="1.625" style="74" customWidth="1"/>
    <col min="27" max="27" width="2.875" style="74" customWidth="1"/>
    <col min="28" max="28" width="3.625" style="74" customWidth="1"/>
    <col min="29" max="31" width="1.625" style="74" customWidth="1"/>
    <col min="32" max="36" width="2.875" style="74" customWidth="1"/>
    <col min="37" max="42" width="1.625" style="74" customWidth="1"/>
    <col min="43" max="43" width="2.375" style="74" customWidth="1"/>
    <col min="44" max="46" width="1.625" style="74" customWidth="1"/>
    <col min="47" max="47" width="2.125" style="74" customWidth="1"/>
    <col min="48" max="50" width="1.625" style="74" customWidth="1"/>
    <col min="51" max="51" width="2.5" style="74" customWidth="1"/>
    <col min="52" max="56" width="1.625" style="74" customWidth="1"/>
    <col min="57" max="57" width="5.875" style="74" hidden="1" customWidth="1" outlineLevel="1"/>
    <col min="58" max="61" width="10" style="74" hidden="1" customWidth="1" outlineLevel="1"/>
    <col min="62" max="62" width="5.5" style="74" bestFit="1" customWidth="1" collapsed="1"/>
    <col min="63" max="64" width="5.5" style="74" bestFit="1" customWidth="1"/>
    <col min="65" max="67" width="4.5" style="74" bestFit="1" customWidth="1"/>
    <col min="68" max="68" width="1.625" style="74"/>
    <col min="69" max="74" width="4.5" style="74" bestFit="1" customWidth="1"/>
    <col min="75" max="77" width="5.5" style="74" bestFit="1" customWidth="1"/>
    <col min="78" max="80" width="4.5" style="74" bestFit="1" customWidth="1"/>
    <col min="81" max="16384" width="1.625" style="74"/>
  </cols>
  <sheetData>
    <row r="1" spans="1:57">
      <c r="A1" s="74" t="s">
        <v>126</v>
      </c>
    </row>
    <row r="2" spans="1:57">
      <c r="AB2" s="74" t="s">
        <v>106</v>
      </c>
      <c r="AI2" s="507">
        <f>'4月【平日・休日】'!L7</f>
        <v>0</v>
      </c>
      <c r="AJ2" s="507"/>
      <c r="AK2" s="507"/>
      <c r="AL2" s="507"/>
      <c r="AM2" s="507"/>
      <c r="AN2" s="507"/>
      <c r="AO2" s="507"/>
      <c r="AP2" s="507"/>
      <c r="AQ2" s="507"/>
      <c r="AR2" s="507"/>
      <c r="AS2" s="507"/>
      <c r="AT2" s="507"/>
      <c r="AU2" s="507"/>
      <c r="AV2" s="507"/>
      <c r="AW2" s="507"/>
      <c r="AX2" s="507"/>
      <c r="AY2" s="507"/>
      <c r="AZ2" s="507"/>
      <c r="BA2" s="507"/>
      <c r="BB2" s="507"/>
      <c r="BC2" s="507"/>
      <c r="BD2" s="51"/>
      <c r="BE2" s="52"/>
    </row>
    <row r="4" spans="1:57" ht="14.25">
      <c r="B4" s="133" t="s">
        <v>128</v>
      </c>
      <c r="AI4" s="134"/>
      <c r="AJ4" s="134"/>
      <c r="AK4" s="134"/>
      <c r="AL4" s="134"/>
      <c r="AM4" s="134"/>
      <c r="AN4" s="134"/>
      <c r="AO4" s="134"/>
      <c r="AP4" s="134"/>
      <c r="AQ4" s="134"/>
      <c r="AR4" s="134"/>
      <c r="AS4" s="134"/>
      <c r="AT4" s="134"/>
      <c r="AU4" s="134"/>
      <c r="AV4" s="134"/>
      <c r="AW4" s="134"/>
      <c r="AX4" s="134"/>
      <c r="AY4" s="134"/>
      <c r="AZ4" s="134"/>
      <c r="BA4" s="134"/>
      <c r="BB4" s="134"/>
      <c r="BC4" s="134"/>
    </row>
    <row r="5" spans="1:57" ht="29.25" customHeight="1">
      <c r="B5" s="609" t="s">
        <v>107</v>
      </c>
      <c r="C5" s="609"/>
      <c r="D5" s="609"/>
      <c r="E5" s="609"/>
      <c r="F5" s="609"/>
      <c r="G5" s="609"/>
      <c r="H5" s="609"/>
      <c r="I5" s="609"/>
      <c r="J5" s="609"/>
      <c r="K5" s="609"/>
      <c r="L5" s="609"/>
      <c r="M5" s="609"/>
      <c r="N5" s="609"/>
      <c r="O5" s="609"/>
      <c r="P5" s="609" t="s">
        <v>104</v>
      </c>
      <c r="Q5" s="609"/>
      <c r="R5" s="609"/>
      <c r="S5" s="609"/>
      <c r="T5" s="609"/>
      <c r="U5" s="609"/>
      <c r="V5" s="609"/>
      <c r="W5" s="609"/>
      <c r="X5" s="609"/>
      <c r="Y5" s="609"/>
      <c r="Z5" s="609"/>
      <c r="AA5" s="609"/>
      <c r="AB5" s="609"/>
      <c r="AC5" s="609"/>
      <c r="AD5" s="609"/>
      <c r="AE5" s="620"/>
      <c r="AF5" s="609" t="s">
        <v>30</v>
      </c>
      <c r="AG5" s="609"/>
      <c r="AH5" s="609"/>
      <c r="AI5" s="609"/>
      <c r="AJ5" s="609"/>
      <c r="AK5" s="609"/>
      <c r="AL5" s="609"/>
      <c r="AM5" s="603" t="s">
        <v>105</v>
      </c>
      <c r="AN5" s="609"/>
      <c r="AO5" s="609"/>
      <c r="AP5" s="609"/>
      <c r="AQ5" s="609"/>
      <c r="AR5" s="609"/>
      <c r="AS5" s="609"/>
      <c r="AT5" s="609"/>
      <c r="AU5" s="609"/>
      <c r="AV5" s="609"/>
      <c r="AW5" s="609"/>
      <c r="AX5" s="609"/>
      <c r="AY5" s="609"/>
      <c r="AZ5" s="609"/>
      <c r="BA5" s="609"/>
    </row>
    <row r="6" spans="1:57" ht="29.25" customHeight="1">
      <c r="B6" s="617" t="s">
        <v>114</v>
      </c>
      <c r="C6" s="617"/>
      <c r="D6" s="612" t="s">
        <v>108</v>
      </c>
      <c r="E6" s="612"/>
      <c r="F6" s="612"/>
      <c r="G6" s="612"/>
      <c r="H6" s="612"/>
      <c r="I6" s="612"/>
      <c r="J6" s="612"/>
      <c r="K6" s="612"/>
      <c r="L6" s="612"/>
      <c r="M6" s="612"/>
      <c r="N6" s="612"/>
      <c r="O6" s="612"/>
      <c r="P6" s="615">
        <f ca="1">集計!U6</f>
        <v>400</v>
      </c>
      <c r="Q6" s="616"/>
      <c r="R6" s="616"/>
      <c r="S6" s="616"/>
      <c r="T6" s="616"/>
      <c r="U6" s="616"/>
      <c r="V6" s="602" t="s">
        <v>2</v>
      </c>
      <c r="W6" s="602"/>
      <c r="X6" s="602" t="s">
        <v>31</v>
      </c>
      <c r="Y6" s="602"/>
      <c r="Z6" s="593">
        <f ca="1">集計!S6</f>
        <v>0</v>
      </c>
      <c r="AA6" s="593"/>
      <c r="AB6" s="593"/>
      <c r="AC6" s="593"/>
      <c r="AD6" s="602" t="s">
        <v>47</v>
      </c>
      <c r="AE6" s="603"/>
      <c r="AF6" s="578">
        <f ca="1">P6*Z6</f>
        <v>0</v>
      </c>
      <c r="AG6" s="579"/>
      <c r="AH6" s="579"/>
      <c r="AI6" s="579"/>
      <c r="AJ6" s="579"/>
      <c r="AK6" s="602" t="s">
        <v>124</v>
      </c>
      <c r="AL6" s="603"/>
      <c r="AM6" s="610" t="s">
        <v>113</v>
      </c>
      <c r="AN6" s="610"/>
      <c r="AO6" s="610"/>
      <c r="AP6" s="610"/>
      <c r="AQ6" s="610"/>
      <c r="AR6" s="610"/>
      <c r="AS6" s="610"/>
      <c r="AT6" s="610"/>
      <c r="AU6" s="610"/>
      <c r="AV6" s="610"/>
      <c r="AW6" s="610"/>
      <c r="AX6" s="610"/>
      <c r="AY6" s="610"/>
      <c r="AZ6" s="610"/>
      <c r="BA6" s="611"/>
    </row>
    <row r="7" spans="1:57" ht="29.25" customHeight="1">
      <c r="B7" s="617"/>
      <c r="C7" s="617"/>
      <c r="D7" s="612" t="s">
        <v>109</v>
      </c>
      <c r="E7" s="612"/>
      <c r="F7" s="612"/>
      <c r="G7" s="612"/>
      <c r="H7" s="612"/>
      <c r="I7" s="612"/>
      <c r="J7" s="612"/>
      <c r="K7" s="612"/>
      <c r="L7" s="612"/>
      <c r="M7" s="612"/>
      <c r="N7" s="612"/>
      <c r="O7" s="612"/>
      <c r="P7" s="589">
        <v>800</v>
      </c>
      <c r="Q7" s="590"/>
      <c r="R7" s="590"/>
      <c r="S7" s="590"/>
      <c r="T7" s="590"/>
      <c r="U7" s="590"/>
      <c r="V7" s="602" t="s">
        <v>2</v>
      </c>
      <c r="W7" s="602"/>
      <c r="X7" s="602" t="s">
        <v>31</v>
      </c>
      <c r="Y7" s="602"/>
      <c r="Z7" s="593">
        <f ca="1">集計!S7</f>
        <v>0</v>
      </c>
      <c r="AA7" s="593"/>
      <c r="AB7" s="593"/>
      <c r="AC7" s="593"/>
      <c r="AD7" s="602" t="s">
        <v>47</v>
      </c>
      <c r="AE7" s="603"/>
      <c r="AF7" s="578">
        <f ca="1">P7*Z7</f>
        <v>0</v>
      </c>
      <c r="AG7" s="579"/>
      <c r="AH7" s="579"/>
      <c r="AI7" s="579"/>
      <c r="AJ7" s="579"/>
      <c r="AK7" s="602" t="s">
        <v>124</v>
      </c>
      <c r="AL7" s="603"/>
      <c r="AM7" s="610" t="s">
        <v>122</v>
      </c>
      <c r="AN7" s="610"/>
      <c r="AO7" s="610"/>
      <c r="AP7" s="610"/>
      <c r="AQ7" s="610"/>
      <c r="AR7" s="610"/>
      <c r="AS7" s="610"/>
      <c r="AT7" s="610"/>
      <c r="AU7" s="610"/>
      <c r="AV7" s="610"/>
      <c r="AW7" s="610"/>
      <c r="AX7" s="610"/>
      <c r="AY7" s="610"/>
      <c r="AZ7" s="610"/>
      <c r="BA7" s="611"/>
    </row>
    <row r="8" spans="1:57" ht="29.25" customHeight="1">
      <c r="B8" s="617"/>
      <c r="C8" s="617"/>
      <c r="D8" s="625" t="s">
        <v>110</v>
      </c>
      <c r="E8" s="626"/>
      <c r="F8" s="626"/>
      <c r="G8" s="626"/>
      <c r="H8" s="626"/>
      <c r="I8" s="626"/>
      <c r="J8" s="626"/>
      <c r="K8" s="626"/>
      <c r="L8" s="626"/>
      <c r="M8" s="626"/>
      <c r="N8" s="626"/>
      <c r="O8" s="626"/>
      <c r="P8" s="626"/>
      <c r="Q8" s="626"/>
      <c r="R8" s="626"/>
      <c r="S8" s="146"/>
      <c r="T8" s="146"/>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46"/>
      <c r="AT8" s="146"/>
      <c r="AU8" s="146"/>
      <c r="AV8" s="146"/>
      <c r="AW8" s="146"/>
      <c r="AX8" s="146"/>
      <c r="AZ8" s="146"/>
      <c r="BA8" s="147"/>
    </row>
    <row r="9" spans="1:57" ht="59.25" customHeight="1">
      <c r="B9" s="617"/>
      <c r="C9" s="618"/>
      <c r="D9" s="143"/>
      <c r="E9" s="138"/>
      <c r="F9" s="141"/>
      <c r="G9" s="613" t="s">
        <v>111</v>
      </c>
      <c r="H9" s="575"/>
      <c r="I9" s="575"/>
      <c r="J9" s="575"/>
      <c r="K9" s="575"/>
      <c r="L9" s="575"/>
      <c r="M9" s="575"/>
      <c r="N9" s="575"/>
      <c r="O9" s="575"/>
      <c r="P9" s="589">
        <v>150</v>
      </c>
      <c r="Q9" s="590"/>
      <c r="R9" s="590"/>
      <c r="S9" s="590"/>
      <c r="T9" s="590"/>
      <c r="U9" s="590"/>
      <c r="V9" s="602" t="s">
        <v>2</v>
      </c>
      <c r="W9" s="602"/>
      <c r="X9" s="602" t="s">
        <v>31</v>
      </c>
      <c r="Y9" s="602"/>
      <c r="Z9" s="593">
        <f ca="1">集計!S9</f>
        <v>0</v>
      </c>
      <c r="AA9" s="593"/>
      <c r="AB9" s="593"/>
      <c r="AC9" s="593"/>
      <c r="AD9" s="602" t="s">
        <v>47</v>
      </c>
      <c r="AE9" s="603"/>
      <c r="AF9" s="578">
        <f ca="1">P9*Z9</f>
        <v>0</v>
      </c>
      <c r="AG9" s="579"/>
      <c r="AH9" s="579"/>
      <c r="AI9" s="579"/>
      <c r="AJ9" s="579"/>
      <c r="AK9" s="602" t="s">
        <v>124</v>
      </c>
      <c r="AL9" s="603"/>
      <c r="AM9" s="610" t="s">
        <v>116</v>
      </c>
      <c r="AN9" s="610"/>
      <c r="AO9" s="610"/>
      <c r="AP9" s="610"/>
      <c r="AQ9" s="610"/>
      <c r="AR9" s="610"/>
      <c r="AS9" s="610"/>
      <c r="AT9" s="610"/>
      <c r="AU9" s="610"/>
      <c r="AV9" s="610"/>
      <c r="AW9" s="610"/>
      <c r="AX9" s="610"/>
      <c r="AY9" s="610"/>
      <c r="AZ9" s="610"/>
      <c r="BA9" s="611"/>
    </row>
    <row r="10" spans="1:57" ht="59.25" customHeight="1">
      <c r="B10" s="617"/>
      <c r="C10" s="618"/>
      <c r="D10" s="143"/>
      <c r="E10" s="138"/>
      <c r="F10" s="141"/>
      <c r="G10" s="614" t="s">
        <v>112</v>
      </c>
      <c r="H10" s="575"/>
      <c r="I10" s="575"/>
      <c r="J10" s="575"/>
      <c r="K10" s="575"/>
      <c r="L10" s="575"/>
      <c r="M10" s="575"/>
      <c r="N10" s="575"/>
      <c r="O10" s="575"/>
      <c r="P10" s="589">
        <v>300</v>
      </c>
      <c r="Q10" s="590"/>
      <c r="R10" s="590"/>
      <c r="S10" s="590"/>
      <c r="T10" s="590"/>
      <c r="U10" s="590"/>
      <c r="V10" s="602" t="s">
        <v>2</v>
      </c>
      <c r="W10" s="602"/>
      <c r="X10" s="602" t="s">
        <v>31</v>
      </c>
      <c r="Y10" s="602"/>
      <c r="Z10" s="593">
        <f ca="1">集計!S10</f>
        <v>0</v>
      </c>
      <c r="AA10" s="593"/>
      <c r="AB10" s="593"/>
      <c r="AC10" s="593"/>
      <c r="AD10" s="602" t="s">
        <v>47</v>
      </c>
      <c r="AE10" s="603"/>
      <c r="AF10" s="578">
        <f ca="1">P10*Z10</f>
        <v>0</v>
      </c>
      <c r="AG10" s="579"/>
      <c r="AH10" s="579"/>
      <c r="AI10" s="579"/>
      <c r="AJ10" s="579"/>
      <c r="AK10" s="602" t="s">
        <v>124</v>
      </c>
      <c r="AL10" s="603"/>
      <c r="AM10" s="610" t="s">
        <v>115</v>
      </c>
      <c r="AN10" s="610"/>
      <c r="AO10" s="610"/>
      <c r="AP10" s="610"/>
      <c r="AQ10" s="610"/>
      <c r="AR10" s="610"/>
      <c r="AS10" s="610"/>
      <c r="AT10" s="610"/>
      <c r="AU10" s="610"/>
      <c r="AV10" s="610"/>
      <c r="AW10" s="610"/>
      <c r="AX10" s="610"/>
      <c r="AY10" s="610"/>
      <c r="AZ10" s="610"/>
      <c r="BA10" s="611"/>
    </row>
    <row r="11" spans="1:57" ht="59.25" customHeight="1">
      <c r="B11" s="617"/>
      <c r="C11" s="618"/>
      <c r="D11" s="144"/>
      <c r="E11" s="139"/>
      <c r="F11" s="142"/>
      <c r="G11" s="613" t="s">
        <v>64</v>
      </c>
      <c r="H11" s="575"/>
      <c r="I11" s="575"/>
      <c r="J11" s="575"/>
      <c r="K11" s="575"/>
      <c r="L11" s="575"/>
      <c r="M11" s="575"/>
      <c r="N11" s="575"/>
      <c r="O11" s="575"/>
      <c r="P11" s="589">
        <v>450</v>
      </c>
      <c r="Q11" s="590"/>
      <c r="R11" s="590"/>
      <c r="S11" s="590"/>
      <c r="T11" s="590"/>
      <c r="U11" s="590"/>
      <c r="V11" s="560" t="s">
        <v>2</v>
      </c>
      <c r="W11" s="560"/>
      <c r="X11" s="560" t="s">
        <v>31</v>
      </c>
      <c r="Y11" s="560"/>
      <c r="Z11" s="621">
        <f ca="1">集計!S11</f>
        <v>0</v>
      </c>
      <c r="AA11" s="621"/>
      <c r="AB11" s="621"/>
      <c r="AC11" s="621"/>
      <c r="AD11" s="602" t="s">
        <v>47</v>
      </c>
      <c r="AE11" s="603"/>
      <c r="AF11" s="578">
        <f ca="1">P11*Z11</f>
        <v>0</v>
      </c>
      <c r="AG11" s="579"/>
      <c r="AH11" s="579"/>
      <c r="AI11" s="579"/>
      <c r="AJ11" s="579"/>
      <c r="AK11" s="602" t="s">
        <v>124</v>
      </c>
      <c r="AL11" s="603"/>
      <c r="AM11" s="619" t="s">
        <v>117</v>
      </c>
      <c r="AN11" s="610"/>
      <c r="AO11" s="610"/>
      <c r="AP11" s="610"/>
      <c r="AQ11" s="610"/>
      <c r="AR11" s="610"/>
      <c r="AS11" s="610"/>
      <c r="AT11" s="610"/>
      <c r="AU11" s="610"/>
      <c r="AV11" s="610"/>
      <c r="AW11" s="610"/>
      <c r="AX11" s="610"/>
      <c r="AY11" s="610"/>
      <c r="AZ11" s="610"/>
      <c r="BA11" s="611"/>
    </row>
    <row r="12" spans="1:57" ht="43.5" customHeight="1">
      <c r="B12" s="580" t="s">
        <v>265</v>
      </c>
      <c r="C12" s="581"/>
      <c r="D12" s="584" t="s">
        <v>108</v>
      </c>
      <c r="E12" s="585"/>
      <c r="F12" s="585"/>
      <c r="G12" s="585"/>
      <c r="H12" s="585"/>
      <c r="I12" s="585"/>
      <c r="J12" s="585"/>
      <c r="K12" s="585"/>
      <c r="L12" s="585"/>
      <c r="M12" s="585"/>
      <c r="N12" s="585"/>
      <c r="O12" s="585"/>
      <c r="P12" s="589">
        <v>800</v>
      </c>
      <c r="Q12" s="590"/>
      <c r="R12" s="590"/>
      <c r="S12" s="590"/>
      <c r="T12" s="590"/>
      <c r="U12" s="590"/>
      <c r="V12" s="602" t="s">
        <v>2</v>
      </c>
      <c r="W12" s="602"/>
      <c r="X12" s="602" t="s">
        <v>31</v>
      </c>
      <c r="Y12" s="602"/>
      <c r="Z12" s="593">
        <f ca="1">集計!S12</f>
        <v>0</v>
      </c>
      <c r="AA12" s="593"/>
      <c r="AB12" s="593"/>
      <c r="AC12" s="593"/>
      <c r="AD12" s="602" t="s">
        <v>47</v>
      </c>
      <c r="AE12" s="603"/>
      <c r="AF12" s="578">
        <f ca="1">P12*Z12</f>
        <v>0</v>
      </c>
      <c r="AG12" s="579"/>
      <c r="AH12" s="579"/>
      <c r="AI12" s="579"/>
      <c r="AJ12" s="579"/>
      <c r="AK12" s="602" t="s">
        <v>124</v>
      </c>
      <c r="AL12" s="603"/>
      <c r="AM12" s="610" t="s">
        <v>123</v>
      </c>
      <c r="AN12" s="610"/>
      <c r="AO12" s="610"/>
      <c r="AP12" s="610"/>
      <c r="AQ12" s="610"/>
      <c r="AR12" s="610"/>
      <c r="AS12" s="610"/>
      <c r="AT12" s="610"/>
      <c r="AU12" s="610"/>
      <c r="AV12" s="610"/>
      <c r="AW12" s="610"/>
      <c r="AX12" s="610"/>
      <c r="AY12" s="610"/>
      <c r="AZ12" s="610"/>
      <c r="BA12" s="611"/>
    </row>
    <row r="13" spans="1:57" ht="29.25" customHeight="1">
      <c r="B13" s="582"/>
      <c r="C13" s="583"/>
      <c r="D13" s="627" t="s">
        <v>118</v>
      </c>
      <c r="E13" s="627"/>
      <c r="F13" s="627"/>
      <c r="G13" s="627"/>
      <c r="H13" s="627"/>
      <c r="I13" s="627"/>
      <c r="J13" s="627"/>
      <c r="K13" s="627"/>
      <c r="L13" s="627"/>
      <c r="M13" s="627"/>
      <c r="N13" s="627"/>
      <c r="O13" s="627"/>
      <c r="P13" s="627"/>
      <c r="Q13" s="627"/>
      <c r="R13" s="627"/>
      <c r="S13" s="136"/>
      <c r="T13" s="136"/>
      <c r="U13" s="136"/>
      <c r="V13" s="136"/>
      <c r="W13" s="136"/>
      <c r="X13" s="136"/>
      <c r="Y13" s="136"/>
      <c r="Z13" s="136"/>
      <c r="AA13" s="136"/>
      <c r="AB13" s="136"/>
      <c r="AC13" s="136"/>
      <c r="AD13" s="136"/>
      <c r="AE13" s="136"/>
      <c r="AF13" s="622"/>
      <c r="AG13" s="622"/>
      <c r="AH13" s="622"/>
      <c r="AI13" s="622"/>
      <c r="AJ13" s="622"/>
      <c r="AK13" s="622"/>
      <c r="AL13" s="622"/>
      <c r="AM13" s="623"/>
      <c r="AN13" s="623"/>
      <c r="AO13" s="623"/>
      <c r="AP13" s="623"/>
      <c r="AQ13" s="623"/>
      <c r="AR13" s="623"/>
      <c r="AS13" s="623"/>
      <c r="AT13" s="623"/>
      <c r="AU13" s="623"/>
      <c r="AV13" s="623"/>
      <c r="AW13" s="623"/>
      <c r="AX13" s="623"/>
      <c r="AY13" s="623"/>
      <c r="AZ13" s="136"/>
      <c r="BA13" s="137"/>
    </row>
    <row r="14" spans="1:57" ht="59.25" customHeight="1">
      <c r="B14" s="582"/>
      <c r="C14" s="583"/>
      <c r="D14" s="138"/>
      <c r="E14" s="138"/>
      <c r="F14" s="138"/>
      <c r="G14" s="586" t="s">
        <v>111</v>
      </c>
      <c r="H14" s="587"/>
      <c r="I14" s="587"/>
      <c r="J14" s="587"/>
      <c r="K14" s="587"/>
      <c r="L14" s="587"/>
      <c r="M14" s="587"/>
      <c r="N14" s="587"/>
      <c r="O14" s="588"/>
      <c r="P14" s="589">
        <v>150</v>
      </c>
      <c r="Q14" s="590"/>
      <c r="R14" s="590"/>
      <c r="S14" s="590"/>
      <c r="T14" s="590"/>
      <c r="U14" s="590"/>
      <c r="V14" s="591" t="s">
        <v>2</v>
      </c>
      <c r="W14" s="591"/>
      <c r="X14" s="591" t="s">
        <v>31</v>
      </c>
      <c r="Y14" s="591"/>
      <c r="Z14" s="592">
        <f ca="1">集計!S14</f>
        <v>0</v>
      </c>
      <c r="AA14" s="592"/>
      <c r="AB14" s="592"/>
      <c r="AC14" s="592"/>
      <c r="AD14" s="602" t="s">
        <v>47</v>
      </c>
      <c r="AE14" s="603"/>
      <c r="AF14" s="578">
        <f ca="1">P14*Z14</f>
        <v>0</v>
      </c>
      <c r="AG14" s="579"/>
      <c r="AH14" s="579"/>
      <c r="AI14" s="579"/>
      <c r="AJ14" s="579"/>
      <c r="AK14" s="602" t="s">
        <v>124</v>
      </c>
      <c r="AL14" s="603"/>
      <c r="AM14" s="633" t="s">
        <v>119</v>
      </c>
      <c r="AN14" s="633"/>
      <c r="AO14" s="633"/>
      <c r="AP14" s="633"/>
      <c r="AQ14" s="633"/>
      <c r="AR14" s="633"/>
      <c r="AS14" s="633"/>
      <c r="AT14" s="633"/>
      <c r="AU14" s="633"/>
      <c r="AV14" s="633"/>
      <c r="AW14" s="633"/>
      <c r="AX14" s="633"/>
      <c r="AY14" s="633"/>
      <c r="AZ14" s="633"/>
      <c r="BA14" s="634"/>
    </row>
    <row r="15" spans="1:57" ht="59.25" customHeight="1">
      <c r="B15" s="582"/>
      <c r="C15" s="583"/>
      <c r="D15" s="138"/>
      <c r="E15" s="138"/>
      <c r="F15" s="138"/>
      <c r="G15" s="635" t="s">
        <v>112</v>
      </c>
      <c r="H15" s="636"/>
      <c r="I15" s="636"/>
      <c r="J15" s="636"/>
      <c r="K15" s="636"/>
      <c r="L15" s="636"/>
      <c r="M15" s="636"/>
      <c r="N15" s="636"/>
      <c r="O15" s="613"/>
      <c r="P15" s="589">
        <v>300</v>
      </c>
      <c r="Q15" s="590"/>
      <c r="R15" s="590"/>
      <c r="S15" s="590"/>
      <c r="T15" s="590"/>
      <c r="U15" s="590"/>
      <c r="V15" s="602" t="s">
        <v>2</v>
      </c>
      <c r="W15" s="602"/>
      <c r="X15" s="602" t="s">
        <v>31</v>
      </c>
      <c r="Y15" s="602"/>
      <c r="Z15" s="593">
        <f ca="1">集計!S15</f>
        <v>0</v>
      </c>
      <c r="AA15" s="593"/>
      <c r="AB15" s="593"/>
      <c r="AC15" s="593"/>
      <c r="AD15" s="602" t="s">
        <v>47</v>
      </c>
      <c r="AE15" s="603"/>
      <c r="AF15" s="578">
        <f ca="1">P15*Z15</f>
        <v>0</v>
      </c>
      <c r="AG15" s="579"/>
      <c r="AH15" s="579"/>
      <c r="AI15" s="579"/>
      <c r="AJ15" s="579"/>
      <c r="AK15" s="602" t="s">
        <v>124</v>
      </c>
      <c r="AL15" s="603"/>
      <c r="AM15" s="610" t="s">
        <v>120</v>
      </c>
      <c r="AN15" s="610"/>
      <c r="AO15" s="610"/>
      <c r="AP15" s="610"/>
      <c r="AQ15" s="610"/>
      <c r="AR15" s="610"/>
      <c r="AS15" s="610"/>
      <c r="AT15" s="610"/>
      <c r="AU15" s="610"/>
      <c r="AV15" s="610"/>
      <c r="AW15" s="610"/>
      <c r="AX15" s="610"/>
      <c r="AY15" s="610"/>
      <c r="AZ15" s="610"/>
      <c r="BA15" s="611"/>
    </row>
    <row r="16" spans="1:57" ht="59.25" customHeight="1" thickBot="1">
      <c r="B16" s="582"/>
      <c r="C16" s="583"/>
      <c r="D16" s="136"/>
      <c r="E16" s="136"/>
      <c r="F16" s="136"/>
      <c r="G16" s="599" t="s">
        <v>64</v>
      </c>
      <c r="H16" s="628"/>
      <c r="I16" s="628"/>
      <c r="J16" s="628"/>
      <c r="K16" s="628"/>
      <c r="L16" s="628"/>
      <c r="M16" s="628"/>
      <c r="N16" s="628"/>
      <c r="O16" s="629"/>
      <c r="P16" s="630">
        <v>450</v>
      </c>
      <c r="Q16" s="631"/>
      <c r="R16" s="631"/>
      <c r="S16" s="631"/>
      <c r="T16" s="631"/>
      <c r="U16" s="631"/>
      <c r="V16" s="622" t="s">
        <v>2</v>
      </c>
      <c r="W16" s="622"/>
      <c r="X16" s="622" t="s">
        <v>31</v>
      </c>
      <c r="Y16" s="622"/>
      <c r="Z16" s="632">
        <f ca="1">集計!S16</f>
        <v>0</v>
      </c>
      <c r="AA16" s="632"/>
      <c r="AB16" s="632"/>
      <c r="AC16" s="632"/>
      <c r="AD16" s="591" t="s">
        <v>47</v>
      </c>
      <c r="AE16" s="604"/>
      <c r="AF16" s="572">
        <f ca="1">P16*Z16</f>
        <v>0</v>
      </c>
      <c r="AG16" s="573"/>
      <c r="AH16" s="573"/>
      <c r="AI16" s="573"/>
      <c r="AJ16" s="573"/>
      <c r="AK16" s="591" t="s">
        <v>124</v>
      </c>
      <c r="AL16" s="604"/>
      <c r="AM16" s="623" t="s">
        <v>121</v>
      </c>
      <c r="AN16" s="623"/>
      <c r="AO16" s="623"/>
      <c r="AP16" s="623"/>
      <c r="AQ16" s="623"/>
      <c r="AR16" s="623"/>
      <c r="AS16" s="623"/>
      <c r="AT16" s="623"/>
      <c r="AU16" s="623"/>
      <c r="AV16" s="623"/>
      <c r="AW16" s="623"/>
      <c r="AX16" s="623"/>
      <c r="AY16" s="623"/>
      <c r="AZ16" s="623"/>
      <c r="BA16" s="624"/>
    </row>
    <row r="17" spans="2:59" s="80" customFormat="1" ht="39.75" customHeight="1" thickBot="1">
      <c r="B17" s="153"/>
      <c r="C17" s="153"/>
      <c r="D17" s="148"/>
      <c r="E17" s="148"/>
      <c r="F17" s="148"/>
      <c r="G17" s="145"/>
      <c r="H17" s="145"/>
      <c r="I17" s="145"/>
      <c r="J17" s="145"/>
      <c r="K17" s="145"/>
      <c r="L17" s="145"/>
      <c r="M17" s="145"/>
      <c r="N17" s="145"/>
      <c r="O17" s="145"/>
      <c r="P17" s="177"/>
      <c r="Q17" s="177"/>
      <c r="R17" s="177"/>
      <c r="S17" s="177"/>
      <c r="T17" s="177"/>
      <c r="U17" s="177"/>
      <c r="V17" s="82"/>
      <c r="W17" s="82"/>
      <c r="X17" s="82"/>
      <c r="Y17" s="82"/>
      <c r="Z17" s="606" t="s">
        <v>176</v>
      </c>
      <c r="AA17" s="607"/>
      <c r="AB17" s="607"/>
      <c r="AC17" s="607"/>
      <c r="AD17" s="607"/>
      <c r="AE17" s="607"/>
      <c r="AF17" s="607"/>
      <c r="AG17" s="607"/>
      <c r="AH17" s="607"/>
      <c r="AI17" s="607"/>
      <c r="AJ17" s="607"/>
      <c r="AK17" s="607"/>
      <c r="AL17" s="608"/>
      <c r="AM17" s="594">
        <f ca="1">SUM(AF6:AJ7,AF9:AJ12,AF14:AJ16)</f>
        <v>0</v>
      </c>
      <c r="AN17" s="594"/>
      <c r="AO17" s="594"/>
      <c r="AP17" s="594"/>
      <c r="AQ17" s="594"/>
      <c r="AR17" s="594"/>
      <c r="AS17" s="594"/>
      <c r="AT17" s="594"/>
      <c r="AU17" s="594"/>
      <c r="AV17" s="594"/>
      <c r="AW17" s="594"/>
      <c r="AX17" s="594"/>
      <c r="AY17" s="594"/>
      <c r="AZ17" s="595" t="s">
        <v>124</v>
      </c>
      <c r="BA17" s="596"/>
    </row>
    <row r="18" spans="2:59" s="80" customFormat="1" ht="9" customHeight="1">
      <c r="B18" s="175"/>
      <c r="C18" s="175"/>
      <c r="D18" s="139"/>
      <c r="E18" s="139"/>
      <c r="F18" s="139"/>
      <c r="G18" s="140"/>
      <c r="H18" s="140"/>
      <c r="I18" s="140"/>
      <c r="J18" s="140"/>
      <c r="K18" s="140"/>
      <c r="L18" s="140"/>
      <c r="M18" s="140"/>
      <c r="N18" s="140"/>
      <c r="O18" s="140"/>
      <c r="P18" s="176"/>
      <c r="Q18" s="176"/>
      <c r="R18" s="176"/>
      <c r="S18" s="176"/>
      <c r="T18" s="176"/>
      <c r="U18" s="176"/>
      <c r="V18" s="81"/>
      <c r="W18" s="81"/>
      <c r="X18" s="81"/>
      <c r="Y18" s="81"/>
      <c r="Z18" s="154"/>
      <c r="AA18" s="135"/>
      <c r="AB18" s="135"/>
      <c r="AC18" s="135"/>
      <c r="AD18" s="135"/>
      <c r="AE18" s="135"/>
      <c r="AF18" s="81"/>
      <c r="AG18" s="81"/>
      <c r="AH18" s="81"/>
      <c r="AI18" s="81"/>
      <c r="AJ18" s="81"/>
      <c r="AK18" s="81"/>
      <c r="AL18" s="83"/>
      <c r="AM18" s="149"/>
      <c r="AN18" s="154"/>
      <c r="AO18" s="154"/>
      <c r="AP18" s="154"/>
      <c r="AQ18" s="154"/>
      <c r="AR18" s="154"/>
      <c r="AS18" s="154"/>
      <c r="AT18" s="154"/>
      <c r="AU18" s="154"/>
      <c r="AV18" s="154"/>
      <c r="AW18" s="154"/>
      <c r="AX18" s="154"/>
      <c r="AY18" s="154"/>
      <c r="AZ18" s="154"/>
      <c r="BA18" s="155"/>
    </row>
    <row r="19" spans="2:59" s="272" customFormat="1" ht="25.5" customHeight="1">
      <c r="B19" s="599" t="s">
        <v>175</v>
      </c>
      <c r="C19" s="600"/>
      <c r="D19" s="600"/>
      <c r="E19" s="600"/>
      <c r="F19" s="600"/>
      <c r="G19" s="600"/>
      <c r="H19" s="600"/>
      <c r="I19" s="600"/>
      <c r="J19" s="600"/>
      <c r="K19" s="600"/>
      <c r="L19" s="600"/>
      <c r="M19" s="600"/>
      <c r="N19" s="600"/>
      <c r="O19" s="600"/>
      <c r="P19" s="601"/>
      <c r="Q19" s="601"/>
      <c r="R19" s="601"/>
      <c r="S19" s="601"/>
      <c r="T19" s="601"/>
      <c r="U19" s="601"/>
      <c r="V19" s="602"/>
      <c r="W19" s="602"/>
      <c r="X19" s="602"/>
      <c r="Y19" s="602"/>
      <c r="Z19" s="593"/>
      <c r="AA19" s="593"/>
      <c r="AB19" s="593"/>
      <c r="AC19" s="593"/>
      <c r="AD19" s="602"/>
      <c r="AE19" s="602"/>
      <c r="AF19" s="605"/>
      <c r="AG19" s="605"/>
      <c r="AH19" s="605"/>
      <c r="AI19" s="605"/>
      <c r="AJ19" s="605"/>
      <c r="AK19" s="602"/>
      <c r="AL19" s="602"/>
      <c r="AM19" s="597"/>
      <c r="AN19" s="597"/>
      <c r="AO19" s="597"/>
      <c r="AP19" s="597"/>
      <c r="AQ19" s="597"/>
      <c r="AR19" s="597"/>
      <c r="AS19" s="597"/>
      <c r="AT19" s="597"/>
      <c r="AU19" s="597"/>
      <c r="AV19" s="597"/>
      <c r="AW19" s="597"/>
      <c r="AX19" s="597"/>
      <c r="AY19" s="597"/>
      <c r="AZ19" s="597"/>
      <c r="BA19" s="598"/>
    </row>
    <row r="20" spans="2:59" s="272" customFormat="1" ht="45" customHeight="1">
      <c r="B20" s="574"/>
      <c r="C20" s="574"/>
      <c r="D20" s="565" t="s">
        <v>286</v>
      </c>
      <c r="E20" s="565"/>
      <c r="F20" s="565"/>
      <c r="G20" s="565"/>
      <c r="H20" s="565"/>
      <c r="I20" s="565"/>
      <c r="J20" s="565"/>
      <c r="K20" s="565"/>
      <c r="L20" s="565"/>
      <c r="M20" s="565"/>
      <c r="N20" s="565"/>
      <c r="O20" s="565"/>
      <c r="P20" s="566">
        <v>4000</v>
      </c>
      <c r="Q20" s="567"/>
      <c r="R20" s="567"/>
      <c r="S20" s="567"/>
      <c r="T20" s="567"/>
      <c r="U20" s="567"/>
      <c r="V20" s="568" t="s">
        <v>2</v>
      </c>
      <c r="W20" s="568"/>
      <c r="X20" s="568" t="s">
        <v>31</v>
      </c>
      <c r="Y20" s="568"/>
      <c r="Z20" s="569">
        <f>集計!S40</f>
        <v>0</v>
      </c>
      <c r="AA20" s="569"/>
      <c r="AB20" s="569"/>
      <c r="AC20" s="569"/>
      <c r="AD20" s="568" t="s">
        <v>9</v>
      </c>
      <c r="AE20" s="576"/>
      <c r="AF20" s="572">
        <f>P20*Z20</f>
        <v>0</v>
      </c>
      <c r="AG20" s="573"/>
      <c r="AH20" s="573"/>
      <c r="AI20" s="573"/>
      <c r="AJ20" s="573"/>
      <c r="AK20" s="568" t="s">
        <v>2</v>
      </c>
      <c r="AL20" s="568"/>
      <c r="AM20" s="562" t="s">
        <v>287</v>
      </c>
      <c r="AN20" s="563"/>
      <c r="AO20" s="563"/>
      <c r="AP20" s="563"/>
      <c r="AQ20" s="563"/>
      <c r="AR20" s="563"/>
      <c r="AS20" s="563"/>
      <c r="AT20" s="563"/>
      <c r="AU20" s="563"/>
      <c r="AV20" s="563"/>
      <c r="AW20" s="563"/>
      <c r="AX20" s="563"/>
      <c r="AY20" s="563"/>
      <c r="AZ20" s="563"/>
      <c r="BA20" s="564"/>
    </row>
    <row r="21" spans="2:59" s="272" customFormat="1" ht="45" customHeight="1">
      <c r="B21" s="575"/>
      <c r="C21" s="575"/>
      <c r="D21" s="565" t="s">
        <v>280</v>
      </c>
      <c r="E21" s="565"/>
      <c r="F21" s="565"/>
      <c r="G21" s="565"/>
      <c r="H21" s="565"/>
      <c r="I21" s="565"/>
      <c r="J21" s="565"/>
      <c r="K21" s="565"/>
      <c r="L21" s="565"/>
      <c r="M21" s="565"/>
      <c r="N21" s="565"/>
      <c r="O21" s="565"/>
      <c r="P21" s="566">
        <v>8000</v>
      </c>
      <c r="Q21" s="567"/>
      <c r="R21" s="567"/>
      <c r="S21" s="567"/>
      <c r="T21" s="567"/>
      <c r="U21" s="567"/>
      <c r="V21" s="568" t="s">
        <v>2</v>
      </c>
      <c r="W21" s="568"/>
      <c r="X21" s="568" t="s">
        <v>31</v>
      </c>
      <c r="Y21" s="568"/>
      <c r="Z21" s="569">
        <f>集計!S41</f>
        <v>0</v>
      </c>
      <c r="AA21" s="569"/>
      <c r="AB21" s="569"/>
      <c r="AC21" s="569"/>
      <c r="AD21" s="570" t="s">
        <v>9</v>
      </c>
      <c r="AE21" s="571"/>
      <c r="AF21" s="572">
        <f>P21*Z21</f>
        <v>0</v>
      </c>
      <c r="AG21" s="573"/>
      <c r="AH21" s="573"/>
      <c r="AI21" s="573"/>
      <c r="AJ21" s="573"/>
      <c r="AK21" s="568" t="s">
        <v>2</v>
      </c>
      <c r="AL21" s="568"/>
      <c r="AM21" s="562" t="s">
        <v>288</v>
      </c>
      <c r="AN21" s="563"/>
      <c r="AO21" s="563"/>
      <c r="AP21" s="563"/>
      <c r="AQ21" s="563"/>
      <c r="AR21" s="563"/>
      <c r="AS21" s="563"/>
      <c r="AT21" s="563"/>
      <c r="AU21" s="563"/>
      <c r="AV21" s="563"/>
      <c r="AW21" s="563"/>
      <c r="AX21" s="563"/>
      <c r="AY21" s="563"/>
      <c r="AZ21" s="563"/>
      <c r="BA21" s="564"/>
    </row>
    <row r="22" spans="2:59" s="272" customFormat="1" ht="45" customHeight="1">
      <c r="B22" s="575"/>
      <c r="C22" s="575"/>
      <c r="D22" s="577" t="s">
        <v>281</v>
      </c>
      <c r="E22" s="577"/>
      <c r="F22" s="577"/>
      <c r="G22" s="577"/>
      <c r="H22" s="577"/>
      <c r="I22" s="577"/>
      <c r="J22" s="577"/>
      <c r="K22" s="577"/>
      <c r="L22" s="577"/>
      <c r="M22" s="577"/>
      <c r="N22" s="577"/>
      <c r="O22" s="577"/>
      <c r="P22" s="566">
        <v>8000</v>
      </c>
      <c r="Q22" s="567"/>
      <c r="R22" s="567"/>
      <c r="S22" s="567"/>
      <c r="T22" s="567"/>
      <c r="U22" s="567"/>
      <c r="V22" s="568" t="s">
        <v>2</v>
      </c>
      <c r="W22" s="568"/>
      <c r="X22" s="568" t="s">
        <v>31</v>
      </c>
      <c r="Y22" s="568"/>
      <c r="Z22" s="569">
        <f>集計!S42</f>
        <v>0</v>
      </c>
      <c r="AA22" s="569"/>
      <c r="AB22" s="569"/>
      <c r="AC22" s="569"/>
      <c r="AD22" s="568" t="s">
        <v>9</v>
      </c>
      <c r="AE22" s="576"/>
      <c r="AF22" s="578">
        <f>P22*Z22</f>
        <v>0</v>
      </c>
      <c r="AG22" s="579"/>
      <c r="AH22" s="579"/>
      <c r="AI22" s="579"/>
      <c r="AJ22" s="579"/>
      <c r="AK22" s="568" t="s">
        <v>2</v>
      </c>
      <c r="AL22" s="568"/>
      <c r="AM22" s="562" t="s">
        <v>289</v>
      </c>
      <c r="AN22" s="563"/>
      <c r="AO22" s="563"/>
      <c r="AP22" s="563"/>
      <c r="AQ22" s="563"/>
      <c r="AR22" s="563"/>
      <c r="AS22" s="563"/>
      <c r="AT22" s="563"/>
      <c r="AU22" s="563"/>
      <c r="AV22" s="563"/>
      <c r="AW22" s="563"/>
      <c r="AX22" s="563"/>
      <c r="AY22" s="563"/>
      <c r="AZ22" s="563"/>
      <c r="BA22" s="564"/>
      <c r="BF22" s="326" t="s">
        <v>33</v>
      </c>
      <c r="BG22" s="327" t="s">
        <v>34</v>
      </c>
    </row>
    <row r="23" spans="2:59" s="272" customFormat="1" ht="7.5" customHeight="1">
      <c r="BF23" s="328">
        <v>0</v>
      </c>
      <c r="BG23" s="328">
        <v>0</v>
      </c>
    </row>
    <row r="24" spans="2:59">
      <c r="BF24" s="60">
        <v>1</v>
      </c>
      <c r="BG24" s="60">
        <v>350000</v>
      </c>
    </row>
    <row r="25" spans="2:59">
      <c r="BF25" s="60">
        <v>38</v>
      </c>
      <c r="BG25" s="60">
        <v>600000</v>
      </c>
    </row>
    <row r="26" spans="2:59">
      <c r="BF26" s="60">
        <v>75</v>
      </c>
      <c r="BG26" s="60">
        <v>900000</v>
      </c>
    </row>
    <row r="27" spans="2:59">
      <c r="BF27" s="60">
        <v>150</v>
      </c>
      <c r="BG27" s="60">
        <v>1200000</v>
      </c>
    </row>
    <row r="28" spans="2:59">
      <c r="BF28" s="60">
        <v>225</v>
      </c>
      <c r="BG28" s="60">
        <v>1500000</v>
      </c>
    </row>
    <row r="29" spans="2:59">
      <c r="BF29" s="60">
        <v>300</v>
      </c>
      <c r="BG29" s="60">
        <v>1800000</v>
      </c>
    </row>
    <row r="30" spans="2:59">
      <c r="BF30" s="60">
        <v>600</v>
      </c>
      <c r="BG30" s="60">
        <v>2400000</v>
      </c>
    </row>
    <row r="31" spans="2:59">
      <c r="BF31" s="60">
        <v>900</v>
      </c>
      <c r="BG31" s="60">
        <v>3050000</v>
      </c>
    </row>
    <row r="32" spans="2:59">
      <c r="BF32" s="60">
        <v>1200</v>
      </c>
      <c r="BG32" s="60">
        <v>3700000</v>
      </c>
    </row>
    <row r="33" spans="58:59">
      <c r="BF33" s="60">
        <v>1500</v>
      </c>
      <c r="BG33" s="60">
        <v>4350000</v>
      </c>
    </row>
    <row r="34" spans="58:59">
      <c r="BF34" s="60">
        <v>1800</v>
      </c>
      <c r="BG34" s="60">
        <v>5000000</v>
      </c>
    </row>
    <row r="35" spans="58:59">
      <c r="BF35" s="60">
        <v>2100</v>
      </c>
      <c r="BG35" s="60">
        <v>5650000</v>
      </c>
    </row>
    <row r="36" spans="58:59">
      <c r="BF36" s="60">
        <v>2400</v>
      </c>
      <c r="BG36" s="60">
        <v>6300000</v>
      </c>
    </row>
    <row r="37" spans="58:59">
      <c r="BF37" s="60">
        <v>2700</v>
      </c>
      <c r="BG37" s="60">
        <v>6950000</v>
      </c>
    </row>
  </sheetData>
  <sheetProtection algorithmName="SHA-512" hashValue="EPcFVlHmUct+Z9URpbGlaSDQZ6du3J790W0eTx7Im61vWhLZGA2Y89q6aDZcSTXBpl+Dxk0eU9F9sGx/BgkrEA==" saltValue="5se+gnXofn6GjfwAVqahsQ==" spinCount="100000" sheet="1" objects="1" scenarios="1"/>
  <mergeCells count="132">
    <mergeCell ref="AM15:BA15"/>
    <mergeCell ref="AF13:AL13"/>
    <mergeCell ref="AM13:AY13"/>
    <mergeCell ref="AF14:AJ14"/>
    <mergeCell ref="AK14:AL14"/>
    <mergeCell ref="AF15:AJ15"/>
    <mergeCell ref="AK15:AL15"/>
    <mergeCell ref="AM16:BA16"/>
    <mergeCell ref="D8:R8"/>
    <mergeCell ref="D13:R13"/>
    <mergeCell ref="G16:O16"/>
    <mergeCell ref="P16:U16"/>
    <mergeCell ref="V16:W16"/>
    <mergeCell ref="X16:Y16"/>
    <mergeCell ref="Z16:AC16"/>
    <mergeCell ref="AM14:BA14"/>
    <mergeCell ref="G15:O15"/>
    <mergeCell ref="P15:U15"/>
    <mergeCell ref="V15:W15"/>
    <mergeCell ref="X15:Y15"/>
    <mergeCell ref="AM12:BA12"/>
    <mergeCell ref="P12:U12"/>
    <mergeCell ref="V12:W12"/>
    <mergeCell ref="X12:Y12"/>
    <mergeCell ref="AM11:BA11"/>
    <mergeCell ref="AF5:AL5"/>
    <mergeCell ref="P5:AE5"/>
    <mergeCell ref="P10:U10"/>
    <mergeCell ref="V10:W10"/>
    <mergeCell ref="X10:Y10"/>
    <mergeCell ref="Z10:AC10"/>
    <mergeCell ref="V11:W11"/>
    <mergeCell ref="X11:Y11"/>
    <mergeCell ref="Z11:AC11"/>
    <mergeCell ref="AD7:AE7"/>
    <mergeCell ref="AD9:AE9"/>
    <mergeCell ref="AD10:AE10"/>
    <mergeCell ref="AD11:AE11"/>
    <mergeCell ref="AF11:AJ11"/>
    <mergeCell ref="AK11:AL11"/>
    <mergeCell ref="P9:U9"/>
    <mergeCell ref="V9:W9"/>
    <mergeCell ref="X9:Y9"/>
    <mergeCell ref="Z9:AC9"/>
    <mergeCell ref="D6:O6"/>
    <mergeCell ref="D7:O7"/>
    <mergeCell ref="P11:U11"/>
    <mergeCell ref="AD6:AE6"/>
    <mergeCell ref="B5:O5"/>
    <mergeCell ref="G9:O9"/>
    <mergeCell ref="G10:O10"/>
    <mergeCell ref="G11:O11"/>
    <mergeCell ref="P6:U6"/>
    <mergeCell ref="V6:W6"/>
    <mergeCell ref="X6:Y6"/>
    <mergeCell ref="Z6:AC6"/>
    <mergeCell ref="P7:U7"/>
    <mergeCell ref="V7:W7"/>
    <mergeCell ref="X7:Y7"/>
    <mergeCell ref="Z7:AC7"/>
    <mergeCell ref="B6:C11"/>
    <mergeCell ref="AI2:BC2"/>
    <mergeCell ref="AK6:AL6"/>
    <mergeCell ref="AF6:AJ6"/>
    <mergeCell ref="AF7:AJ7"/>
    <mergeCell ref="AK7:AL7"/>
    <mergeCell ref="AF9:AJ9"/>
    <mergeCell ref="AK9:AL9"/>
    <mergeCell ref="AF10:AJ10"/>
    <mergeCell ref="AK10:AL10"/>
    <mergeCell ref="AM5:BA5"/>
    <mergeCell ref="AM6:BA6"/>
    <mergeCell ref="AM7:BA7"/>
    <mergeCell ref="AM9:BA9"/>
    <mergeCell ref="AM10:BA10"/>
    <mergeCell ref="AD12:AE12"/>
    <mergeCell ref="AD14:AE14"/>
    <mergeCell ref="AD15:AE15"/>
    <mergeCell ref="AD16:AE16"/>
    <mergeCell ref="AF16:AJ16"/>
    <mergeCell ref="AK16:AL16"/>
    <mergeCell ref="AF19:AJ19"/>
    <mergeCell ref="AK19:AL19"/>
    <mergeCell ref="Z17:AL17"/>
    <mergeCell ref="AF12:AJ12"/>
    <mergeCell ref="AK12:AL12"/>
    <mergeCell ref="AM17:AY17"/>
    <mergeCell ref="AZ17:BA17"/>
    <mergeCell ref="AM19:BA19"/>
    <mergeCell ref="B19:O19"/>
    <mergeCell ref="P19:U19"/>
    <mergeCell ref="V19:W19"/>
    <mergeCell ref="X19:Y19"/>
    <mergeCell ref="Z19:AC19"/>
    <mergeCell ref="AD19:AE19"/>
    <mergeCell ref="B12:C16"/>
    <mergeCell ref="D12:O12"/>
    <mergeCell ref="G14:O14"/>
    <mergeCell ref="P14:U14"/>
    <mergeCell ref="V14:W14"/>
    <mergeCell ref="X14:Y14"/>
    <mergeCell ref="Z14:AC14"/>
    <mergeCell ref="Z15:AC15"/>
    <mergeCell ref="Z12:AC12"/>
    <mergeCell ref="B20:C22"/>
    <mergeCell ref="D20:O20"/>
    <mergeCell ref="P20:U20"/>
    <mergeCell ref="V20:W20"/>
    <mergeCell ref="X20:Y20"/>
    <mergeCell ref="Z20:AC20"/>
    <mergeCell ref="AD20:AE20"/>
    <mergeCell ref="AF20:AJ20"/>
    <mergeCell ref="AK20:AL20"/>
    <mergeCell ref="D22:O22"/>
    <mergeCell ref="P22:U22"/>
    <mergeCell ref="V22:W22"/>
    <mergeCell ref="X22:Y22"/>
    <mergeCell ref="Z22:AC22"/>
    <mergeCell ref="AD22:AE22"/>
    <mergeCell ref="AF22:AJ22"/>
    <mergeCell ref="AK22:AL22"/>
    <mergeCell ref="AM22:BA22"/>
    <mergeCell ref="AM20:BA20"/>
    <mergeCell ref="D21:O21"/>
    <mergeCell ref="P21:U21"/>
    <mergeCell ref="V21:W21"/>
    <mergeCell ref="X21:Y21"/>
    <mergeCell ref="Z21:AC21"/>
    <mergeCell ref="AD21:AE21"/>
    <mergeCell ref="AF21:AJ21"/>
    <mergeCell ref="AK21:AL21"/>
    <mergeCell ref="AM21:BA21"/>
  </mergeCells>
  <phoneticPr fontId="6"/>
  <printOptions horizontalCentered="1"/>
  <pageMargins left="0.59055118110236227" right="0.39370078740157483" top="0.59055118110236227" bottom="0.39370078740157483" header="0.39370078740157483" footer="0.39370078740157483"/>
  <pageSetup paperSize="9" scale="8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AC482-DCBB-4ED4-B714-5B1B1C0626B2}">
  <sheetPr codeName="Sheet24">
    <tabColor rgb="FFFFC000"/>
  </sheetPr>
  <dimension ref="A1:AT37"/>
  <sheetViews>
    <sheetView showGridLines="0" view="pageBreakPreview" zoomScaleNormal="100" zoomScaleSheetLayoutView="100" workbookViewId="0">
      <selection activeCell="V21" sqref="V21:W21"/>
    </sheetView>
  </sheetViews>
  <sheetFormatPr defaultColWidth="1.625" defaultRowHeight="13.5" outlineLevelCol="1"/>
  <cols>
    <col min="1" max="1" width="1.625" style="74"/>
    <col min="2" max="6" width="1.625" style="74" customWidth="1"/>
    <col min="7" max="13" width="2.125" style="74" customWidth="1"/>
    <col min="14" max="15" width="1.5" style="74" customWidth="1"/>
    <col min="16" max="26" width="1.625" style="74" customWidth="1"/>
    <col min="27" max="27" width="2.875" style="74" customWidth="1"/>
    <col min="28" max="28" width="3.625" style="74" customWidth="1"/>
    <col min="29" max="32" width="1.625" style="74" customWidth="1"/>
    <col min="33" max="33" width="2.25" style="74" customWidth="1"/>
    <col min="34" max="35" width="2.125" style="74" customWidth="1"/>
    <col min="36" max="40" width="1.625" style="74" customWidth="1"/>
    <col min="41" max="41" width="5.875" style="74" hidden="1" customWidth="1" outlineLevel="1"/>
    <col min="42" max="45" width="10" style="74" hidden="1" customWidth="1" outlineLevel="1"/>
    <col min="46" max="46" width="5.5" style="74" bestFit="1" customWidth="1" collapsed="1"/>
    <col min="47" max="48" width="5.5" style="74" bestFit="1" customWidth="1"/>
    <col min="49" max="51" width="4.5" style="74" bestFit="1" customWidth="1"/>
    <col min="52" max="52" width="1.625" style="74"/>
    <col min="53" max="58" width="4.5" style="74" bestFit="1" customWidth="1"/>
    <col min="59" max="61" width="5.5" style="74" bestFit="1" customWidth="1"/>
    <col min="62" max="64" width="4.5" style="74" bestFit="1" customWidth="1"/>
    <col min="65" max="16384" width="1.625" style="74"/>
  </cols>
  <sheetData>
    <row r="1" spans="1:41">
      <c r="A1" s="74" t="s">
        <v>127</v>
      </c>
    </row>
    <row r="2" spans="1:41">
      <c r="U2" s="80" t="s">
        <v>106</v>
      </c>
      <c r="AB2" s="507">
        <f>'4月【平日・休日】'!L7</f>
        <v>0</v>
      </c>
      <c r="AC2" s="507"/>
      <c r="AD2" s="507"/>
      <c r="AE2" s="507"/>
      <c r="AF2" s="507"/>
      <c r="AG2" s="507"/>
      <c r="AH2" s="507"/>
      <c r="AI2" s="507"/>
      <c r="AJ2" s="507"/>
      <c r="AK2" s="507"/>
      <c r="AL2" s="507"/>
      <c r="AM2" s="507"/>
      <c r="AN2" s="507"/>
      <c r="AO2" s="52"/>
    </row>
    <row r="4" spans="1:41" ht="14.25">
      <c r="B4" s="670" t="s">
        <v>129</v>
      </c>
      <c r="C4" s="670"/>
      <c r="D4" s="670"/>
      <c r="E4" s="670"/>
      <c r="F4" s="670"/>
      <c r="G4" s="670"/>
      <c r="H4" s="670"/>
      <c r="I4" s="670"/>
      <c r="J4" s="670"/>
      <c r="K4" s="670"/>
      <c r="L4" s="670"/>
      <c r="M4" s="670"/>
      <c r="N4" s="670"/>
      <c r="O4" s="670"/>
      <c r="P4" s="670"/>
      <c r="Q4" s="670"/>
      <c r="R4" s="670"/>
      <c r="S4" s="670"/>
      <c r="T4" s="670"/>
      <c r="U4" s="670"/>
      <c r="V4" s="670"/>
      <c r="W4" s="670"/>
      <c r="X4" s="670"/>
      <c r="Y4" s="670"/>
      <c r="Z4" s="670"/>
      <c r="AA4" s="670"/>
      <c r="AB4" s="670"/>
      <c r="AC4" s="670"/>
      <c r="AD4" s="670"/>
      <c r="AE4" s="670"/>
      <c r="AF4" s="670"/>
      <c r="AG4" s="670"/>
      <c r="AH4" s="670"/>
      <c r="AI4" s="670"/>
      <c r="AJ4" s="670"/>
      <c r="AK4" s="670"/>
      <c r="AL4" s="670"/>
      <c r="AM4" s="670"/>
      <c r="AN4" s="670"/>
    </row>
    <row r="5" spans="1:41" ht="29.25" customHeight="1">
      <c r="B5" s="609" t="s">
        <v>107</v>
      </c>
      <c r="C5" s="609"/>
      <c r="D5" s="609"/>
      <c r="E5" s="609"/>
      <c r="F5" s="609"/>
      <c r="G5" s="609"/>
      <c r="H5" s="609"/>
      <c r="I5" s="609"/>
      <c r="J5" s="609"/>
      <c r="K5" s="609"/>
      <c r="L5" s="609"/>
      <c r="M5" s="609"/>
      <c r="N5" s="609"/>
      <c r="O5" s="609"/>
      <c r="P5" s="609" t="s">
        <v>104</v>
      </c>
      <c r="Q5" s="609"/>
      <c r="R5" s="609"/>
      <c r="S5" s="609"/>
      <c r="T5" s="609"/>
      <c r="U5" s="609"/>
      <c r="V5" s="609"/>
      <c r="W5" s="609"/>
      <c r="X5" s="609"/>
      <c r="Y5" s="609"/>
      <c r="Z5" s="609"/>
      <c r="AA5" s="609"/>
      <c r="AB5" s="609"/>
      <c r="AC5" s="609"/>
      <c r="AD5" s="609"/>
      <c r="AE5" s="620"/>
      <c r="AF5" s="609" t="s">
        <v>30</v>
      </c>
      <c r="AG5" s="609"/>
      <c r="AH5" s="609"/>
      <c r="AI5" s="609"/>
      <c r="AJ5" s="609"/>
      <c r="AK5" s="609"/>
      <c r="AL5" s="609"/>
      <c r="AM5" s="609"/>
      <c r="AN5" s="609"/>
    </row>
    <row r="6" spans="1:41" ht="30" customHeight="1">
      <c r="B6" s="580" t="s">
        <v>114</v>
      </c>
      <c r="C6" s="581"/>
      <c r="D6" s="668" t="s">
        <v>130</v>
      </c>
      <c r="E6" s="668"/>
      <c r="F6" s="668"/>
      <c r="G6" s="668"/>
      <c r="H6" s="668"/>
      <c r="I6" s="668"/>
      <c r="J6" s="668"/>
      <c r="K6" s="668"/>
      <c r="L6" s="668"/>
      <c r="M6" s="668"/>
      <c r="N6" s="668"/>
      <c r="O6" s="668"/>
      <c r="P6" s="669">
        <v>400</v>
      </c>
      <c r="Q6" s="669"/>
      <c r="R6" s="669"/>
      <c r="S6" s="669"/>
      <c r="T6" s="669"/>
      <c r="U6" s="669"/>
      <c r="V6" s="667" t="s">
        <v>2</v>
      </c>
      <c r="W6" s="667"/>
      <c r="X6" s="667" t="s">
        <v>31</v>
      </c>
      <c r="Y6" s="667"/>
      <c r="Z6" s="671">
        <f ca="1">集計!M21</f>
        <v>0</v>
      </c>
      <c r="AA6" s="671"/>
      <c r="AB6" s="671"/>
      <c r="AC6" s="671"/>
      <c r="AD6" s="667" t="s">
        <v>47</v>
      </c>
      <c r="AE6" s="641"/>
      <c r="AF6" s="672">
        <f ca="1">P6*Z6</f>
        <v>0</v>
      </c>
      <c r="AG6" s="672"/>
      <c r="AH6" s="672"/>
      <c r="AI6" s="672"/>
      <c r="AJ6" s="672"/>
      <c r="AK6" s="672"/>
      <c r="AL6" s="673"/>
      <c r="AM6" s="641" t="s">
        <v>2</v>
      </c>
      <c r="AN6" s="642"/>
    </row>
    <row r="7" spans="1:41" ht="30" customHeight="1">
      <c r="B7" s="582"/>
      <c r="C7" s="583"/>
      <c r="D7" s="660" t="s">
        <v>131</v>
      </c>
      <c r="E7" s="660"/>
      <c r="F7" s="660"/>
      <c r="G7" s="660"/>
      <c r="H7" s="660"/>
      <c r="I7" s="660"/>
      <c r="J7" s="660"/>
      <c r="K7" s="660"/>
      <c r="L7" s="660"/>
      <c r="M7" s="660"/>
      <c r="N7" s="660"/>
      <c r="O7" s="660"/>
      <c r="P7" s="661">
        <v>500</v>
      </c>
      <c r="Q7" s="661"/>
      <c r="R7" s="661"/>
      <c r="S7" s="661"/>
      <c r="T7" s="661"/>
      <c r="U7" s="661"/>
      <c r="V7" s="655" t="s">
        <v>2</v>
      </c>
      <c r="W7" s="655"/>
      <c r="X7" s="655" t="s">
        <v>31</v>
      </c>
      <c r="Y7" s="655"/>
      <c r="Z7" s="654">
        <f ca="1">集計!M22</f>
        <v>0</v>
      </c>
      <c r="AA7" s="654"/>
      <c r="AB7" s="654"/>
      <c r="AC7" s="654"/>
      <c r="AD7" s="655" t="s">
        <v>47</v>
      </c>
      <c r="AE7" s="637"/>
      <c r="AF7" s="656">
        <f t="shared" ref="AF7:AF21" ca="1" si="0">P7*Z7</f>
        <v>0</v>
      </c>
      <c r="AG7" s="656"/>
      <c r="AH7" s="656"/>
      <c r="AI7" s="656"/>
      <c r="AJ7" s="656"/>
      <c r="AK7" s="656"/>
      <c r="AL7" s="657"/>
      <c r="AM7" s="637" t="s">
        <v>2</v>
      </c>
      <c r="AN7" s="638"/>
    </row>
    <row r="8" spans="1:41" s="80" customFormat="1" ht="30" customHeight="1">
      <c r="B8" s="582"/>
      <c r="C8" s="583"/>
      <c r="D8" s="660" t="s">
        <v>132</v>
      </c>
      <c r="E8" s="660"/>
      <c r="F8" s="660"/>
      <c r="G8" s="660"/>
      <c r="H8" s="660"/>
      <c r="I8" s="660"/>
      <c r="J8" s="660"/>
      <c r="K8" s="660"/>
      <c r="L8" s="660"/>
      <c r="M8" s="660"/>
      <c r="N8" s="660"/>
      <c r="O8" s="660"/>
      <c r="P8" s="661">
        <v>600</v>
      </c>
      <c r="Q8" s="661"/>
      <c r="R8" s="661"/>
      <c r="S8" s="661"/>
      <c r="T8" s="661"/>
      <c r="U8" s="661"/>
      <c r="V8" s="655" t="s">
        <v>2</v>
      </c>
      <c r="W8" s="655"/>
      <c r="X8" s="655" t="s">
        <v>31</v>
      </c>
      <c r="Y8" s="655"/>
      <c r="Z8" s="654">
        <f ca="1">集計!M23</f>
        <v>0</v>
      </c>
      <c r="AA8" s="654"/>
      <c r="AB8" s="654"/>
      <c r="AC8" s="654"/>
      <c r="AD8" s="655" t="s">
        <v>47</v>
      </c>
      <c r="AE8" s="637"/>
      <c r="AF8" s="656">
        <f t="shared" ca="1" si="0"/>
        <v>0</v>
      </c>
      <c r="AG8" s="656"/>
      <c r="AH8" s="656"/>
      <c r="AI8" s="656"/>
      <c r="AJ8" s="656"/>
      <c r="AK8" s="656"/>
      <c r="AL8" s="657"/>
      <c r="AM8" s="637" t="s">
        <v>2</v>
      </c>
      <c r="AN8" s="638"/>
    </row>
    <row r="9" spans="1:41" ht="30" customHeight="1">
      <c r="B9" s="582"/>
      <c r="C9" s="583"/>
      <c r="D9" s="660" t="s">
        <v>133</v>
      </c>
      <c r="E9" s="660"/>
      <c r="F9" s="660"/>
      <c r="G9" s="660"/>
      <c r="H9" s="660"/>
      <c r="I9" s="660"/>
      <c r="J9" s="660"/>
      <c r="K9" s="660"/>
      <c r="L9" s="660"/>
      <c r="M9" s="660"/>
      <c r="N9" s="660"/>
      <c r="O9" s="660"/>
      <c r="P9" s="661">
        <v>700</v>
      </c>
      <c r="Q9" s="661"/>
      <c r="R9" s="661"/>
      <c r="S9" s="661"/>
      <c r="T9" s="661"/>
      <c r="U9" s="661"/>
      <c r="V9" s="655" t="s">
        <v>2</v>
      </c>
      <c r="W9" s="655"/>
      <c r="X9" s="655" t="s">
        <v>31</v>
      </c>
      <c r="Y9" s="655"/>
      <c r="Z9" s="654">
        <f ca="1">集計!M24</f>
        <v>0</v>
      </c>
      <c r="AA9" s="654"/>
      <c r="AB9" s="654"/>
      <c r="AC9" s="654"/>
      <c r="AD9" s="655" t="s">
        <v>47</v>
      </c>
      <c r="AE9" s="637"/>
      <c r="AF9" s="656">
        <f t="shared" ca="1" si="0"/>
        <v>0</v>
      </c>
      <c r="AG9" s="656"/>
      <c r="AH9" s="656"/>
      <c r="AI9" s="656"/>
      <c r="AJ9" s="656"/>
      <c r="AK9" s="656"/>
      <c r="AL9" s="657"/>
      <c r="AM9" s="637" t="s">
        <v>2</v>
      </c>
      <c r="AN9" s="638"/>
    </row>
    <row r="10" spans="1:41" ht="30" customHeight="1">
      <c r="B10" s="582"/>
      <c r="C10" s="583"/>
      <c r="D10" s="660" t="s">
        <v>134</v>
      </c>
      <c r="E10" s="660"/>
      <c r="F10" s="660"/>
      <c r="G10" s="660"/>
      <c r="H10" s="660"/>
      <c r="I10" s="660"/>
      <c r="J10" s="660"/>
      <c r="K10" s="660"/>
      <c r="L10" s="660"/>
      <c r="M10" s="660"/>
      <c r="N10" s="660"/>
      <c r="O10" s="660"/>
      <c r="P10" s="661">
        <v>800</v>
      </c>
      <c r="Q10" s="661"/>
      <c r="R10" s="661"/>
      <c r="S10" s="661"/>
      <c r="T10" s="661"/>
      <c r="U10" s="661"/>
      <c r="V10" s="655" t="s">
        <v>2</v>
      </c>
      <c r="W10" s="655"/>
      <c r="X10" s="655" t="s">
        <v>31</v>
      </c>
      <c r="Y10" s="655"/>
      <c r="Z10" s="654">
        <f ca="1">集計!M25</f>
        <v>0</v>
      </c>
      <c r="AA10" s="654"/>
      <c r="AB10" s="654"/>
      <c r="AC10" s="654"/>
      <c r="AD10" s="655" t="s">
        <v>47</v>
      </c>
      <c r="AE10" s="637"/>
      <c r="AF10" s="656">
        <f t="shared" ca="1" si="0"/>
        <v>0</v>
      </c>
      <c r="AG10" s="656"/>
      <c r="AH10" s="656"/>
      <c r="AI10" s="656"/>
      <c r="AJ10" s="656"/>
      <c r="AK10" s="656"/>
      <c r="AL10" s="657"/>
      <c r="AM10" s="637" t="s">
        <v>2</v>
      </c>
      <c r="AN10" s="638"/>
    </row>
    <row r="11" spans="1:41" ht="30" customHeight="1">
      <c r="B11" s="582"/>
      <c r="C11" s="583"/>
      <c r="D11" s="660" t="s">
        <v>135</v>
      </c>
      <c r="E11" s="660"/>
      <c r="F11" s="660"/>
      <c r="G11" s="660"/>
      <c r="H11" s="660"/>
      <c r="I11" s="660"/>
      <c r="J11" s="660"/>
      <c r="K11" s="660"/>
      <c r="L11" s="660"/>
      <c r="M11" s="660"/>
      <c r="N11" s="660"/>
      <c r="O11" s="660"/>
      <c r="P11" s="661">
        <v>950</v>
      </c>
      <c r="Q11" s="661"/>
      <c r="R11" s="661"/>
      <c r="S11" s="661"/>
      <c r="T11" s="661"/>
      <c r="U11" s="661"/>
      <c r="V11" s="655" t="s">
        <v>2</v>
      </c>
      <c r="W11" s="655"/>
      <c r="X11" s="655" t="s">
        <v>31</v>
      </c>
      <c r="Y11" s="655"/>
      <c r="Z11" s="654">
        <f ca="1">集計!M26</f>
        <v>0</v>
      </c>
      <c r="AA11" s="654"/>
      <c r="AB11" s="654"/>
      <c r="AC11" s="654"/>
      <c r="AD11" s="655" t="s">
        <v>47</v>
      </c>
      <c r="AE11" s="637"/>
      <c r="AF11" s="656">
        <f t="shared" ca="1" si="0"/>
        <v>0</v>
      </c>
      <c r="AG11" s="656"/>
      <c r="AH11" s="656"/>
      <c r="AI11" s="656"/>
      <c r="AJ11" s="656"/>
      <c r="AK11" s="656"/>
      <c r="AL11" s="657"/>
      <c r="AM11" s="637" t="s">
        <v>2</v>
      </c>
      <c r="AN11" s="638"/>
    </row>
    <row r="12" spans="1:41" ht="30" customHeight="1">
      <c r="B12" s="582"/>
      <c r="C12" s="583"/>
      <c r="D12" s="660" t="s">
        <v>136</v>
      </c>
      <c r="E12" s="660"/>
      <c r="F12" s="660"/>
      <c r="G12" s="660"/>
      <c r="H12" s="660"/>
      <c r="I12" s="660"/>
      <c r="J12" s="660"/>
      <c r="K12" s="660"/>
      <c r="L12" s="660"/>
      <c r="M12" s="660"/>
      <c r="N12" s="660"/>
      <c r="O12" s="660"/>
      <c r="P12" s="661">
        <v>1100</v>
      </c>
      <c r="Q12" s="661"/>
      <c r="R12" s="661"/>
      <c r="S12" s="661"/>
      <c r="T12" s="661"/>
      <c r="U12" s="661"/>
      <c r="V12" s="655" t="s">
        <v>2</v>
      </c>
      <c r="W12" s="655"/>
      <c r="X12" s="655" t="s">
        <v>31</v>
      </c>
      <c r="Y12" s="655"/>
      <c r="Z12" s="654">
        <f ca="1">集計!M27</f>
        <v>0</v>
      </c>
      <c r="AA12" s="654"/>
      <c r="AB12" s="654"/>
      <c r="AC12" s="654"/>
      <c r="AD12" s="655" t="s">
        <v>47</v>
      </c>
      <c r="AE12" s="637"/>
      <c r="AF12" s="656">
        <f t="shared" ca="1" si="0"/>
        <v>0</v>
      </c>
      <c r="AG12" s="656"/>
      <c r="AH12" s="656"/>
      <c r="AI12" s="656"/>
      <c r="AJ12" s="656"/>
      <c r="AK12" s="656"/>
      <c r="AL12" s="657"/>
      <c r="AM12" s="637" t="s">
        <v>2</v>
      </c>
      <c r="AN12" s="638"/>
    </row>
    <row r="13" spans="1:41" s="80" customFormat="1" ht="30" customHeight="1">
      <c r="B13" s="658"/>
      <c r="C13" s="659"/>
      <c r="D13" s="662" t="s">
        <v>90</v>
      </c>
      <c r="E13" s="663"/>
      <c r="F13" s="663"/>
      <c r="G13" s="663"/>
      <c r="H13" s="663"/>
      <c r="I13" s="663"/>
      <c r="J13" s="663"/>
      <c r="K13" s="663"/>
      <c r="L13" s="663"/>
      <c r="M13" s="663"/>
      <c r="N13" s="663"/>
      <c r="O13" s="664"/>
      <c r="P13" s="666">
        <v>1250</v>
      </c>
      <c r="Q13" s="666"/>
      <c r="R13" s="666"/>
      <c r="S13" s="666"/>
      <c r="T13" s="666"/>
      <c r="U13" s="666"/>
      <c r="V13" s="646" t="s">
        <v>2</v>
      </c>
      <c r="W13" s="646"/>
      <c r="X13" s="646" t="s">
        <v>31</v>
      </c>
      <c r="Y13" s="646"/>
      <c r="Z13" s="645">
        <f ca="1">集計!M28</f>
        <v>0</v>
      </c>
      <c r="AA13" s="645"/>
      <c r="AB13" s="645"/>
      <c r="AC13" s="645"/>
      <c r="AD13" s="646" t="s">
        <v>47</v>
      </c>
      <c r="AE13" s="639"/>
      <c r="AF13" s="647">
        <f t="shared" ca="1" si="0"/>
        <v>0</v>
      </c>
      <c r="AG13" s="647"/>
      <c r="AH13" s="647"/>
      <c r="AI13" s="647"/>
      <c r="AJ13" s="647"/>
      <c r="AK13" s="647"/>
      <c r="AL13" s="648"/>
      <c r="AM13" s="639" t="s">
        <v>2</v>
      </c>
      <c r="AN13" s="640"/>
    </row>
    <row r="14" spans="1:41" s="80" customFormat="1" ht="30" customHeight="1">
      <c r="B14" s="580" t="s">
        <v>137</v>
      </c>
      <c r="C14" s="581"/>
      <c r="D14" s="668" t="s">
        <v>130</v>
      </c>
      <c r="E14" s="668"/>
      <c r="F14" s="668"/>
      <c r="G14" s="668"/>
      <c r="H14" s="668"/>
      <c r="I14" s="668"/>
      <c r="J14" s="668"/>
      <c r="K14" s="668"/>
      <c r="L14" s="668"/>
      <c r="M14" s="668"/>
      <c r="N14" s="668"/>
      <c r="O14" s="668"/>
      <c r="P14" s="669">
        <v>800</v>
      </c>
      <c r="Q14" s="669"/>
      <c r="R14" s="669"/>
      <c r="S14" s="669"/>
      <c r="T14" s="669"/>
      <c r="U14" s="669"/>
      <c r="V14" s="667" t="s">
        <v>2</v>
      </c>
      <c r="W14" s="667"/>
      <c r="X14" s="667" t="s">
        <v>31</v>
      </c>
      <c r="Y14" s="667"/>
      <c r="Z14" s="671">
        <f ca="1">集計!M29</f>
        <v>0</v>
      </c>
      <c r="AA14" s="671"/>
      <c r="AB14" s="671"/>
      <c r="AC14" s="671"/>
      <c r="AD14" s="667" t="s">
        <v>47</v>
      </c>
      <c r="AE14" s="641"/>
      <c r="AF14" s="672">
        <f t="shared" ca="1" si="0"/>
        <v>0</v>
      </c>
      <c r="AG14" s="672"/>
      <c r="AH14" s="672"/>
      <c r="AI14" s="672"/>
      <c r="AJ14" s="672"/>
      <c r="AK14" s="672"/>
      <c r="AL14" s="673"/>
      <c r="AM14" s="641" t="s">
        <v>2</v>
      </c>
      <c r="AN14" s="642"/>
    </row>
    <row r="15" spans="1:41" s="80" customFormat="1" ht="30" customHeight="1">
      <c r="B15" s="582"/>
      <c r="C15" s="583"/>
      <c r="D15" s="660" t="s">
        <v>131</v>
      </c>
      <c r="E15" s="660"/>
      <c r="F15" s="660"/>
      <c r="G15" s="660"/>
      <c r="H15" s="660"/>
      <c r="I15" s="660"/>
      <c r="J15" s="660"/>
      <c r="K15" s="660"/>
      <c r="L15" s="660"/>
      <c r="M15" s="660"/>
      <c r="N15" s="660"/>
      <c r="O15" s="660"/>
      <c r="P15" s="661">
        <v>800</v>
      </c>
      <c r="Q15" s="661"/>
      <c r="R15" s="661"/>
      <c r="S15" s="661"/>
      <c r="T15" s="661"/>
      <c r="U15" s="661"/>
      <c r="V15" s="655" t="s">
        <v>2</v>
      </c>
      <c r="W15" s="655"/>
      <c r="X15" s="655" t="s">
        <v>31</v>
      </c>
      <c r="Y15" s="655"/>
      <c r="Z15" s="654">
        <f ca="1">集計!M30</f>
        <v>0</v>
      </c>
      <c r="AA15" s="654"/>
      <c r="AB15" s="654"/>
      <c r="AC15" s="654"/>
      <c r="AD15" s="655" t="s">
        <v>47</v>
      </c>
      <c r="AE15" s="637"/>
      <c r="AF15" s="656">
        <f t="shared" ca="1" si="0"/>
        <v>0</v>
      </c>
      <c r="AG15" s="656"/>
      <c r="AH15" s="656"/>
      <c r="AI15" s="656"/>
      <c r="AJ15" s="656"/>
      <c r="AK15" s="656"/>
      <c r="AL15" s="657"/>
      <c r="AM15" s="637" t="s">
        <v>2</v>
      </c>
      <c r="AN15" s="638"/>
    </row>
    <row r="16" spans="1:41" s="80" customFormat="1" ht="30" customHeight="1">
      <c r="B16" s="582"/>
      <c r="C16" s="583"/>
      <c r="D16" s="660" t="s">
        <v>132</v>
      </c>
      <c r="E16" s="660"/>
      <c r="F16" s="660"/>
      <c r="G16" s="660"/>
      <c r="H16" s="660"/>
      <c r="I16" s="660"/>
      <c r="J16" s="660"/>
      <c r="K16" s="660"/>
      <c r="L16" s="660"/>
      <c r="M16" s="660"/>
      <c r="N16" s="660"/>
      <c r="O16" s="660"/>
      <c r="P16" s="661">
        <v>800</v>
      </c>
      <c r="Q16" s="661"/>
      <c r="R16" s="661"/>
      <c r="S16" s="661"/>
      <c r="T16" s="661"/>
      <c r="U16" s="661"/>
      <c r="V16" s="655" t="s">
        <v>2</v>
      </c>
      <c r="W16" s="655"/>
      <c r="X16" s="655" t="s">
        <v>31</v>
      </c>
      <c r="Y16" s="655"/>
      <c r="Z16" s="654">
        <f ca="1">集計!M31</f>
        <v>0</v>
      </c>
      <c r="AA16" s="654"/>
      <c r="AB16" s="654"/>
      <c r="AC16" s="654"/>
      <c r="AD16" s="655" t="s">
        <v>47</v>
      </c>
      <c r="AE16" s="637"/>
      <c r="AF16" s="656">
        <f t="shared" ca="1" si="0"/>
        <v>0</v>
      </c>
      <c r="AG16" s="656"/>
      <c r="AH16" s="656"/>
      <c r="AI16" s="656"/>
      <c r="AJ16" s="656"/>
      <c r="AK16" s="656"/>
      <c r="AL16" s="657"/>
      <c r="AM16" s="637" t="s">
        <v>2</v>
      </c>
      <c r="AN16" s="638"/>
    </row>
    <row r="17" spans="2:43" s="80" customFormat="1" ht="30" customHeight="1">
      <c r="B17" s="582"/>
      <c r="C17" s="583"/>
      <c r="D17" s="660" t="s">
        <v>133</v>
      </c>
      <c r="E17" s="660"/>
      <c r="F17" s="660"/>
      <c r="G17" s="660"/>
      <c r="H17" s="660"/>
      <c r="I17" s="660"/>
      <c r="J17" s="660"/>
      <c r="K17" s="660"/>
      <c r="L17" s="660"/>
      <c r="M17" s="660"/>
      <c r="N17" s="660"/>
      <c r="O17" s="660"/>
      <c r="P17" s="661">
        <v>800</v>
      </c>
      <c r="Q17" s="661"/>
      <c r="R17" s="661"/>
      <c r="S17" s="661"/>
      <c r="T17" s="661"/>
      <c r="U17" s="661"/>
      <c r="V17" s="655" t="s">
        <v>2</v>
      </c>
      <c r="W17" s="655"/>
      <c r="X17" s="655" t="s">
        <v>31</v>
      </c>
      <c r="Y17" s="655"/>
      <c r="Z17" s="654">
        <f ca="1">集計!M32</f>
        <v>0</v>
      </c>
      <c r="AA17" s="654"/>
      <c r="AB17" s="654"/>
      <c r="AC17" s="654"/>
      <c r="AD17" s="655" t="s">
        <v>47</v>
      </c>
      <c r="AE17" s="637"/>
      <c r="AF17" s="656">
        <f t="shared" ca="1" si="0"/>
        <v>0</v>
      </c>
      <c r="AG17" s="656"/>
      <c r="AH17" s="656"/>
      <c r="AI17" s="656"/>
      <c r="AJ17" s="656"/>
      <c r="AK17" s="656"/>
      <c r="AL17" s="657"/>
      <c r="AM17" s="637" t="s">
        <v>2</v>
      </c>
      <c r="AN17" s="638"/>
    </row>
    <row r="18" spans="2:43" s="80" customFormat="1" ht="30" customHeight="1">
      <c r="B18" s="582"/>
      <c r="C18" s="583"/>
      <c r="D18" s="660" t="s">
        <v>134</v>
      </c>
      <c r="E18" s="660"/>
      <c r="F18" s="660"/>
      <c r="G18" s="660"/>
      <c r="H18" s="660"/>
      <c r="I18" s="660"/>
      <c r="J18" s="660"/>
      <c r="K18" s="660"/>
      <c r="L18" s="660"/>
      <c r="M18" s="660"/>
      <c r="N18" s="660"/>
      <c r="O18" s="660"/>
      <c r="P18" s="661">
        <v>800</v>
      </c>
      <c r="Q18" s="661"/>
      <c r="R18" s="661"/>
      <c r="S18" s="661"/>
      <c r="T18" s="661"/>
      <c r="U18" s="661"/>
      <c r="V18" s="655" t="s">
        <v>2</v>
      </c>
      <c r="W18" s="655"/>
      <c r="X18" s="655" t="s">
        <v>31</v>
      </c>
      <c r="Y18" s="655"/>
      <c r="Z18" s="654">
        <f ca="1">集計!M33</f>
        <v>0</v>
      </c>
      <c r="AA18" s="654"/>
      <c r="AB18" s="654"/>
      <c r="AC18" s="654"/>
      <c r="AD18" s="655" t="s">
        <v>47</v>
      </c>
      <c r="AE18" s="637"/>
      <c r="AF18" s="656">
        <f t="shared" ca="1" si="0"/>
        <v>0</v>
      </c>
      <c r="AG18" s="656"/>
      <c r="AH18" s="656"/>
      <c r="AI18" s="656"/>
      <c r="AJ18" s="656"/>
      <c r="AK18" s="656"/>
      <c r="AL18" s="657"/>
      <c r="AM18" s="637" t="s">
        <v>2</v>
      </c>
      <c r="AN18" s="638"/>
    </row>
    <row r="19" spans="2:43" s="80" customFormat="1" ht="30" customHeight="1">
      <c r="B19" s="582"/>
      <c r="C19" s="583"/>
      <c r="D19" s="660" t="s">
        <v>135</v>
      </c>
      <c r="E19" s="660"/>
      <c r="F19" s="660"/>
      <c r="G19" s="660"/>
      <c r="H19" s="660"/>
      <c r="I19" s="660"/>
      <c r="J19" s="660"/>
      <c r="K19" s="660"/>
      <c r="L19" s="660"/>
      <c r="M19" s="660"/>
      <c r="N19" s="660"/>
      <c r="O19" s="660"/>
      <c r="P19" s="661">
        <v>950</v>
      </c>
      <c r="Q19" s="661"/>
      <c r="R19" s="661"/>
      <c r="S19" s="661"/>
      <c r="T19" s="661"/>
      <c r="U19" s="661"/>
      <c r="V19" s="655" t="s">
        <v>2</v>
      </c>
      <c r="W19" s="655"/>
      <c r="X19" s="655" t="s">
        <v>31</v>
      </c>
      <c r="Y19" s="655"/>
      <c r="Z19" s="654">
        <f ca="1">集計!M34</f>
        <v>0</v>
      </c>
      <c r="AA19" s="654"/>
      <c r="AB19" s="654"/>
      <c r="AC19" s="654"/>
      <c r="AD19" s="655" t="s">
        <v>47</v>
      </c>
      <c r="AE19" s="637"/>
      <c r="AF19" s="656">
        <f t="shared" ca="1" si="0"/>
        <v>0</v>
      </c>
      <c r="AG19" s="656"/>
      <c r="AH19" s="656"/>
      <c r="AI19" s="656"/>
      <c r="AJ19" s="656"/>
      <c r="AK19" s="656"/>
      <c r="AL19" s="657"/>
      <c r="AM19" s="637" t="s">
        <v>2</v>
      </c>
      <c r="AN19" s="638"/>
    </row>
    <row r="20" spans="2:43" s="80" customFormat="1" ht="30" customHeight="1">
      <c r="B20" s="582"/>
      <c r="C20" s="583"/>
      <c r="D20" s="660" t="s">
        <v>136</v>
      </c>
      <c r="E20" s="660"/>
      <c r="F20" s="660"/>
      <c r="G20" s="660"/>
      <c r="H20" s="660"/>
      <c r="I20" s="660"/>
      <c r="J20" s="660"/>
      <c r="K20" s="660"/>
      <c r="L20" s="660"/>
      <c r="M20" s="660"/>
      <c r="N20" s="660"/>
      <c r="O20" s="660"/>
      <c r="P20" s="661">
        <v>1100</v>
      </c>
      <c r="Q20" s="661"/>
      <c r="R20" s="661"/>
      <c r="S20" s="661"/>
      <c r="T20" s="661"/>
      <c r="U20" s="661"/>
      <c r="V20" s="655" t="s">
        <v>2</v>
      </c>
      <c r="W20" s="655"/>
      <c r="X20" s="655" t="s">
        <v>31</v>
      </c>
      <c r="Y20" s="655"/>
      <c r="Z20" s="654">
        <f ca="1">集計!M35</f>
        <v>0</v>
      </c>
      <c r="AA20" s="654"/>
      <c r="AB20" s="654"/>
      <c r="AC20" s="654"/>
      <c r="AD20" s="655" t="s">
        <v>47</v>
      </c>
      <c r="AE20" s="637"/>
      <c r="AF20" s="656">
        <f t="shared" ca="1" si="0"/>
        <v>0</v>
      </c>
      <c r="AG20" s="656"/>
      <c r="AH20" s="656"/>
      <c r="AI20" s="656"/>
      <c r="AJ20" s="656"/>
      <c r="AK20" s="656"/>
      <c r="AL20" s="657"/>
      <c r="AM20" s="637" t="s">
        <v>2</v>
      </c>
      <c r="AN20" s="638"/>
    </row>
    <row r="21" spans="2:43" s="80" customFormat="1" ht="30" customHeight="1">
      <c r="B21" s="658"/>
      <c r="C21" s="659"/>
      <c r="D21" s="662" t="s">
        <v>90</v>
      </c>
      <c r="E21" s="663"/>
      <c r="F21" s="663"/>
      <c r="G21" s="663"/>
      <c r="H21" s="663"/>
      <c r="I21" s="663"/>
      <c r="J21" s="663"/>
      <c r="K21" s="663"/>
      <c r="L21" s="663"/>
      <c r="M21" s="663"/>
      <c r="N21" s="663"/>
      <c r="O21" s="664"/>
      <c r="P21" s="665">
        <v>1250</v>
      </c>
      <c r="Q21" s="666"/>
      <c r="R21" s="666"/>
      <c r="S21" s="666"/>
      <c r="T21" s="666"/>
      <c r="U21" s="666"/>
      <c r="V21" s="646" t="s">
        <v>2</v>
      </c>
      <c r="W21" s="646"/>
      <c r="X21" s="646" t="s">
        <v>31</v>
      </c>
      <c r="Y21" s="646"/>
      <c r="Z21" s="645">
        <f ca="1">集計!M36</f>
        <v>0</v>
      </c>
      <c r="AA21" s="645"/>
      <c r="AB21" s="645"/>
      <c r="AC21" s="645"/>
      <c r="AD21" s="646" t="s">
        <v>47</v>
      </c>
      <c r="AE21" s="639"/>
      <c r="AF21" s="647">
        <f t="shared" ca="1" si="0"/>
        <v>0</v>
      </c>
      <c r="AG21" s="647"/>
      <c r="AH21" s="647"/>
      <c r="AI21" s="647"/>
      <c r="AJ21" s="647"/>
      <c r="AK21" s="647"/>
      <c r="AL21" s="648"/>
      <c r="AM21" s="639" t="s">
        <v>2</v>
      </c>
      <c r="AN21" s="640"/>
    </row>
    <row r="22" spans="2:43" ht="5.25" customHeight="1" thickBot="1">
      <c r="AP22" s="58" t="s">
        <v>33</v>
      </c>
      <c r="AQ22" s="59" t="s">
        <v>34</v>
      </c>
    </row>
    <row r="23" spans="2:43" ht="33" customHeight="1" thickBot="1">
      <c r="V23" s="652" t="s">
        <v>138</v>
      </c>
      <c r="W23" s="653"/>
      <c r="X23" s="653"/>
      <c r="Y23" s="653"/>
      <c r="Z23" s="653"/>
      <c r="AA23" s="653"/>
      <c r="AB23" s="653"/>
      <c r="AC23" s="644"/>
      <c r="AD23" s="649">
        <f ca="1">SUM(AF6:AL21)</f>
        <v>0</v>
      </c>
      <c r="AE23" s="650"/>
      <c r="AF23" s="650"/>
      <c r="AG23" s="650"/>
      <c r="AH23" s="650"/>
      <c r="AI23" s="650"/>
      <c r="AJ23" s="650"/>
      <c r="AK23" s="650"/>
      <c r="AL23" s="651"/>
      <c r="AM23" s="643" t="s">
        <v>2</v>
      </c>
      <c r="AN23" s="644"/>
      <c r="AP23" s="60">
        <v>0</v>
      </c>
      <c r="AQ23" s="60">
        <v>0</v>
      </c>
    </row>
    <row r="24" spans="2:43">
      <c r="AP24" s="60">
        <v>1</v>
      </c>
      <c r="AQ24" s="60">
        <v>350000</v>
      </c>
    </row>
    <row r="25" spans="2:43" s="57" customFormat="1">
      <c r="B25" s="57" t="s">
        <v>290</v>
      </c>
      <c r="AM25" s="329"/>
      <c r="AP25" s="330">
        <v>1</v>
      </c>
      <c r="AQ25" s="330">
        <v>350000</v>
      </c>
    </row>
    <row r="26" spans="2:43" s="57" customFormat="1">
      <c r="B26" s="57" t="s">
        <v>291</v>
      </c>
      <c r="AM26" s="329"/>
      <c r="AP26" s="330">
        <v>38</v>
      </c>
      <c r="AQ26" s="330">
        <v>600000</v>
      </c>
    </row>
    <row r="27" spans="2:43" s="57" customFormat="1">
      <c r="B27" s="57" t="s">
        <v>292</v>
      </c>
      <c r="AM27" s="329"/>
      <c r="AP27" s="330">
        <v>75</v>
      </c>
      <c r="AQ27" s="330">
        <v>900000</v>
      </c>
    </row>
    <row r="28" spans="2:43" s="57" customFormat="1">
      <c r="C28" s="57" t="s">
        <v>293</v>
      </c>
      <c r="AM28" s="329"/>
      <c r="AP28" s="330">
        <v>150</v>
      </c>
      <c r="AQ28" s="330">
        <v>1200000</v>
      </c>
    </row>
    <row r="29" spans="2:43">
      <c r="AP29" s="60">
        <v>300</v>
      </c>
      <c r="AQ29" s="60">
        <v>1800000</v>
      </c>
    </row>
    <row r="30" spans="2:43">
      <c r="AP30" s="60">
        <v>600</v>
      </c>
      <c r="AQ30" s="60">
        <v>2400000</v>
      </c>
    </row>
    <row r="31" spans="2:43">
      <c r="AP31" s="60">
        <v>900</v>
      </c>
      <c r="AQ31" s="60">
        <v>3050000</v>
      </c>
    </row>
    <row r="32" spans="2:43">
      <c r="AP32" s="60">
        <v>1200</v>
      </c>
      <c r="AQ32" s="60">
        <v>3700000</v>
      </c>
    </row>
    <row r="33" spans="42:43">
      <c r="AP33" s="60">
        <v>1500</v>
      </c>
      <c r="AQ33" s="60">
        <v>4350000</v>
      </c>
    </row>
    <row r="34" spans="42:43">
      <c r="AP34" s="60">
        <v>1800</v>
      </c>
      <c r="AQ34" s="60">
        <v>5000000</v>
      </c>
    </row>
    <row r="35" spans="42:43">
      <c r="AP35" s="60">
        <v>2100</v>
      </c>
      <c r="AQ35" s="60">
        <v>5650000</v>
      </c>
    </row>
    <row r="36" spans="42:43">
      <c r="AP36" s="60">
        <v>2400</v>
      </c>
      <c r="AQ36" s="60">
        <v>6300000</v>
      </c>
    </row>
    <row r="37" spans="42:43">
      <c r="AP37" s="60">
        <v>2700</v>
      </c>
      <c r="AQ37" s="60">
        <v>6950000</v>
      </c>
    </row>
  </sheetData>
  <sheetProtection algorithmName="SHA-512" hashValue="2UAKxU99ajD+TFzuHugloqxk+Ga1wAPQdDoAtZHbUFjh/QuBw2f8SbnuaR5MlLjueIpXb/lo0SznpeFfJVhD1Q==" saltValue="GAsvaZrocxOWHemSoacQEQ==" spinCount="100000" sheet="1" objects="1" scenarios="1"/>
  <mergeCells count="138">
    <mergeCell ref="AD15:AE15"/>
    <mergeCell ref="AD16:AE16"/>
    <mergeCell ref="P18:U18"/>
    <mergeCell ref="V18:W18"/>
    <mergeCell ref="X18:Y18"/>
    <mergeCell ref="Z18:AC18"/>
    <mergeCell ref="AF18:AL18"/>
    <mergeCell ref="P17:U17"/>
    <mergeCell ref="V17:W17"/>
    <mergeCell ref="X17:Y17"/>
    <mergeCell ref="Z17:AC17"/>
    <mergeCell ref="AF17:AL17"/>
    <mergeCell ref="AD17:AE17"/>
    <mergeCell ref="AD18:AE18"/>
    <mergeCell ref="AF10:AL10"/>
    <mergeCell ref="P11:U11"/>
    <mergeCell ref="V11:W11"/>
    <mergeCell ref="X11:Y11"/>
    <mergeCell ref="Z11:AC11"/>
    <mergeCell ref="AF11:AL11"/>
    <mergeCell ref="Z10:AC10"/>
    <mergeCell ref="D14:O14"/>
    <mergeCell ref="P14:U14"/>
    <mergeCell ref="V14:W14"/>
    <mergeCell ref="X14:Y14"/>
    <mergeCell ref="Z14:AC14"/>
    <mergeCell ref="AF14:AL14"/>
    <mergeCell ref="P12:U12"/>
    <mergeCell ref="V12:W12"/>
    <mergeCell ref="X12:Y12"/>
    <mergeCell ref="Z12:AC12"/>
    <mergeCell ref="AF12:AL12"/>
    <mergeCell ref="P13:U13"/>
    <mergeCell ref="B6:C13"/>
    <mergeCell ref="D13:O13"/>
    <mergeCell ref="P8:U8"/>
    <mergeCell ref="P9:U9"/>
    <mergeCell ref="V8:W8"/>
    <mergeCell ref="X8:Y8"/>
    <mergeCell ref="B5:O5"/>
    <mergeCell ref="P5:AE5"/>
    <mergeCell ref="AB2:AN2"/>
    <mergeCell ref="AF5:AN5"/>
    <mergeCell ref="B4:AN4"/>
    <mergeCell ref="Z6:AC6"/>
    <mergeCell ref="AF6:AL6"/>
    <mergeCell ref="D7:O7"/>
    <mergeCell ref="P7:U7"/>
    <mergeCell ref="V7:W7"/>
    <mergeCell ref="X7:Y7"/>
    <mergeCell ref="Z7:AC7"/>
    <mergeCell ref="AF7:AL7"/>
    <mergeCell ref="P10:U10"/>
    <mergeCell ref="V10:W10"/>
    <mergeCell ref="X10:Y10"/>
    <mergeCell ref="V9:W9"/>
    <mergeCell ref="X9:Y9"/>
    <mergeCell ref="AD6:AE6"/>
    <mergeCell ref="AD7:AE7"/>
    <mergeCell ref="AD8:AE8"/>
    <mergeCell ref="AD9:AE9"/>
    <mergeCell ref="AD10:AE10"/>
    <mergeCell ref="AD11:AE11"/>
    <mergeCell ref="AD12:AE12"/>
    <mergeCell ref="AD13:AE13"/>
    <mergeCell ref="D20:O20"/>
    <mergeCell ref="P20:U20"/>
    <mergeCell ref="V20:W20"/>
    <mergeCell ref="X20:Y20"/>
    <mergeCell ref="Z20:AC20"/>
    <mergeCell ref="AD20:AE20"/>
    <mergeCell ref="D6:O6"/>
    <mergeCell ref="P6:U6"/>
    <mergeCell ref="V6:W6"/>
    <mergeCell ref="X6:Y6"/>
    <mergeCell ref="D9:O9"/>
    <mergeCell ref="D10:O10"/>
    <mergeCell ref="D11:O11"/>
    <mergeCell ref="D12:O12"/>
    <mergeCell ref="D8:O8"/>
    <mergeCell ref="P16:U16"/>
    <mergeCell ref="AF20:AL20"/>
    <mergeCell ref="B14:C21"/>
    <mergeCell ref="D15:O15"/>
    <mergeCell ref="P15:U15"/>
    <mergeCell ref="V15:W15"/>
    <mergeCell ref="X15:Y15"/>
    <mergeCell ref="D16:O16"/>
    <mergeCell ref="D17:O17"/>
    <mergeCell ref="D18:O18"/>
    <mergeCell ref="D19:O19"/>
    <mergeCell ref="P19:U19"/>
    <mergeCell ref="V19:W19"/>
    <mergeCell ref="X19:Y19"/>
    <mergeCell ref="D21:O21"/>
    <mergeCell ref="P21:U21"/>
    <mergeCell ref="V21:W21"/>
    <mergeCell ref="X21:Y21"/>
    <mergeCell ref="AD14:AE14"/>
    <mergeCell ref="AF15:AL15"/>
    <mergeCell ref="V16:W16"/>
    <mergeCell ref="X16:Y16"/>
    <mergeCell ref="Z16:AC16"/>
    <mergeCell ref="AF16:AL16"/>
    <mergeCell ref="Z15:AC15"/>
    <mergeCell ref="AM20:AN20"/>
    <mergeCell ref="AM21:AN21"/>
    <mergeCell ref="AM23:AN23"/>
    <mergeCell ref="AM6:AN6"/>
    <mergeCell ref="AM7:AN7"/>
    <mergeCell ref="AM8:AN8"/>
    <mergeCell ref="AM9:AN9"/>
    <mergeCell ref="AM10:AN10"/>
    <mergeCell ref="Z21:AC21"/>
    <mergeCell ref="AD21:AE21"/>
    <mergeCell ref="AF21:AL21"/>
    <mergeCell ref="AD23:AL23"/>
    <mergeCell ref="V23:AC23"/>
    <mergeCell ref="Z19:AC19"/>
    <mergeCell ref="AD19:AE19"/>
    <mergeCell ref="AF19:AL19"/>
    <mergeCell ref="Z8:AC8"/>
    <mergeCell ref="Z9:AC9"/>
    <mergeCell ref="Z13:AC13"/>
    <mergeCell ref="AF8:AL8"/>
    <mergeCell ref="AF9:AL9"/>
    <mergeCell ref="AF13:AL13"/>
    <mergeCell ref="V13:W13"/>
    <mergeCell ref="X13:Y13"/>
    <mergeCell ref="AM11:AN11"/>
    <mergeCell ref="AM12:AN12"/>
    <mergeCell ref="AM13:AN13"/>
    <mergeCell ref="AM14:AN14"/>
    <mergeCell ref="AM15:AN15"/>
    <mergeCell ref="AM16:AN16"/>
    <mergeCell ref="AM17:AN17"/>
    <mergeCell ref="AM18:AN18"/>
    <mergeCell ref="AM19:AN19"/>
  </mergeCells>
  <phoneticPr fontId="6"/>
  <printOptions horizontalCentered="1"/>
  <pageMargins left="0.59055118110236227" right="0.39370078740157483" top="0.59055118110236227" bottom="0.39370078740157483" header="0.39370078740157483" footer="0.39370078740157483"/>
  <pageSetup paperSize="9" scale="95" orientation="portrait"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F4A1B-6EE7-4F8E-B549-77F668A91045}">
  <sheetPr codeName="Sheet25">
    <tabColor rgb="FFFFC000"/>
  </sheetPr>
  <dimension ref="A1:AT74"/>
  <sheetViews>
    <sheetView showGridLines="0" view="pageBreakPreview" zoomScale="90" zoomScaleNormal="100" zoomScaleSheetLayoutView="90" workbookViewId="0">
      <selection sqref="A1:XFD1048576"/>
    </sheetView>
  </sheetViews>
  <sheetFormatPr defaultColWidth="2.625" defaultRowHeight="13.5"/>
  <cols>
    <col min="1" max="16384" width="2.625" style="157"/>
  </cols>
  <sheetData>
    <row r="1" spans="1:44">
      <c r="A1" s="158" t="s">
        <v>139</v>
      </c>
      <c r="B1" s="158"/>
      <c r="C1" s="158"/>
      <c r="D1" s="158"/>
      <c r="E1" s="158"/>
      <c r="F1" s="158"/>
      <c r="G1" s="158"/>
      <c r="H1" s="158"/>
      <c r="I1" s="158"/>
      <c r="J1" s="158"/>
      <c r="K1" s="158"/>
      <c r="L1" s="158"/>
      <c r="M1" s="158"/>
      <c r="N1" s="158"/>
      <c r="O1" s="158"/>
      <c r="P1" s="158"/>
      <c r="Q1" s="158"/>
      <c r="R1" s="158"/>
      <c r="AH1" s="158"/>
    </row>
    <row r="2" spans="1:44">
      <c r="A2" s="159"/>
      <c r="B2" s="159"/>
      <c r="C2" s="159"/>
      <c r="D2" s="159"/>
      <c r="E2" s="159"/>
      <c r="F2" s="159"/>
      <c r="G2" s="159"/>
      <c r="H2" s="159"/>
      <c r="I2" s="159"/>
      <c r="J2" s="159"/>
      <c r="K2" s="159"/>
      <c r="L2" s="159"/>
      <c r="M2" s="159"/>
      <c r="N2" s="159"/>
      <c r="O2" s="159"/>
      <c r="P2" s="159"/>
      <c r="Q2" s="80" t="s">
        <v>106</v>
      </c>
      <c r="R2" s="80"/>
      <c r="S2" s="80"/>
      <c r="T2" s="80"/>
      <c r="U2" s="80"/>
      <c r="V2" s="507">
        <f>'4月【平日・休日】'!A7</f>
        <v>0</v>
      </c>
      <c r="W2" s="507"/>
      <c r="X2" s="507"/>
      <c r="Y2" s="507"/>
      <c r="Z2" s="507"/>
      <c r="AA2" s="507"/>
      <c r="AB2" s="507"/>
      <c r="AC2" s="507"/>
      <c r="AD2" s="507"/>
      <c r="AE2" s="507"/>
      <c r="AF2" s="507"/>
      <c r="AG2" s="507"/>
      <c r="AH2" s="507"/>
      <c r="AI2" s="134"/>
      <c r="AJ2" s="134"/>
      <c r="AK2" s="134"/>
      <c r="AL2" s="134"/>
      <c r="AM2" s="134"/>
      <c r="AN2" s="134"/>
      <c r="AO2" s="134"/>
      <c r="AP2" s="134"/>
      <c r="AQ2" s="134"/>
      <c r="AR2" s="156"/>
    </row>
    <row r="3" spans="1:44">
      <c r="A3" s="158"/>
      <c r="B3" s="158"/>
      <c r="C3" s="158"/>
      <c r="D3" s="158"/>
      <c r="E3" s="158"/>
      <c r="F3" s="158"/>
      <c r="G3" s="158"/>
      <c r="H3" s="158"/>
      <c r="I3" s="158"/>
      <c r="J3" s="158"/>
      <c r="K3" s="158"/>
      <c r="L3" s="158"/>
      <c r="M3" s="158"/>
      <c r="N3" s="158"/>
      <c r="O3" s="158"/>
      <c r="P3" s="158"/>
      <c r="Q3" s="158"/>
      <c r="Y3" s="158"/>
      <c r="Z3" s="158"/>
      <c r="AA3" s="158"/>
      <c r="AB3" s="158"/>
      <c r="AC3" s="158"/>
      <c r="AD3" s="158"/>
      <c r="AE3" s="158"/>
      <c r="AF3" s="158"/>
      <c r="AG3" s="158"/>
      <c r="AH3" s="158"/>
    </row>
    <row r="4" spans="1:44" ht="14.25">
      <c r="A4" s="730" t="s">
        <v>140</v>
      </c>
      <c r="B4" s="730"/>
      <c r="C4" s="730"/>
      <c r="D4" s="730"/>
      <c r="E4" s="730"/>
      <c r="F4" s="730"/>
      <c r="G4" s="730"/>
      <c r="H4" s="730"/>
      <c r="I4" s="730"/>
      <c r="J4" s="730"/>
      <c r="K4" s="158"/>
      <c r="L4" s="158"/>
      <c r="M4" s="158"/>
      <c r="N4" s="158"/>
      <c r="O4" s="158"/>
      <c r="P4" s="158"/>
      <c r="Q4" s="158"/>
      <c r="R4" s="158"/>
      <c r="S4" s="158"/>
      <c r="T4" s="158"/>
      <c r="U4" s="158"/>
      <c r="V4" s="158"/>
      <c r="W4" s="158"/>
      <c r="X4" s="158"/>
      <c r="Y4" s="158"/>
      <c r="Z4" s="158"/>
      <c r="AA4" s="158"/>
      <c r="AB4" s="158"/>
      <c r="AC4" s="158"/>
      <c r="AD4" s="158"/>
      <c r="AE4" s="158"/>
      <c r="AF4" s="158"/>
      <c r="AG4" s="158"/>
      <c r="AH4" s="158"/>
    </row>
    <row r="5" spans="1:44" ht="14.25">
      <c r="A5" s="160"/>
      <c r="B5" s="161" t="s">
        <v>151</v>
      </c>
      <c r="C5" s="161"/>
      <c r="D5" s="161"/>
      <c r="E5" s="161"/>
      <c r="F5" s="161"/>
      <c r="G5" s="161"/>
      <c r="H5" s="161"/>
      <c r="I5" s="161"/>
      <c r="J5" s="161"/>
      <c r="K5" s="158"/>
      <c r="L5" s="158"/>
      <c r="M5" s="158"/>
      <c r="N5" s="158"/>
      <c r="O5" s="158"/>
      <c r="P5" s="158"/>
      <c r="Q5" s="158"/>
      <c r="R5" s="158"/>
      <c r="S5" s="158"/>
      <c r="T5" s="158"/>
      <c r="U5" s="158"/>
      <c r="V5" s="158"/>
      <c r="W5" s="158"/>
      <c r="X5" s="158"/>
      <c r="Y5" s="158"/>
      <c r="Z5" s="158"/>
      <c r="AA5" s="158"/>
      <c r="AB5" s="158"/>
      <c r="AC5" s="158"/>
      <c r="AD5" s="158"/>
      <c r="AE5" s="158"/>
      <c r="AF5" s="158"/>
      <c r="AG5" s="158"/>
      <c r="AH5" s="158"/>
    </row>
    <row r="6" spans="1:44" ht="14.25">
      <c r="A6" s="161"/>
      <c r="B6" s="161"/>
      <c r="C6" s="160"/>
      <c r="D6" s="161" t="s">
        <v>152</v>
      </c>
      <c r="E6" s="161"/>
      <c r="F6" s="161"/>
      <c r="G6" s="161"/>
      <c r="H6" s="161"/>
      <c r="I6" s="161"/>
      <c r="J6" s="161"/>
      <c r="K6" s="162"/>
      <c r="L6" s="158"/>
      <c r="M6" s="158"/>
      <c r="N6" s="158"/>
      <c r="O6" s="158"/>
      <c r="P6" s="163"/>
      <c r="Q6" s="163"/>
      <c r="R6" s="163"/>
      <c r="S6" s="163"/>
      <c r="T6" s="163"/>
      <c r="U6" s="163"/>
      <c r="V6" s="163"/>
      <c r="W6" s="163"/>
      <c r="X6" s="163"/>
      <c r="Y6" s="163"/>
      <c r="Z6" s="163"/>
      <c r="AA6" s="163"/>
      <c r="AB6" s="163"/>
      <c r="AC6" s="163"/>
      <c r="AD6" s="163"/>
      <c r="AE6" s="158"/>
      <c r="AF6" s="158"/>
      <c r="AG6" s="158"/>
      <c r="AH6" s="158"/>
    </row>
    <row r="7" spans="1:44">
      <c r="A7" s="158"/>
      <c r="B7" s="158"/>
      <c r="C7" s="158"/>
      <c r="D7" s="158"/>
      <c r="E7" s="158"/>
      <c r="F7" s="158"/>
      <c r="G7" s="158"/>
      <c r="H7" s="158"/>
      <c r="I7" s="158"/>
      <c r="J7" s="158"/>
      <c r="K7" s="158"/>
      <c r="L7" s="158"/>
      <c r="M7" s="158"/>
      <c r="N7" s="158"/>
      <c r="O7" s="158"/>
      <c r="P7" s="163"/>
      <c r="Q7" s="163"/>
      <c r="R7" s="163"/>
      <c r="S7" s="163"/>
      <c r="T7" s="163"/>
      <c r="U7" s="163"/>
      <c r="V7" s="163"/>
      <c r="W7" s="163"/>
      <c r="X7" s="163"/>
      <c r="Y7" s="163"/>
      <c r="Z7" s="163"/>
      <c r="AA7" s="163"/>
      <c r="AB7" s="163"/>
      <c r="AC7" s="163"/>
      <c r="AD7" s="163"/>
      <c r="AE7" s="158"/>
      <c r="AF7" s="158"/>
      <c r="AG7" s="158"/>
      <c r="AH7" s="158"/>
    </row>
    <row r="8" spans="1:44">
      <c r="A8" s="158"/>
      <c r="B8" s="728"/>
      <c r="C8" s="728"/>
      <c r="D8" s="729" t="s">
        <v>173</v>
      </c>
      <c r="E8" s="729"/>
      <c r="F8" s="729"/>
      <c r="G8" s="729"/>
      <c r="H8" s="729"/>
      <c r="I8" s="729"/>
      <c r="J8" s="729"/>
      <c r="K8" s="729"/>
      <c r="L8" s="729"/>
      <c r="M8" s="729"/>
      <c r="N8" s="729"/>
      <c r="O8" s="729"/>
      <c r="P8" s="729"/>
      <c r="Q8" s="729"/>
      <c r="R8" s="729"/>
      <c r="S8" s="729"/>
      <c r="T8" s="729"/>
      <c r="U8" s="729"/>
      <c r="V8" s="729"/>
      <c r="W8" s="729"/>
      <c r="X8" s="729"/>
      <c r="Y8" s="729"/>
      <c r="Z8" s="729"/>
      <c r="AA8" s="729"/>
      <c r="AB8" s="729"/>
      <c r="AC8" s="729"/>
      <c r="AD8" s="729"/>
      <c r="AE8" s="729"/>
      <c r="AF8" s="729"/>
      <c r="AG8" s="729"/>
      <c r="AH8" s="158"/>
    </row>
    <row r="9" spans="1:44">
      <c r="A9" s="158"/>
      <c r="B9" s="728"/>
      <c r="C9" s="728"/>
      <c r="D9" s="729"/>
      <c r="E9" s="729"/>
      <c r="F9" s="729"/>
      <c r="G9" s="729"/>
      <c r="H9" s="729"/>
      <c r="I9" s="729"/>
      <c r="J9" s="729"/>
      <c r="K9" s="729"/>
      <c r="L9" s="729"/>
      <c r="M9" s="729"/>
      <c r="N9" s="729"/>
      <c r="O9" s="729"/>
      <c r="P9" s="729"/>
      <c r="Q9" s="729"/>
      <c r="R9" s="729"/>
      <c r="S9" s="729"/>
      <c r="T9" s="729"/>
      <c r="U9" s="729"/>
      <c r="V9" s="729"/>
      <c r="W9" s="729"/>
      <c r="X9" s="729"/>
      <c r="Y9" s="729"/>
      <c r="Z9" s="729"/>
      <c r="AA9" s="729"/>
      <c r="AB9" s="729"/>
      <c r="AC9" s="729"/>
      <c r="AD9" s="729"/>
      <c r="AE9" s="729"/>
      <c r="AF9" s="729"/>
      <c r="AG9" s="729"/>
      <c r="AH9" s="158"/>
    </row>
    <row r="10" spans="1:44">
      <c r="A10" s="158"/>
      <c r="B10" s="728"/>
      <c r="C10" s="728"/>
      <c r="D10" s="729"/>
      <c r="E10" s="729"/>
      <c r="F10" s="729"/>
      <c r="G10" s="729"/>
      <c r="H10" s="729"/>
      <c r="I10" s="729"/>
      <c r="J10" s="729"/>
      <c r="K10" s="729"/>
      <c r="L10" s="729"/>
      <c r="M10" s="729"/>
      <c r="N10" s="729"/>
      <c r="O10" s="729"/>
      <c r="P10" s="729"/>
      <c r="Q10" s="729"/>
      <c r="R10" s="729"/>
      <c r="S10" s="729"/>
      <c r="T10" s="729"/>
      <c r="U10" s="729"/>
      <c r="V10" s="729"/>
      <c r="W10" s="729"/>
      <c r="X10" s="729"/>
      <c r="Y10" s="729"/>
      <c r="Z10" s="729"/>
      <c r="AA10" s="729"/>
      <c r="AB10" s="729"/>
      <c r="AC10" s="729"/>
      <c r="AD10" s="729"/>
      <c r="AE10" s="729"/>
      <c r="AF10" s="729"/>
      <c r="AG10" s="729"/>
      <c r="AH10" s="158"/>
    </row>
    <row r="11" spans="1:44">
      <c r="A11" s="158"/>
      <c r="B11" s="728"/>
      <c r="C11" s="728"/>
      <c r="D11" s="729" t="s">
        <v>174</v>
      </c>
      <c r="E11" s="729"/>
      <c r="F11" s="729"/>
      <c r="G11" s="729"/>
      <c r="H11" s="729"/>
      <c r="I11" s="729"/>
      <c r="J11" s="729"/>
      <c r="K11" s="729"/>
      <c r="L11" s="729"/>
      <c r="M11" s="729"/>
      <c r="N11" s="729"/>
      <c r="O11" s="729"/>
      <c r="P11" s="729"/>
      <c r="Q11" s="729"/>
      <c r="R11" s="729"/>
      <c r="S11" s="729"/>
      <c r="T11" s="729"/>
      <c r="U11" s="729"/>
      <c r="V11" s="729"/>
      <c r="W11" s="729"/>
      <c r="X11" s="729"/>
      <c r="Y11" s="729"/>
      <c r="Z11" s="729"/>
      <c r="AA11" s="729"/>
      <c r="AB11" s="729"/>
      <c r="AC11" s="729"/>
      <c r="AD11" s="729"/>
      <c r="AE11" s="729"/>
      <c r="AF11" s="729"/>
      <c r="AG11" s="729"/>
      <c r="AH11" s="158"/>
    </row>
    <row r="12" spans="1:44">
      <c r="A12" s="158"/>
      <c r="B12" s="728"/>
      <c r="C12" s="728"/>
      <c r="D12" s="729"/>
      <c r="E12" s="729"/>
      <c r="F12" s="729"/>
      <c r="G12" s="729"/>
      <c r="H12" s="729"/>
      <c r="I12" s="729"/>
      <c r="J12" s="729"/>
      <c r="K12" s="729"/>
      <c r="L12" s="729"/>
      <c r="M12" s="729"/>
      <c r="N12" s="729"/>
      <c r="O12" s="729"/>
      <c r="P12" s="729"/>
      <c r="Q12" s="729"/>
      <c r="R12" s="729"/>
      <c r="S12" s="729"/>
      <c r="T12" s="729"/>
      <c r="U12" s="729"/>
      <c r="V12" s="729"/>
      <c r="W12" s="729"/>
      <c r="X12" s="729"/>
      <c r="Y12" s="729"/>
      <c r="Z12" s="729"/>
      <c r="AA12" s="729"/>
      <c r="AB12" s="729"/>
      <c r="AC12" s="729"/>
      <c r="AD12" s="729"/>
      <c r="AE12" s="729"/>
      <c r="AF12" s="729"/>
      <c r="AG12" s="729"/>
      <c r="AH12" s="158"/>
    </row>
    <row r="13" spans="1:44">
      <c r="A13" s="158"/>
      <c r="B13" s="728"/>
      <c r="C13" s="728"/>
      <c r="D13" s="729"/>
      <c r="E13" s="729"/>
      <c r="F13" s="729"/>
      <c r="G13" s="729"/>
      <c r="H13" s="729"/>
      <c r="I13" s="729"/>
      <c r="J13" s="729"/>
      <c r="K13" s="729"/>
      <c r="L13" s="729"/>
      <c r="M13" s="729"/>
      <c r="N13" s="729"/>
      <c r="O13" s="729"/>
      <c r="P13" s="729"/>
      <c r="Q13" s="729"/>
      <c r="R13" s="729"/>
      <c r="S13" s="729"/>
      <c r="T13" s="729"/>
      <c r="U13" s="729"/>
      <c r="V13" s="729"/>
      <c r="W13" s="729"/>
      <c r="X13" s="729"/>
      <c r="Y13" s="729"/>
      <c r="Z13" s="729"/>
      <c r="AA13" s="729"/>
      <c r="AB13" s="729"/>
      <c r="AC13" s="729"/>
      <c r="AD13" s="729"/>
      <c r="AE13" s="729"/>
      <c r="AF13" s="729"/>
      <c r="AG13" s="729"/>
      <c r="AH13" s="158"/>
    </row>
    <row r="14" spans="1:44">
      <c r="A14" s="158"/>
      <c r="B14" s="158"/>
      <c r="C14" s="158"/>
      <c r="D14" s="158"/>
      <c r="E14" s="158"/>
      <c r="F14" s="158"/>
      <c r="G14" s="158"/>
      <c r="H14" s="158"/>
      <c r="I14" s="158"/>
      <c r="J14" s="158"/>
      <c r="K14" s="158"/>
      <c r="L14" s="158"/>
      <c r="M14" s="158"/>
      <c r="N14" s="158"/>
      <c r="O14" s="158"/>
      <c r="P14" s="158"/>
      <c r="Q14" s="158"/>
      <c r="R14" s="158"/>
      <c r="S14" s="158"/>
      <c r="T14" s="158"/>
      <c r="U14" s="158"/>
      <c r="V14" s="158"/>
      <c r="W14" s="158"/>
      <c r="X14" s="158"/>
      <c r="Y14" s="158"/>
      <c r="Z14" s="158"/>
      <c r="AA14" s="158"/>
      <c r="AB14" s="158"/>
      <c r="AC14" s="158"/>
      <c r="AD14" s="158"/>
      <c r="AE14" s="158"/>
      <c r="AF14" s="158"/>
      <c r="AG14" s="158"/>
      <c r="AH14" s="158"/>
    </row>
    <row r="15" spans="1:44">
      <c r="A15" s="158"/>
      <c r="B15" s="158"/>
      <c r="C15" s="158"/>
      <c r="D15" s="158"/>
      <c r="E15" s="158"/>
      <c r="F15" s="158"/>
      <c r="G15" s="158"/>
      <c r="H15" s="158"/>
      <c r="I15" s="158"/>
      <c r="J15" s="158"/>
      <c r="K15" s="158"/>
      <c r="L15" s="158"/>
      <c r="M15" s="158"/>
      <c r="N15" s="158"/>
      <c r="O15" s="158"/>
      <c r="P15" s="163"/>
      <c r="Q15" s="163"/>
      <c r="R15" s="163"/>
      <c r="S15" s="163"/>
      <c r="T15" s="163"/>
      <c r="U15" s="163"/>
      <c r="V15" s="163"/>
      <c r="W15" s="163"/>
      <c r="X15" s="163"/>
      <c r="Y15" s="163"/>
      <c r="Z15" s="163"/>
      <c r="AA15" s="163"/>
      <c r="AB15" s="158"/>
      <c r="AC15" s="158"/>
      <c r="AD15" s="158"/>
      <c r="AE15" s="158"/>
      <c r="AF15" s="158"/>
      <c r="AG15" s="158"/>
      <c r="AH15" s="158"/>
    </row>
    <row r="16" spans="1:44">
      <c r="A16" s="158"/>
      <c r="B16" s="158" t="s">
        <v>153</v>
      </c>
      <c r="C16" s="158"/>
      <c r="D16" s="158"/>
      <c r="E16" s="158"/>
      <c r="F16" s="158"/>
      <c r="G16" s="158"/>
      <c r="H16" s="158"/>
      <c r="I16" s="158"/>
      <c r="J16" s="158"/>
      <c r="K16" s="158"/>
      <c r="L16" s="158"/>
      <c r="M16" s="158"/>
      <c r="N16" s="158"/>
      <c r="O16" s="158"/>
      <c r="P16" s="163"/>
      <c r="Q16" s="163"/>
      <c r="R16" s="163"/>
      <c r="S16" s="163"/>
      <c r="T16" s="163"/>
      <c r="U16" s="163"/>
      <c r="V16" s="163"/>
      <c r="W16" s="163"/>
      <c r="X16" s="163"/>
      <c r="Y16" s="163"/>
      <c r="Z16" s="163"/>
      <c r="AA16" s="163"/>
      <c r="AB16" s="158"/>
      <c r="AC16" s="158"/>
      <c r="AD16" s="158"/>
      <c r="AE16" s="158"/>
      <c r="AF16" s="158"/>
      <c r="AG16" s="158"/>
      <c r="AH16" s="158"/>
    </row>
    <row r="17" spans="1:34">
      <c r="A17" s="158"/>
      <c r="B17" s="158"/>
      <c r="C17" s="158" t="s">
        <v>154</v>
      </c>
      <c r="D17" s="158"/>
      <c r="E17" s="158"/>
      <c r="F17" s="158"/>
      <c r="G17" s="158"/>
      <c r="H17" s="158"/>
      <c r="I17" s="158"/>
      <c r="J17" s="158"/>
      <c r="K17" s="158"/>
      <c r="L17" s="158"/>
      <c r="M17" s="158"/>
      <c r="N17" s="158"/>
      <c r="O17" s="158"/>
      <c r="P17" s="163"/>
      <c r="Q17" s="163"/>
      <c r="R17" s="163"/>
      <c r="S17" s="163"/>
      <c r="T17" s="163"/>
      <c r="U17" s="163"/>
      <c r="V17" s="163"/>
      <c r="W17" s="163"/>
      <c r="X17" s="163"/>
      <c r="Y17" s="163"/>
      <c r="Z17" s="163"/>
      <c r="AA17" s="163"/>
      <c r="AB17" s="158"/>
      <c r="AC17" s="158"/>
      <c r="AD17" s="158"/>
      <c r="AE17" s="158"/>
      <c r="AF17" s="158"/>
      <c r="AG17" s="158"/>
      <c r="AH17" s="158"/>
    </row>
    <row r="18" spans="1:34">
      <c r="A18" s="158"/>
      <c r="B18" s="158"/>
      <c r="C18" s="158"/>
      <c r="D18" s="158" t="s">
        <v>155</v>
      </c>
      <c r="E18" s="158"/>
      <c r="F18" s="158"/>
      <c r="G18" s="158"/>
      <c r="H18" s="158"/>
      <c r="I18" s="158"/>
      <c r="J18" s="158"/>
      <c r="K18" s="158"/>
      <c r="L18" s="158"/>
      <c r="M18" s="158"/>
      <c r="N18" s="158"/>
      <c r="O18" s="158"/>
      <c r="P18" s="163"/>
      <c r="Q18" s="163"/>
      <c r="R18" s="163"/>
      <c r="S18" s="163"/>
      <c r="T18" s="163"/>
      <c r="U18" s="163"/>
      <c r="V18" s="163"/>
      <c r="W18" s="163"/>
      <c r="X18" s="163"/>
      <c r="Y18" s="163"/>
      <c r="Z18" s="163"/>
      <c r="AA18" s="163"/>
      <c r="AB18" s="158"/>
      <c r="AC18" s="158"/>
      <c r="AD18" s="158"/>
      <c r="AE18" s="158"/>
      <c r="AF18" s="158"/>
      <c r="AG18" s="158"/>
      <c r="AH18" s="158"/>
    </row>
    <row r="19" spans="1:34">
      <c r="A19" s="158"/>
      <c r="B19" s="158"/>
      <c r="C19" s="158" t="s">
        <v>156</v>
      </c>
      <c r="D19" s="158"/>
      <c r="E19" s="158"/>
      <c r="F19" s="158"/>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8"/>
    </row>
    <row r="20" spans="1:34" ht="13.5" customHeight="1">
      <c r="A20" s="164"/>
      <c r="B20" s="712"/>
      <c r="C20" s="712"/>
      <c r="D20" s="697" t="s">
        <v>141</v>
      </c>
      <c r="E20" s="698"/>
      <c r="F20" s="698"/>
      <c r="G20" s="698"/>
      <c r="H20" s="698"/>
      <c r="I20" s="698"/>
      <c r="J20" s="698"/>
      <c r="K20" s="698"/>
      <c r="L20" s="698"/>
      <c r="M20" s="698"/>
      <c r="N20" s="698"/>
      <c r="O20" s="698"/>
      <c r="P20" s="698"/>
      <c r="Q20" s="698"/>
      <c r="R20" s="698"/>
      <c r="S20" s="698"/>
      <c r="T20" s="698"/>
      <c r="U20" s="698"/>
      <c r="V20" s="698"/>
      <c r="W20" s="698"/>
      <c r="X20" s="698"/>
      <c r="Y20" s="698"/>
      <c r="Z20" s="698"/>
      <c r="AA20" s="698"/>
      <c r="AB20" s="698"/>
      <c r="AC20" s="698"/>
      <c r="AD20" s="698"/>
      <c r="AE20" s="698"/>
      <c r="AF20" s="698"/>
      <c r="AG20" s="699"/>
      <c r="AH20" s="164"/>
    </row>
    <row r="21" spans="1:34" ht="13.5" customHeight="1">
      <c r="A21" s="164"/>
      <c r="B21" s="712"/>
      <c r="C21" s="712"/>
      <c r="D21" s="700"/>
      <c r="E21" s="701"/>
      <c r="F21" s="701"/>
      <c r="G21" s="701"/>
      <c r="H21" s="701"/>
      <c r="I21" s="701"/>
      <c r="J21" s="701"/>
      <c r="K21" s="701"/>
      <c r="L21" s="701"/>
      <c r="M21" s="701"/>
      <c r="N21" s="701"/>
      <c r="O21" s="701"/>
      <c r="P21" s="701"/>
      <c r="Q21" s="701"/>
      <c r="R21" s="701"/>
      <c r="S21" s="701"/>
      <c r="T21" s="701"/>
      <c r="U21" s="701"/>
      <c r="V21" s="701"/>
      <c r="W21" s="701"/>
      <c r="X21" s="701"/>
      <c r="Y21" s="701"/>
      <c r="Z21" s="701"/>
      <c r="AA21" s="701"/>
      <c r="AB21" s="701"/>
      <c r="AC21" s="701"/>
      <c r="AD21" s="701"/>
      <c r="AE21" s="701"/>
      <c r="AF21" s="701"/>
      <c r="AG21" s="702"/>
      <c r="AH21" s="164"/>
    </row>
    <row r="22" spans="1:34" ht="13.5" customHeight="1">
      <c r="A22" s="164"/>
      <c r="B22" s="712">
        <v>1</v>
      </c>
      <c r="C22" s="712"/>
      <c r="D22" s="703"/>
      <c r="E22" s="704"/>
      <c r="F22" s="704"/>
      <c r="G22" s="704"/>
      <c r="H22" s="704"/>
      <c r="I22" s="704"/>
      <c r="J22" s="704"/>
      <c r="K22" s="704"/>
      <c r="L22" s="704"/>
      <c r="M22" s="704"/>
      <c r="N22" s="704"/>
      <c r="O22" s="704"/>
      <c r="P22" s="704"/>
      <c r="Q22" s="704"/>
      <c r="R22" s="704"/>
      <c r="S22" s="704"/>
      <c r="T22" s="704"/>
      <c r="U22" s="704"/>
      <c r="V22" s="704"/>
      <c r="W22" s="704"/>
      <c r="X22" s="704"/>
      <c r="Y22" s="704"/>
      <c r="Z22" s="704"/>
      <c r="AA22" s="704"/>
      <c r="AB22" s="704"/>
      <c r="AC22" s="704"/>
      <c r="AD22" s="704"/>
      <c r="AE22" s="704"/>
      <c r="AF22" s="704"/>
      <c r="AG22" s="705"/>
      <c r="AH22" s="164"/>
    </row>
    <row r="23" spans="1:34" ht="13.5" customHeight="1">
      <c r="B23" s="712"/>
      <c r="C23" s="712"/>
      <c r="D23" s="706"/>
      <c r="E23" s="707"/>
      <c r="F23" s="707"/>
      <c r="G23" s="707"/>
      <c r="H23" s="707"/>
      <c r="I23" s="707"/>
      <c r="J23" s="707"/>
      <c r="K23" s="707"/>
      <c r="L23" s="707"/>
      <c r="M23" s="707"/>
      <c r="N23" s="707"/>
      <c r="O23" s="707"/>
      <c r="P23" s="707"/>
      <c r="Q23" s="707"/>
      <c r="R23" s="707"/>
      <c r="S23" s="707"/>
      <c r="T23" s="707"/>
      <c r="U23" s="707"/>
      <c r="V23" s="707"/>
      <c r="W23" s="707"/>
      <c r="X23" s="707"/>
      <c r="Y23" s="707"/>
      <c r="Z23" s="707"/>
      <c r="AA23" s="707"/>
      <c r="AB23" s="707"/>
      <c r="AC23" s="707"/>
      <c r="AD23" s="707"/>
      <c r="AE23" s="707"/>
      <c r="AF23" s="707"/>
      <c r="AG23" s="708"/>
    </row>
    <row r="24" spans="1:34" ht="13.5" customHeight="1">
      <c r="B24" s="712">
        <v>2</v>
      </c>
      <c r="C24" s="712"/>
      <c r="D24" s="703"/>
      <c r="E24" s="704"/>
      <c r="F24" s="704"/>
      <c r="G24" s="704"/>
      <c r="H24" s="704"/>
      <c r="I24" s="704"/>
      <c r="J24" s="704"/>
      <c r="K24" s="704"/>
      <c r="L24" s="704"/>
      <c r="M24" s="704"/>
      <c r="N24" s="704"/>
      <c r="O24" s="704"/>
      <c r="P24" s="704"/>
      <c r="Q24" s="704"/>
      <c r="R24" s="704"/>
      <c r="S24" s="704"/>
      <c r="T24" s="704"/>
      <c r="U24" s="704"/>
      <c r="V24" s="704"/>
      <c r="W24" s="704"/>
      <c r="X24" s="704"/>
      <c r="Y24" s="704"/>
      <c r="Z24" s="704"/>
      <c r="AA24" s="704"/>
      <c r="AB24" s="704"/>
      <c r="AC24" s="704"/>
      <c r="AD24" s="704"/>
      <c r="AE24" s="704"/>
      <c r="AF24" s="704"/>
      <c r="AG24" s="705"/>
    </row>
    <row r="25" spans="1:34" ht="13.5" customHeight="1">
      <c r="A25" s="158"/>
      <c r="B25" s="712"/>
      <c r="C25" s="712"/>
      <c r="D25" s="706"/>
      <c r="E25" s="707"/>
      <c r="F25" s="707"/>
      <c r="G25" s="707"/>
      <c r="H25" s="707"/>
      <c r="I25" s="707"/>
      <c r="J25" s="707"/>
      <c r="K25" s="707"/>
      <c r="L25" s="707"/>
      <c r="M25" s="707"/>
      <c r="N25" s="707"/>
      <c r="O25" s="707"/>
      <c r="P25" s="707"/>
      <c r="Q25" s="707"/>
      <c r="R25" s="707"/>
      <c r="S25" s="707"/>
      <c r="T25" s="707"/>
      <c r="U25" s="707"/>
      <c r="V25" s="707"/>
      <c r="W25" s="707"/>
      <c r="X25" s="707"/>
      <c r="Y25" s="707"/>
      <c r="Z25" s="707"/>
      <c r="AA25" s="707"/>
      <c r="AB25" s="707"/>
      <c r="AC25" s="707"/>
      <c r="AD25" s="707"/>
      <c r="AE25" s="707"/>
      <c r="AF25" s="707"/>
      <c r="AG25" s="708"/>
      <c r="AH25" s="158"/>
    </row>
    <row r="26" spans="1:34" ht="13.5" customHeight="1">
      <c r="A26" s="158"/>
      <c r="B26" s="712">
        <v>3</v>
      </c>
      <c r="C26" s="712"/>
      <c r="D26" s="703"/>
      <c r="E26" s="704"/>
      <c r="F26" s="704"/>
      <c r="G26" s="704"/>
      <c r="H26" s="704"/>
      <c r="I26" s="704"/>
      <c r="J26" s="704"/>
      <c r="K26" s="704"/>
      <c r="L26" s="704"/>
      <c r="M26" s="704"/>
      <c r="N26" s="704"/>
      <c r="O26" s="704"/>
      <c r="P26" s="704"/>
      <c r="Q26" s="704"/>
      <c r="R26" s="704"/>
      <c r="S26" s="704"/>
      <c r="T26" s="704"/>
      <c r="U26" s="704"/>
      <c r="V26" s="704"/>
      <c r="W26" s="704"/>
      <c r="X26" s="704"/>
      <c r="Y26" s="704"/>
      <c r="Z26" s="704"/>
      <c r="AA26" s="704"/>
      <c r="AB26" s="704"/>
      <c r="AC26" s="704"/>
      <c r="AD26" s="704"/>
      <c r="AE26" s="704"/>
      <c r="AF26" s="704"/>
      <c r="AG26" s="705"/>
      <c r="AH26" s="158"/>
    </row>
    <row r="27" spans="1:34" ht="13.5" customHeight="1">
      <c r="A27" s="158"/>
      <c r="B27" s="712"/>
      <c r="C27" s="712"/>
      <c r="D27" s="706"/>
      <c r="E27" s="707"/>
      <c r="F27" s="707"/>
      <c r="G27" s="707"/>
      <c r="H27" s="707"/>
      <c r="I27" s="707"/>
      <c r="J27" s="707"/>
      <c r="K27" s="707"/>
      <c r="L27" s="707"/>
      <c r="M27" s="707"/>
      <c r="N27" s="707"/>
      <c r="O27" s="707"/>
      <c r="P27" s="707"/>
      <c r="Q27" s="707"/>
      <c r="R27" s="707"/>
      <c r="S27" s="707"/>
      <c r="T27" s="707"/>
      <c r="U27" s="707"/>
      <c r="V27" s="707"/>
      <c r="W27" s="707"/>
      <c r="X27" s="707"/>
      <c r="Y27" s="707"/>
      <c r="Z27" s="707"/>
      <c r="AA27" s="707"/>
      <c r="AB27" s="707"/>
      <c r="AC27" s="707"/>
      <c r="AD27" s="707"/>
      <c r="AE27" s="707"/>
      <c r="AF27" s="707"/>
      <c r="AG27" s="708"/>
      <c r="AH27" s="158"/>
    </row>
    <row r="28" spans="1:34" ht="14.25">
      <c r="A28" s="158"/>
      <c r="B28" s="161" t="s">
        <v>157</v>
      </c>
      <c r="C28" s="158"/>
      <c r="D28" s="158"/>
      <c r="E28" s="158"/>
      <c r="F28" s="158"/>
      <c r="G28" s="158"/>
      <c r="H28" s="158"/>
      <c r="I28" s="158"/>
      <c r="J28" s="158"/>
      <c r="K28" s="158"/>
      <c r="L28" s="158"/>
      <c r="M28" s="158"/>
      <c r="N28" s="158"/>
      <c r="O28" s="158"/>
      <c r="P28" s="158"/>
      <c r="Q28" s="158"/>
      <c r="R28" s="158"/>
      <c r="S28" s="158"/>
      <c r="T28" s="158"/>
      <c r="U28" s="158"/>
      <c r="V28" s="158"/>
      <c r="W28" s="158"/>
      <c r="X28" s="158"/>
      <c r="Y28" s="158"/>
      <c r="Z28" s="158"/>
      <c r="AA28" s="158"/>
      <c r="AB28" s="158"/>
      <c r="AC28" s="158"/>
      <c r="AD28" s="158"/>
      <c r="AE28" s="158"/>
      <c r="AF28" s="158"/>
      <c r="AG28" s="158"/>
      <c r="AH28" s="158"/>
    </row>
    <row r="29" spans="1:34" ht="14.25">
      <c r="A29" s="158"/>
      <c r="B29" s="161"/>
      <c r="C29" s="158"/>
      <c r="D29" s="158" t="s">
        <v>158</v>
      </c>
      <c r="E29" s="158"/>
      <c r="F29" s="158"/>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row>
    <row r="30" spans="1:34" ht="13.5" customHeight="1">
      <c r="A30" s="158"/>
      <c r="B30" s="158"/>
      <c r="C30" s="713" t="s">
        <v>159</v>
      </c>
      <c r="D30" s="714"/>
      <c r="E30" s="714"/>
      <c r="F30" s="714"/>
      <c r="G30" s="714"/>
      <c r="H30" s="714"/>
      <c r="I30" s="714"/>
      <c r="J30" s="714"/>
      <c r="K30" s="714"/>
      <c r="L30" s="714"/>
      <c r="M30" s="714"/>
      <c r="N30" s="714"/>
      <c r="O30" s="714"/>
      <c r="P30" s="714"/>
      <c r="Q30" s="714"/>
      <c r="R30" s="714"/>
      <c r="S30" s="714"/>
      <c r="T30" s="714"/>
      <c r="U30" s="714"/>
      <c r="V30" s="714"/>
      <c r="W30" s="714"/>
      <c r="X30" s="714"/>
      <c r="Y30" s="714"/>
      <c r="Z30" s="714"/>
      <c r="AA30" s="714"/>
      <c r="AB30" s="714"/>
      <c r="AC30" s="714"/>
      <c r="AD30" s="714"/>
      <c r="AE30" s="714"/>
      <c r="AF30" s="714"/>
      <c r="AG30" s="715"/>
      <c r="AH30" s="158"/>
    </row>
    <row r="31" spans="1:34" ht="13.5" customHeight="1">
      <c r="A31" s="158"/>
      <c r="B31" s="158"/>
      <c r="C31" s="716"/>
      <c r="D31" s="695"/>
      <c r="E31" s="695"/>
      <c r="F31" s="695"/>
      <c r="G31" s="695"/>
      <c r="H31" s="695"/>
      <c r="I31" s="695"/>
      <c r="J31" s="695"/>
      <c r="K31" s="695"/>
      <c r="L31" s="695"/>
      <c r="M31" s="695"/>
      <c r="N31" s="695"/>
      <c r="O31" s="695"/>
      <c r="P31" s="695"/>
      <c r="Q31" s="695"/>
      <c r="R31" s="695"/>
      <c r="S31" s="695"/>
      <c r="T31" s="695"/>
      <c r="U31" s="695"/>
      <c r="V31" s="695"/>
      <c r="W31" s="695"/>
      <c r="X31" s="695"/>
      <c r="Y31" s="695"/>
      <c r="Z31" s="695"/>
      <c r="AA31" s="695"/>
      <c r="AB31" s="695"/>
      <c r="AC31" s="695"/>
      <c r="AD31" s="695"/>
      <c r="AE31" s="695"/>
      <c r="AF31" s="695"/>
      <c r="AG31" s="717"/>
      <c r="AH31" s="158"/>
    </row>
    <row r="32" spans="1:34" ht="13.5" customHeight="1">
      <c r="A32" s="158"/>
      <c r="B32" s="158"/>
      <c r="C32" s="716"/>
      <c r="D32" s="695"/>
      <c r="E32" s="695"/>
      <c r="F32" s="695"/>
      <c r="G32" s="695"/>
      <c r="H32" s="695"/>
      <c r="I32" s="695"/>
      <c r="J32" s="695"/>
      <c r="K32" s="695"/>
      <c r="L32" s="695"/>
      <c r="M32" s="695"/>
      <c r="N32" s="695"/>
      <c r="O32" s="695"/>
      <c r="P32" s="695"/>
      <c r="Q32" s="695"/>
      <c r="R32" s="695"/>
      <c r="S32" s="695"/>
      <c r="T32" s="695"/>
      <c r="U32" s="695"/>
      <c r="V32" s="695"/>
      <c r="W32" s="695"/>
      <c r="X32" s="695"/>
      <c r="Y32" s="695"/>
      <c r="Z32" s="695"/>
      <c r="AA32" s="695"/>
      <c r="AB32" s="695"/>
      <c r="AC32" s="695"/>
      <c r="AD32" s="695"/>
      <c r="AE32" s="695"/>
      <c r="AF32" s="695"/>
      <c r="AG32" s="717"/>
      <c r="AH32" s="158"/>
    </row>
    <row r="33" spans="1:34" ht="13.5" customHeight="1">
      <c r="A33" s="158"/>
      <c r="B33" s="158"/>
      <c r="C33" s="716"/>
      <c r="D33" s="695"/>
      <c r="E33" s="695"/>
      <c r="F33" s="695"/>
      <c r="G33" s="695"/>
      <c r="H33" s="695"/>
      <c r="I33" s="695"/>
      <c r="J33" s="695"/>
      <c r="K33" s="695"/>
      <c r="L33" s="695"/>
      <c r="M33" s="695"/>
      <c r="N33" s="695"/>
      <c r="O33" s="695"/>
      <c r="P33" s="695"/>
      <c r="Q33" s="695"/>
      <c r="R33" s="695"/>
      <c r="S33" s="695"/>
      <c r="T33" s="695"/>
      <c r="U33" s="695"/>
      <c r="V33" s="695"/>
      <c r="W33" s="695"/>
      <c r="X33" s="695"/>
      <c r="Y33" s="695"/>
      <c r="Z33" s="695"/>
      <c r="AA33" s="695"/>
      <c r="AB33" s="695"/>
      <c r="AC33" s="695"/>
      <c r="AD33" s="695"/>
      <c r="AE33" s="695"/>
      <c r="AF33" s="695"/>
      <c r="AG33" s="717"/>
      <c r="AH33" s="158"/>
    </row>
    <row r="34" spans="1:34" ht="13.5" customHeight="1">
      <c r="A34" s="158"/>
      <c r="B34" s="158"/>
      <c r="C34" s="716"/>
      <c r="D34" s="695"/>
      <c r="E34" s="695"/>
      <c r="F34" s="695"/>
      <c r="G34" s="695"/>
      <c r="H34" s="695"/>
      <c r="I34" s="695"/>
      <c r="J34" s="695"/>
      <c r="K34" s="695"/>
      <c r="L34" s="695"/>
      <c r="M34" s="695"/>
      <c r="N34" s="695"/>
      <c r="O34" s="695"/>
      <c r="P34" s="695"/>
      <c r="Q34" s="695"/>
      <c r="R34" s="695"/>
      <c r="S34" s="695"/>
      <c r="T34" s="695"/>
      <c r="U34" s="695"/>
      <c r="V34" s="695"/>
      <c r="W34" s="695"/>
      <c r="X34" s="695"/>
      <c r="Y34" s="695"/>
      <c r="Z34" s="695"/>
      <c r="AA34" s="695"/>
      <c r="AB34" s="695"/>
      <c r="AC34" s="695"/>
      <c r="AD34" s="695"/>
      <c r="AE34" s="695"/>
      <c r="AF34" s="695"/>
      <c r="AG34" s="717"/>
      <c r="AH34" s="158"/>
    </row>
    <row r="35" spans="1:34" ht="13.5" customHeight="1">
      <c r="A35" s="158"/>
      <c r="B35" s="161"/>
      <c r="C35" s="718"/>
      <c r="D35" s="719"/>
      <c r="E35" s="719"/>
      <c r="F35" s="719"/>
      <c r="G35" s="719"/>
      <c r="H35" s="719"/>
      <c r="I35" s="719"/>
      <c r="J35" s="719"/>
      <c r="K35" s="719"/>
      <c r="L35" s="719"/>
      <c r="M35" s="719"/>
      <c r="N35" s="719"/>
      <c r="O35" s="719"/>
      <c r="P35" s="719"/>
      <c r="Q35" s="719"/>
      <c r="R35" s="719"/>
      <c r="S35" s="719"/>
      <c r="T35" s="719"/>
      <c r="U35" s="719"/>
      <c r="V35" s="719"/>
      <c r="W35" s="719"/>
      <c r="X35" s="719"/>
      <c r="Y35" s="719"/>
      <c r="Z35" s="719"/>
      <c r="AA35" s="719"/>
      <c r="AB35" s="719"/>
      <c r="AC35" s="719"/>
      <c r="AD35" s="719"/>
      <c r="AE35" s="719"/>
      <c r="AF35" s="719"/>
      <c r="AG35" s="720"/>
      <c r="AH35" s="158"/>
    </row>
    <row r="36" spans="1:34" ht="13.5" customHeight="1">
      <c r="A36" s="158"/>
      <c r="B36" s="158"/>
      <c r="C36" s="158"/>
      <c r="D36" s="158"/>
      <c r="E36" s="158"/>
      <c r="F36" s="158"/>
      <c r="G36" s="158"/>
      <c r="H36" s="158"/>
      <c r="I36" s="158"/>
      <c r="J36" s="158"/>
      <c r="K36" s="158"/>
      <c r="L36" s="158"/>
      <c r="S36" s="165"/>
      <c r="T36" s="165"/>
      <c r="U36" s="165"/>
      <c r="V36" s="165"/>
      <c r="W36" s="165"/>
      <c r="X36" s="165"/>
      <c r="Y36" s="165"/>
      <c r="Z36" s="165"/>
      <c r="AA36" s="165"/>
      <c r="AB36" s="165"/>
      <c r="AC36" s="165"/>
      <c r="AD36" s="165"/>
      <c r="AG36" s="158"/>
      <c r="AH36" s="158"/>
    </row>
    <row r="37" spans="1:34" ht="13.5" customHeight="1">
      <c r="A37" s="158"/>
      <c r="B37" s="158"/>
      <c r="C37" s="158" t="s">
        <v>160</v>
      </c>
      <c r="D37" s="158"/>
      <c r="E37" s="158"/>
      <c r="F37" s="158"/>
      <c r="G37" s="158"/>
      <c r="H37" s="158"/>
      <c r="I37" s="158"/>
      <c r="J37" s="158"/>
      <c r="K37" s="158"/>
      <c r="L37" s="158"/>
      <c r="S37" s="165"/>
      <c r="T37" s="165"/>
      <c r="U37" s="165"/>
      <c r="V37" s="165"/>
      <c r="W37" s="165"/>
      <c r="X37" s="165"/>
      <c r="Y37" s="165"/>
      <c r="Z37" s="165"/>
      <c r="AA37" s="165"/>
      <c r="AB37" s="165"/>
      <c r="AC37" s="165"/>
      <c r="AD37" s="165"/>
      <c r="AG37" s="158"/>
      <c r="AH37" s="158"/>
    </row>
    <row r="38" spans="1:34" ht="13.5" customHeight="1">
      <c r="A38" s="158"/>
      <c r="B38" s="158"/>
      <c r="C38" s="158"/>
      <c r="D38" s="158" t="s">
        <v>161</v>
      </c>
      <c r="E38" s="158"/>
      <c r="F38" s="158"/>
      <c r="G38" s="158"/>
      <c r="H38" s="158"/>
      <c r="I38" s="158"/>
      <c r="J38" s="158"/>
      <c r="K38" s="158"/>
      <c r="L38" s="158"/>
      <c r="S38" s="165"/>
      <c r="T38" s="165"/>
      <c r="U38" s="165"/>
      <c r="V38" s="165"/>
      <c r="W38" s="165"/>
      <c r="X38" s="165"/>
      <c r="Y38" s="165"/>
      <c r="Z38" s="165"/>
      <c r="AA38" s="165"/>
      <c r="AB38" s="165"/>
      <c r="AC38" s="165"/>
      <c r="AD38" s="165"/>
      <c r="AG38" s="158"/>
      <c r="AH38" s="158"/>
    </row>
    <row r="39" spans="1:34" ht="13.5" customHeight="1">
      <c r="A39" s="158"/>
      <c r="B39" s="158"/>
      <c r="C39" s="158" t="s">
        <v>162</v>
      </c>
      <c r="D39" s="158"/>
      <c r="E39" s="158"/>
      <c r="F39" s="158"/>
      <c r="G39" s="158"/>
      <c r="H39" s="158"/>
      <c r="I39" s="158"/>
      <c r="J39" s="158"/>
      <c r="K39" s="158"/>
      <c r="L39" s="158"/>
      <c r="S39" s="165"/>
      <c r="T39" s="165"/>
      <c r="U39" s="165"/>
      <c r="V39" s="165"/>
      <c r="W39" s="165"/>
      <c r="X39" s="165"/>
      <c r="Y39" s="165"/>
      <c r="Z39" s="165"/>
      <c r="AA39" s="165"/>
      <c r="AB39" s="165"/>
      <c r="AC39" s="165"/>
      <c r="AD39" s="165"/>
      <c r="AG39" s="158"/>
      <c r="AH39" s="158"/>
    </row>
    <row r="40" spans="1:34" ht="13.5" customHeight="1">
      <c r="A40" s="164"/>
      <c r="B40" s="170"/>
      <c r="C40" s="712"/>
      <c r="D40" s="712"/>
      <c r="E40" s="686" t="s">
        <v>163</v>
      </c>
      <c r="F40" s="686"/>
      <c r="G40" s="686"/>
      <c r="H40" s="686"/>
      <c r="I40" s="686"/>
      <c r="J40" s="686"/>
      <c r="K40" s="686"/>
      <c r="L40" s="686"/>
      <c r="M40" s="686"/>
      <c r="N40" s="686" t="s">
        <v>164</v>
      </c>
      <c r="O40" s="686"/>
      <c r="P40" s="686"/>
      <c r="Q40" s="686"/>
      <c r="R40" s="686"/>
      <c r="S40" s="686"/>
      <c r="T40" s="686"/>
      <c r="U40" s="686"/>
      <c r="V40" s="686"/>
      <c r="W40" s="686" t="s">
        <v>165</v>
      </c>
      <c r="X40" s="686"/>
      <c r="Y40" s="686"/>
      <c r="Z40" s="686"/>
      <c r="AA40" s="686"/>
      <c r="AB40" s="686"/>
      <c r="AC40" s="686"/>
      <c r="AD40" s="686"/>
      <c r="AE40" s="686"/>
      <c r="AF40" s="173"/>
      <c r="AG40" s="171"/>
      <c r="AH40" s="164"/>
    </row>
    <row r="41" spans="1:34" ht="13.5" customHeight="1">
      <c r="A41" s="164"/>
      <c r="B41" s="170"/>
      <c r="C41" s="712"/>
      <c r="D41" s="712"/>
      <c r="E41" s="686"/>
      <c r="F41" s="686"/>
      <c r="G41" s="686"/>
      <c r="H41" s="686"/>
      <c r="I41" s="686"/>
      <c r="J41" s="686"/>
      <c r="K41" s="686"/>
      <c r="L41" s="686"/>
      <c r="M41" s="686"/>
      <c r="N41" s="686"/>
      <c r="O41" s="686"/>
      <c r="P41" s="686"/>
      <c r="Q41" s="686"/>
      <c r="R41" s="686"/>
      <c r="S41" s="686"/>
      <c r="T41" s="686"/>
      <c r="U41" s="686"/>
      <c r="V41" s="686"/>
      <c r="W41" s="686"/>
      <c r="X41" s="686"/>
      <c r="Y41" s="686"/>
      <c r="Z41" s="686"/>
      <c r="AA41" s="686"/>
      <c r="AB41" s="686"/>
      <c r="AC41" s="686"/>
      <c r="AD41" s="686"/>
      <c r="AE41" s="686"/>
      <c r="AF41" s="173"/>
      <c r="AG41" s="171"/>
      <c r="AH41" s="164"/>
    </row>
    <row r="42" spans="1:34" ht="13.5" customHeight="1">
      <c r="A42" s="164"/>
      <c r="B42" s="170"/>
      <c r="C42" s="712">
        <v>1</v>
      </c>
      <c r="D42" s="712"/>
      <c r="E42" s="686"/>
      <c r="F42" s="686"/>
      <c r="G42" s="686"/>
      <c r="H42" s="686"/>
      <c r="I42" s="686"/>
      <c r="J42" s="686"/>
      <c r="K42" s="686"/>
      <c r="L42" s="686"/>
      <c r="M42" s="686"/>
      <c r="N42" s="686"/>
      <c r="O42" s="686"/>
      <c r="P42" s="686"/>
      <c r="Q42" s="686"/>
      <c r="R42" s="686"/>
      <c r="S42" s="686"/>
      <c r="T42" s="686"/>
      <c r="U42" s="686"/>
      <c r="V42" s="686"/>
      <c r="W42" s="686"/>
      <c r="X42" s="686"/>
      <c r="Y42" s="686"/>
      <c r="Z42" s="686"/>
      <c r="AA42" s="686"/>
      <c r="AB42" s="686"/>
      <c r="AC42" s="686"/>
      <c r="AD42" s="686"/>
      <c r="AE42" s="686"/>
      <c r="AF42" s="174"/>
      <c r="AG42" s="172"/>
      <c r="AH42" s="164"/>
    </row>
    <row r="43" spans="1:34" ht="13.5" customHeight="1">
      <c r="B43" s="170"/>
      <c r="C43" s="712"/>
      <c r="D43" s="712"/>
      <c r="E43" s="686"/>
      <c r="F43" s="686"/>
      <c r="G43" s="686"/>
      <c r="H43" s="686"/>
      <c r="I43" s="686"/>
      <c r="J43" s="686"/>
      <c r="K43" s="686"/>
      <c r="L43" s="686"/>
      <c r="M43" s="686"/>
      <c r="N43" s="686"/>
      <c r="O43" s="686"/>
      <c r="P43" s="686"/>
      <c r="Q43" s="686"/>
      <c r="R43" s="686"/>
      <c r="S43" s="686"/>
      <c r="T43" s="686"/>
      <c r="U43" s="686"/>
      <c r="V43" s="686"/>
      <c r="W43" s="686"/>
      <c r="X43" s="686"/>
      <c r="Y43" s="686"/>
      <c r="Z43" s="686"/>
      <c r="AA43" s="686"/>
      <c r="AB43" s="686"/>
      <c r="AC43" s="686"/>
      <c r="AD43" s="686"/>
      <c r="AE43" s="686"/>
      <c r="AF43" s="174"/>
      <c r="AG43" s="172"/>
    </row>
    <row r="44" spans="1:34" ht="13.5" customHeight="1">
      <c r="B44" s="170"/>
      <c r="C44" s="712">
        <v>2</v>
      </c>
      <c r="D44" s="712"/>
      <c r="E44" s="686"/>
      <c r="F44" s="686"/>
      <c r="G44" s="686"/>
      <c r="H44" s="686"/>
      <c r="I44" s="686"/>
      <c r="J44" s="686"/>
      <c r="K44" s="686"/>
      <c r="L44" s="686"/>
      <c r="M44" s="686"/>
      <c r="N44" s="686"/>
      <c r="O44" s="686"/>
      <c r="P44" s="686"/>
      <c r="Q44" s="686"/>
      <c r="R44" s="686"/>
      <c r="S44" s="686"/>
      <c r="T44" s="686"/>
      <c r="U44" s="686"/>
      <c r="V44" s="686"/>
      <c r="W44" s="686"/>
      <c r="X44" s="686"/>
      <c r="Y44" s="686"/>
      <c r="Z44" s="686"/>
      <c r="AA44" s="686"/>
      <c r="AB44" s="686"/>
      <c r="AC44" s="686"/>
      <c r="AD44" s="686"/>
      <c r="AE44" s="686"/>
      <c r="AF44" s="174"/>
      <c r="AG44" s="172"/>
    </row>
    <row r="45" spans="1:34" ht="13.5" customHeight="1">
      <c r="A45" s="158"/>
      <c r="B45" s="170"/>
      <c r="C45" s="712"/>
      <c r="D45" s="712"/>
      <c r="E45" s="686"/>
      <c r="F45" s="686"/>
      <c r="G45" s="686"/>
      <c r="H45" s="686"/>
      <c r="I45" s="686"/>
      <c r="J45" s="686"/>
      <c r="K45" s="686"/>
      <c r="L45" s="686"/>
      <c r="M45" s="686"/>
      <c r="N45" s="686"/>
      <c r="O45" s="686"/>
      <c r="P45" s="686"/>
      <c r="Q45" s="686"/>
      <c r="R45" s="686"/>
      <c r="S45" s="686"/>
      <c r="T45" s="686"/>
      <c r="U45" s="686"/>
      <c r="V45" s="686"/>
      <c r="W45" s="686"/>
      <c r="X45" s="686"/>
      <c r="Y45" s="686"/>
      <c r="Z45" s="686"/>
      <c r="AA45" s="686"/>
      <c r="AB45" s="686"/>
      <c r="AC45" s="686"/>
      <c r="AD45" s="686"/>
      <c r="AE45" s="686"/>
      <c r="AF45" s="174"/>
      <c r="AG45" s="172"/>
      <c r="AH45" s="158"/>
    </row>
    <row r="46" spans="1:34" ht="13.5" customHeight="1">
      <c r="A46" s="158"/>
      <c r="B46" s="158"/>
      <c r="C46" s="158"/>
      <c r="D46" s="158"/>
      <c r="E46" s="158"/>
      <c r="F46" s="158"/>
      <c r="G46" s="158"/>
      <c r="H46" s="158"/>
      <c r="I46" s="158"/>
      <c r="J46" s="158"/>
      <c r="K46" s="158"/>
      <c r="L46" s="158"/>
      <c r="S46" s="165"/>
      <c r="T46" s="165"/>
      <c r="U46" s="165"/>
      <c r="V46" s="165"/>
      <c r="W46" s="165"/>
      <c r="X46" s="165"/>
      <c r="Y46" s="165"/>
      <c r="Z46" s="165"/>
      <c r="AA46" s="165"/>
      <c r="AB46" s="165"/>
      <c r="AC46" s="165"/>
      <c r="AD46" s="165"/>
      <c r="AG46" s="158"/>
      <c r="AH46" s="158"/>
    </row>
    <row r="47" spans="1:34" ht="13.5" customHeight="1">
      <c r="A47" s="158"/>
      <c r="B47" s="158"/>
      <c r="C47" s="158" t="s">
        <v>166</v>
      </c>
      <c r="D47" s="158"/>
      <c r="E47" s="158"/>
      <c r="F47" s="158"/>
      <c r="G47" s="158"/>
      <c r="H47" s="158"/>
      <c r="I47" s="158"/>
      <c r="J47" s="158"/>
      <c r="K47" s="158"/>
      <c r="L47" s="158"/>
      <c r="S47" s="165"/>
      <c r="T47" s="165"/>
      <c r="U47" s="165"/>
      <c r="V47" s="165"/>
      <c r="W47" s="165"/>
      <c r="X47" s="165"/>
      <c r="Y47" s="165"/>
      <c r="Z47" s="165"/>
      <c r="AA47" s="165"/>
      <c r="AB47" s="165"/>
      <c r="AC47" s="165"/>
      <c r="AD47" s="165"/>
      <c r="AG47" s="158"/>
      <c r="AH47" s="158"/>
    </row>
    <row r="48" spans="1:34" ht="13.5" customHeight="1">
      <c r="A48" s="158"/>
      <c r="B48" s="158"/>
      <c r="C48" s="158"/>
      <c r="D48" s="158" t="s">
        <v>167</v>
      </c>
      <c r="E48" s="158"/>
      <c r="F48" s="158"/>
      <c r="G48" s="158"/>
      <c r="H48" s="158"/>
      <c r="I48" s="158"/>
      <c r="J48" s="158"/>
      <c r="K48" s="158"/>
      <c r="L48" s="158"/>
      <c r="S48" s="165"/>
      <c r="T48" s="165"/>
      <c r="U48" s="165"/>
      <c r="V48" s="165"/>
      <c r="W48" s="165"/>
      <c r="X48" s="165"/>
      <c r="Y48" s="165"/>
      <c r="Z48" s="165"/>
      <c r="AA48" s="165"/>
      <c r="AB48" s="165"/>
      <c r="AC48" s="165"/>
      <c r="AD48" s="165"/>
      <c r="AG48" s="158"/>
      <c r="AH48" s="158"/>
    </row>
    <row r="49" spans="1:34" ht="13.5" customHeight="1">
      <c r="A49" s="158"/>
      <c r="B49" s="158"/>
      <c r="C49" s="158" t="s">
        <v>168</v>
      </c>
      <c r="D49" s="158"/>
      <c r="E49" s="158"/>
      <c r="F49" s="158"/>
      <c r="G49" s="158"/>
      <c r="H49" s="158"/>
      <c r="I49" s="158"/>
      <c r="J49" s="158"/>
      <c r="K49" s="158"/>
      <c r="L49" s="158"/>
      <c r="S49" s="165"/>
      <c r="T49" s="165"/>
      <c r="U49" s="165"/>
      <c r="V49" s="165"/>
      <c r="W49" s="165"/>
      <c r="X49" s="165"/>
      <c r="Y49" s="165"/>
      <c r="Z49" s="165"/>
      <c r="AA49" s="165"/>
      <c r="AB49" s="165"/>
      <c r="AC49" s="165"/>
      <c r="AD49" s="165"/>
      <c r="AG49" s="158"/>
      <c r="AH49" s="158"/>
    </row>
    <row r="50" spans="1:34">
      <c r="A50" s="158"/>
      <c r="B50" s="728"/>
      <c r="C50" s="728"/>
      <c r="D50" s="729" t="s">
        <v>169</v>
      </c>
      <c r="E50" s="729"/>
      <c r="F50" s="729"/>
      <c r="G50" s="729"/>
      <c r="H50" s="729"/>
      <c r="I50" s="729"/>
      <c r="J50" s="729"/>
      <c r="K50" s="729"/>
      <c r="L50" s="729"/>
      <c r="M50" s="729"/>
      <c r="N50" s="729"/>
      <c r="O50" s="729"/>
      <c r="P50" s="729"/>
      <c r="Q50" s="729"/>
      <c r="R50" s="729"/>
      <c r="S50" s="729"/>
      <c r="T50" s="729"/>
      <c r="U50" s="729"/>
      <c r="V50" s="729"/>
      <c r="W50" s="729"/>
      <c r="X50" s="729"/>
      <c r="Y50" s="729"/>
      <c r="Z50" s="729"/>
      <c r="AA50" s="729"/>
      <c r="AB50" s="729"/>
      <c r="AC50" s="729"/>
      <c r="AD50" s="729"/>
      <c r="AE50" s="729"/>
      <c r="AF50" s="729"/>
      <c r="AG50" s="729"/>
      <c r="AH50" s="158"/>
    </row>
    <row r="51" spans="1:34">
      <c r="A51" s="158"/>
      <c r="B51" s="728"/>
      <c r="C51" s="728"/>
      <c r="D51" s="729"/>
      <c r="E51" s="729"/>
      <c r="F51" s="729"/>
      <c r="G51" s="729"/>
      <c r="H51" s="729"/>
      <c r="I51" s="729"/>
      <c r="J51" s="729"/>
      <c r="K51" s="729"/>
      <c r="L51" s="729"/>
      <c r="M51" s="729"/>
      <c r="N51" s="729"/>
      <c r="O51" s="729"/>
      <c r="P51" s="729"/>
      <c r="Q51" s="729"/>
      <c r="R51" s="729"/>
      <c r="S51" s="729"/>
      <c r="T51" s="729"/>
      <c r="U51" s="729"/>
      <c r="V51" s="729"/>
      <c r="W51" s="729"/>
      <c r="X51" s="729"/>
      <c r="Y51" s="729"/>
      <c r="Z51" s="729"/>
      <c r="AA51" s="729"/>
      <c r="AB51" s="729"/>
      <c r="AC51" s="729"/>
      <c r="AD51" s="729"/>
      <c r="AE51" s="729"/>
      <c r="AF51" s="729"/>
      <c r="AG51" s="729"/>
      <c r="AH51" s="158"/>
    </row>
    <row r="52" spans="1:34">
      <c r="A52" s="158"/>
      <c r="B52" s="728"/>
      <c r="C52" s="728"/>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158"/>
    </row>
    <row r="53" spans="1:34">
      <c r="A53" s="158"/>
      <c r="B53" s="158"/>
      <c r="C53" s="158"/>
      <c r="D53" s="158"/>
      <c r="E53" s="158"/>
      <c r="F53" s="158"/>
      <c r="G53" s="158"/>
      <c r="H53" s="158"/>
      <c r="I53" s="158"/>
      <c r="J53" s="158"/>
      <c r="K53" s="158"/>
      <c r="L53" s="158"/>
      <c r="AD53" s="158"/>
      <c r="AE53" s="158"/>
      <c r="AF53" s="158"/>
      <c r="AG53" s="158"/>
      <c r="AH53" s="158"/>
    </row>
    <row r="54" spans="1:34" ht="14.25">
      <c r="A54" s="158"/>
      <c r="B54" s="161" t="s">
        <v>142</v>
      </c>
      <c r="C54" s="158"/>
      <c r="D54" s="158"/>
      <c r="E54" s="158"/>
      <c r="F54" s="158"/>
      <c r="G54" s="158"/>
      <c r="H54" s="158"/>
      <c r="I54" s="158"/>
      <c r="J54" s="158"/>
      <c r="K54" s="158"/>
      <c r="L54" s="158"/>
      <c r="AD54" s="158"/>
      <c r="AE54" s="158"/>
      <c r="AF54" s="158"/>
      <c r="AG54" s="158"/>
      <c r="AH54" s="158"/>
    </row>
    <row r="55" spans="1:34" ht="13.5" customHeight="1">
      <c r="A55" s="721"/>
      <c r="B55" s="724" t="s">
        <v>143</v>
      </c>
      <c r="C55" s="725"/>
      <c r="D55" s="725"/>
      <c r="E55" s="725"/>
      <c r="F55" s="725"/>
      <c r="G55" s="725"/>
      <c r="H55" s="725"/>
      <c r="I55" s="724" t="s">
        <v>144</v>
      </c>
      <c r="J55" s="725"/>
      <c r="K55" s="725"/>
      <c r="L55" s="725"/>
      <c r="M55" s="724" t="s">
        <v>145</v>
      </c>
      <c r="N55" s="724"/>
      <c r="O55" s="724"/>
      <c r="P55" s="724"/>
      <c r="Q55" s="724"/>
      <c r="R55" s="724"/>
      <c r="S55" s="724"/>
      <c r="T55" s="724"/>
      <c r="U55" s="724"/>
      <c r="V55" s="724"/>
      <c r="W55" s="724"/>
      <c r="X55" s="724"/>
      <c r="Y55" s="724"/>
      <c r="Z55" s="727" t="s">
        <v>146</v>
      </c>
      <c r="AA55" s="727"/>
      <c r="AB55" s="727"/>
      <c r="AC55" s="727"/>
      <c r="AD55" s="727"/>
      <c r="AE55" s="727"/>
      <c r="AF55" s="727"/>
      <c r="AG55" s="727"/>
      <c r="AH55" s="727"/>
    </row>
    <row r="56" spans="1:34" ht="13.5" customHeight="1">
      <c r="A56" s="722"/>
      <c r="B56" s="725"/>
      <c r="C56" s="725"/>
      <c r="D56" s="725"/>
      <c r="E56" s="725"/>
      <c r="F56" s="725"/>
      <c r="G56" s="725"/>
      <c r="H56" s="725"/>
      <c r="I56" s="725"/>
      <c r="J56" s="725"/>
      <c r="K56" s="725"/>
      <c r="L56" s="725"/>
      <c r="M56" s="724"/>
      <c r="N56" s="724"/>
      <c r="O56" s="724"/>
      <c r="P56" s="724"/>
      <c r="Q56" s="724"/>
      <c r="R56" s="724"/>
      <c r="S56" s="724"/>
      <c r="T56" s="724"/>
      <c r="U56" s="724"/>
      <c r="V56" s="724"/>
      <c r="W56" s="724"/>
      <c r="X56" s="724"/>
      <c r="Y56" s="724"/>
      <c r="Z56" s="727"/>
      <c r="AA56" s="727"/>
      <c r="AB56" s="727"/>
      <c r="AC56" s="727"/>
      <c r="AD56" s="727"/>
      <c r="AE56" s="727"/>
      <c r="AF56" s="727"/>
      <c r="AG56" s="727"/>
      <c r="AH56" s="727"/>
    </row>
    <row r="57" spans="1:34" ht="13.5" customHeight="1">
      <c r="A57" s="722"/>
      <c r="B57" s="725"/>
      <c r="C57" s="725"/>
      <c r="D57" s="725"/>
      <c r="E57" s="725"/>
      <c r="F57" s="725"/>
      <c r="G57" s="725"/>
      <c r="H57" s="725"/>
      <c r="I57" s="725"/>
      <c r="J57" s="725"/>
      <c r="K57" s="725"/>
      <c r="L57" s="725"/>
      <c r="M57" s="724"/>
      <c r="N57" s="724"/>
      <c r="O57" s="724"/>
      <c r="P57" s="724"/>
      <c r="Q57" s="724"/>
      <c r="R57" s="724"/>
      <c r="S57" s="724"/>
      <c r="T57" s="724"/>
      <c r="U57" s="724"/>
      <c r="V57" s="724"/>
      <c r="W57" s="724"/>
      <c r="X57" s="724"/>
      <c r="Y57" s="724"/>
      <c r="Z57" s="727"/>
      <c r="AA57" s="727"/>
      <c r="AB57" s="727"/>
      <c r="AC57" s="727"/>
      <c r="AD57" s="727"/>
      <c r="AE57" s="727"/>
      <c r="AF57" s="727"/>
      <c r="AG57" s="727"/>
      <c r="AH57" s="727"/>
    </row>
    <row r="58" spans="1:34" ht="13.5" customHeight="1">
      <c r="A58" s="723"/>
      <c r="B58" s="726"/>
      <c r="C58" s="726"/>
      <c r="D58" s="726"/>
      <c r="E58" s="726"/>
      <c r="F58" s="726"/>
      <c r="G58" s="726"/>
      <c r="H58" s="726"/>
      <c r="I58" s="726"/>
      <c r="J58" s="726"/>
      <c r="K58" s="726"/>
      <c r="L58" s="726"/>
      <c r="M58" s="724"/>
      <c r="N58" s="724"/>
      <c r="O58" s="724"/>
      <c r="P58" s="724"/>
      <c r="Q58" s="724"/>
      <c r="R58" s="724"/>
      <c r="S58" s="724"/>
      <c r="T58" s="724"/>
      <c r="U58" s="724"/>
      <c r="V58" s="724"/>
      <c r="W58" s="724"/>
      <c r="X58" s="724"/>
      <c r="Y58" s="724"/>
      <c r="Z58" s="727"/>
      <c r="AA58" s="727"/>
      <c r="AB58" s="727"/>
      <c r="AC58" s="727"/>
      <c r="AD58" s="727"/>
      <c r="AE58" s="727"/>
      <c r="AF58" s="727"/>
      <c r="AG58" s="727"/>
      <c r="AH58" s="727"/>
    </row>
    <row r="59" spans="1:34" ht="15.75" customHeight="1">
      <c r="A59" s="166">
        <v>1</v>
      </c>
      <c r="B59" s="687"/>
      <c r="C59" s="687"/>
      <c r="D59" s="687"/>
      <c r="E59" s="687"/>
      <c r="F59" s="687"/>
      <c r="G59" s="687"/>
      <c r="H59" s="687"/>
      <c r="I59" s="687"/>
      <c r="J59" s="687"/>
      <c r="K59" s="687"/>
      <c r="L59" s="687"/>
      <c r="M59" s="688"/>
      <c r="N59" s="689"/>
      <c r="O59" s="167" t="s">
        <v>15</v>
      </c>
      <c r="P59" s="689"/>
      <c r="Q59" s="689"/>
      <c r="R59" s="167" t="s">
        <v>147</v>
      </c>
      <c r="S59" s="167"/>
      <c r="T59" s="689"/>
      <c r="U59" s="689"/>
      <c r="V59" s="167" t="s">
        <v>15</v>
      </c>
      <c r="W59" s="689"/>
      <c r="X59" s="689"/>
      <c r="Y59" s="168" t="s">
        <v>148</v>
      </c>
      <c r="Z59" s="690"/>
      <c r="AA59" s="691"/>
      <c r="AB59" s="691"/>
      <c r="AC59" s="691"/>
      <c r="AD59" s="691"/>
      <c r="AE59" s="691"/>
      <c r="AF59" s="691"/>
      <c r="AG59" s="692" t="s">
        <v>2</v>
      </c>
      <c r="AH59" s="693"/>
    </row>
    <row r="60" spans="1:34" ht="15.75" customHeight="1">
      <c r="A60" s="166">
        <v>2</v>
      </c>
      <c r="B60" s="687"/>
      <c r="C60" s="687"/>
      <c r="D60" s="687"/>
      <c r="E60" s="687"/>
      <c r="F60" s="687"/>
      <c r="G60" s="687"/>
      <c r="H60" s="687"/>
      <c r="I60" s="687"/>
      <c r="J60" s="687"/>
      <c r="K60" s="687"/>
      <c r="L60" s="687"/>
      <c r="M60" s="688"/>
      <c r="N60" s="689"/>
      <c r="O60" s="167" t="s">
        <v>15</v>
      </c>
      <c r="P60" s="689"/>
      <c r="Q60" s="689"/>
      <c r="R60" s="167" t="s">
        <v>147</v>
      </c>
      <c r="S60" s="167"/>
      <c r="T60" s="689"/>
      <c r="U60" s="689"/>
      <c r="V60" s="167" t="s">
        <v>15</v>
      </c>
      <c r="W60" s="689"/>
      <c r="X60" s="689"/>
      <c r="Y60" s="168" t="s">
        <v>9</v>
      </c>
      <c r="Z60" s="690"/>
      <c r="AA60" s="691"/>
      <c r="AB60" s="691"/>
      <c r="AC60" s="691"/>
      <c r="AD60" s="691"/>
      <c r="AE60" s="691"/>
      <c r="AF60" s="691"/>
      <c r="AG60" s="692" t="s">
        <v>2</v>
      </c>
      <c r="AH60" s="693"/>
    </row>
    <row r="61" spans="1:34" ht="15.75" customHeight="1">
      <c r="A61" s="166">
        <v>3</v>
      </c>
      <c r="B61" s="687"/>
      <c r="C61" s="687"/>
      <c r="D61" s="687"/>
      <c r="E61" s="687"/>
      <c r="F61" s="687"/>
      <c r="G61" s="687"/>
      <c r="H61" s="687"/>
      <c r="I61" s="687"/>
      <c r="J61" s="687"/>
      <c r="K61" s="687"/>
      <c r="L61" s="687"/>
      <c r="M61" s="688"/>
      <c r="N61" s="689"/>
      <c r="O61" s="167" t="s">
        <v>15</v>
      </c>
      <c r="P61" s="689"/>
      <c r="Q61" s="689"/>
      <c r="R61" s="167" t="s">
        <v>147</v>
      </c>
      <c r="S61" s="167"/>
      <c r="T61" s="689"/>
      <c r="U61" s="689"/>
      <c r="V61" s="167" t="s">
        <v>15</v>
      </c>
      <c r="W61" s="689"/>
      <c r="X61" s="689"/>
      <c r="Y61" s="168" t="s">
        <v>9</v>
      </c>
      <c r="Z61" s="690"/>
      <c r="AA61" s="691"/>
      <c r="AB61" s="691"/>
      <c r="AC61" s="691"/>
      <c r="AD61" s="691"/>
      <c r="AE61" s="691"/>
      <c r="AF61" s="691"/>
      <c r="AG61" s="692" t="s">
        <v>2</v>
      </c>
      <c r="AH61" s="693"/>
    </row>
    <row r="62" spans="1:34" ht="15.75" customHeight="1">
      <c r="A62" s="158"/>
      <c r="B62" s="169"/>
      <c r="C62" s="169"/>
      <c r="D62" s="169"/>
      <c r="E62" s="169"/>
      <c r="F62" s="169"/>
      <c r="G62" s="169"/>
      <c r="H62" s="169"/>
      <c r="I62" s="169"/>
      <c r="J62" s="169"/>
      <c r="K62" s="169"/>
      <c r="L62" s="169"/>
      <c r="M62" s="158"/>
      <c r="N62" s="158"/>
      <c r="O62" s="158"/>
      <c r="P62" s="158"/>
      <c r="Q62" s="158"/>
      <c r="R62" s="158"/>
      <c r="S62" s="158"/>
      <c r="T62" s="158"/>
      <c r="U62" s="158"/>
      <c r="V62" s="158"/>
      <c r="W62" s="709" t="s">
        <v>6</v>
      </c>
      <c r="X62" s="709"/>
      <c r="Y62" s="709"/>
      <c r="Z62" s="710">
        <f>SUM(Z59:AF61)</f>
        <v>0</v>
      </c>
      <c r="AA62" s="711"/>
      <c r="AB62" s="711"/>
      <c r="AC62" s="711"/>
      <c r="AD62" s="711"/>
      <c r="AE62" s="711"/>
      <c r="AF62" s="711"/>
      <c r="AG62" s="692" t="s">
        <v>2</v>
      </c>
      <c r="AH62" s="693"/>
    </row>
    <row r="63" spans="1:34">
      <c r="B63" s="695" t="s">
        <v>171</v>
      </c>
      <c r="C63" s="695"/>
      <c r="D63" s="695"/>
      <c r="E63" s="695"/>
      <c r="F63" s="695"/>
      <c r="G63" s="695"/>
      <c r="H63" s="695"/>
      <c r="I63" s="695"/>
      <c r="J63" s="695"/>
      <c r="K63" s="695"/>
      <c r="L63" s="695"/>
      <c r="M63" s="695"/>
      <c r="N63" s="695"/>
      <c r="O63" s="695"/>
      <c r="P63" s="695"/>
      <c r="Q63" s="695"/>
      <c r="R63" s="695"/>
      <c r="S63" s="695"/>
      <c r="T63" s="695"/>
      <c r="U63" s="695"/>
      <c r="V63" s="695"/>
      <c r="W63" s="695"/>
      <c r="X63" s="695"/>
      <c r="Y63" s="695"/>
      <c r="Z63" s="695"/>
      <c r="AA63" s="695"/>
      <c r="AB63" s="695"/>
      <c r="AC63" s="695"/>
      <c r="AD63" s="695"/>
      <c r="AE63" s="695"/>
      <c r="AF63" s="695"/>
      <c r="AG63" s="695"/>
      <c r="AH63" s="695"/>
    </row>
    <row r="64" spans="1:34">
      <c r="B64" s="695"/>
      <c r="C64" s="695"/>
      <c r="D64" s="695"/>
      <c r="E64" s="695"/>
      <c r="F64" s="695"/>
      <c r="G64" s="695"/>
      <c r="H64" s="695"/>
      <c r="I64" s="695"/>
      <c r="J64" s="695"/>
      <c r="K64" s="695"/>
      <c r="L64" s="695"/>
      <c r="M64" s="695"/>
      <c r="N64" s="695"/>
      <c r="O64" s="695"/>
      <c r="P64" s="695"/>
      <c r="Q64" s="695"/>
      <c r="R64" s="695"/>
      <c r="S64" s="695"/>
      <c r="T64" s="695"/>
      <c r="U64" s="695"/>
      <c r="V64" s="695"/>
      <c r="W64" s="695"/>
      <c r="X64" s="695"/>
      <c r="Y64" s="695"/>
      <c r="Z64" s="695"/>
      <c r="AA64" s="695"/>
      <c r="AB64" s="695"/>
      <c r="AC64" s="695"/>
      <c r="AD64" s="695"/>
      <c r="AE64" s="695"/>
      <c r="AF64" s="695"/>
      <c r="AG64" s="695"/>
      <c r="AH64" s="695"/>
    </row>
    <row r="65" spans="2:46" ht="35.25" customHeight="1">
      <c r="B65" s="695"/>
      <c r="C65" s="695"/>
      <c r="D65" s="695"/>
      <c r="E65" s="695"/>
      <c r="F65" s="695"/>
      <c r="G65" s="695"/>
      <c r="H65" s="695"/>
      <c r="I65" s="695"/>
      <c r="J65" s="695"/>
      <c r="K65" s="695"/>
      <c r="L65" s="695"/>
      <c r="M65" s="695"/>
      <c r="N65" s="695"/>
      <c r="O65" s="695"/>
      <c r="P65" s="695"/>
      <c r="Q65" s="695"/>
      <c r="R65" s="695"/>
      <c r="S65" s="695"/>
      <c r="T65" s="695"/>
      <c r="U65" s="695"/>
      <c r="V65" s="695"/>
      <c r="W65" s="695"/>
      <c r="X65" s="695"/>
      <c r="Y65" s="695"/>
      <c r="Z65" s="695"/>
      <c r="AA65" s="695"/>
      <c r="AB65" s="695"/>
      <c r="AC65" s="695"/>
      <c r="AD65" s="695"/>
      <c r="AE65" s="695"/>
      <c r="AF65" s="695"/>
      <c r="AG65" s="695"/>
      <c r="AH65" s="695"/>
    </row>
    <row r="66" spans="2:46">
      <c r="B66" s="158" t="s">
        <v>170</v>
      </c>
      <c r="C66" s="158"/>
      <c r="D66" s="158"/>
      <c r="E66" s="158"/>
      <c r="F66" s="158"/>
      <c r="G66" s="158"/>
      <c r="H66" s="158"/>
      <c r="I66" s="158"/>
      <c r="J66" s="158"/>
      <c r="K66" s="158"/>
      <c r="L66" s="158"/>
      <c r="M66" s="158"/>
      <c r="N66" s="158"/>
      <c r="O66" s="158"/>
      <c r="P66" s="158"/>
      <c r="Q66" s="158"/>
      <c r="R66" s="158"/>
      <c r="S66" s="158"/>
      <c r="T66" s="158"/>
      <c r="U66" s="158"/>
      <c r="V66" s="158"/>
      <c r="W66" s="158"/>
      <c r="X66" s="158"/>
      <c r="Y66" s="158"/>
      <c r="Z66" s="158"/>
      <c r="AA66" s="158"/>
      <c r="AB66" s="158"/>
      <c r="AC66" s="158"/>
      <c r="AD66" s="158"/>
      <c r="AE66" s="158"/>
      <c r="AF66" s="158"/>
      <c r="AG66" s="158"/>
      <c r="AH66" s="158"/>
    </row>
    <row r="67" spans="2:46">
      <c r="B67" s="158" t="s">
        <v>149</v>
      </c>
      <c r="C67" s="158"/>
      <c r="D67" s="158"/>
      <c r="E67" s="158"/>
      <c r="F67" s="158"/>
      <c r="G67" s="158"/>
      <c r="H67" s="158"/>
      <c r="I67" s="158"/>
      <c r="J67" s="158"/>
      <c r="K67" s="158"/>
      <c r="L67" s="158"/>
      <c r="M67" s="158"/>
      <c r="N67" s="158"/>
      <c r="O67" s="158"/>
      <c r="P67" s="158"/>
      <c r="Q67" s="158"/>
      <c r="R67" s="158"/>
      <c r="S67" s="158"/>
      <c r="T67" s="158"/>
      <c r="U67" s="158"/>
      <c r="V67" s="158"/>
      <c r="W67" s="158"/>
      <c r="X67" s="158"/>
      <c r="Y67" s="158"/>
      <c r="Z67" s="158"/>
      <c r="AA67" s="158"/>
      <c r="AB67" s="158"/>
      <c r="AC67" s="158"/>
      <c r="AD67" s="158"/>
      <c r="AE67" s="158"/>
      <c r="AF67" s="158"/>
      <c r="AG67" s="158"/>
      <c r="AH67" s="158"/>
      <c r="AK67" s="694"/>
      <c r="AL67" s="694"/>
      <c r="AM67" s="694"/>
      <c r="AN67" s="694"/>
      <c r="AO67" s="694"/>
      <c r="AP67" s="694"/>
      <c r="AQ67" s="694"/>
      <c r="AR67" s="694"/>
      <c r="AS67" s="694"/>
      <c r="AT67" s="694"/>
    </row>
    <row r="68" spans="2:46">
      <c r="B68" s="695" t="s">
        <v>172</v>
      </c>
      <c r="C68" s="695"/>
      <c r="D68" s="695"/>
      <c r="E68" s="695"/>
      <c r="F68" s="695"/>
      <c r="G68" s="695"/>
      <c r="H68" s="695"/>
      <c r="I68" s="695"/>
      <c r="J68" s="695"/>
      <c r="K68" s="695"/>
      <c r="L68" s="695"/>
      <c r="M68" s="695"/>
      <c r="N68" s="695"/>
      <c r="O68" s="695"/>
      <c r="P68" s="695"/>
      <c r="Q68" s="695"/>
      <c r="R68" s="695"/>
      <c r="S68" s="695"/>
      <c r="T68" s="695"/>
      <c r="U68" s="695"/>
      <c r="V68" s="695"/>
      <c r="W68" s="695"/>
      <c r="X68" s="695"/>
      <c r="Y68" s="695"/>
      <c r="Z68" s="695"/>
      <c r="AA68" s="695"/>
      <c r="AB68" s="695"/>
      <c r="AC68" s="695"/>
      <c r="AD68" s="695"/>
      <c r="AE68" s="695"/>
      <c r="AF68" s="695"/>
      <c r="AG68" s="695"/>
      <c r="AH68" s="695"/>
      <c r="AK68" s="694"/>
      <c r="AL68" s="694"/>
      <c r="AM68" s="694"/>
      <c r="AN68" s="694"/>
      <c r="AO68" s="694"/>
      <c r="AP68" s="694"/>
      <c r="AQ68" s="694"/>
      <c r="AR68" s="694"/>
      <c r="AS68" s="694"/>
      <c r="AT68" s="694"/>
    </row>
    <row r="69" spans="2:46">
      <c r="B69" s="695"/>
      <c r="C69" s="695"/>
      <c r="D69" s="695"/>
      <c r="E69" s="695"/>
      <c r="F69" s="695"/>
      <c r="G69" s="695"/>
      <c r="H69" s="695"/>
      <c r="I69" s="695"/>
      <c r="J69" s="695"/>
      <c r="K69" s="695"/>
      <c r="L69" s="695"/>
      <c r="M69" s="695"/>
      <c r="N69" s="695"/>
      <c r="O69" s="695"/>
      <c r="P69" s="695"/>
      <c r="Q69" s="695"/>
      <c r="R69" s="695"/>
      <c r="S69" s="695"/>
      <c r="T69" s="695"/>
      <c r="U69" s="695"/>
      <c r="V69" s="695"/>
      <c r="W69" s="695"/>
      <c r="X69" s="695"/>
      <c r="Y69" s="695"/>
      <c r="Z69" s="695"/>
      <c r="AA69" s="695"/>
      <c r="AB69" s="695"/>
      <c r="AC69" s="695"/>
      <c r="AD69" s="695"/>
      <c r="AE69" s="695"/>
      <c r="AF69" s="695"/>
      <c r="AG69" s="695"/>
      <c r="AH69" s="695"/>
      <c r="AK69" s="696"/>
      <c r="AL69" s="696"/>
      <c r="AM69" s="696"/>
      <c r="AN69" s="696"/>
      <c r="AO69" s="696"/>
      <c r="AP69" s="696"/>
      <c r="AQ69" s="696"/>
      <c r="AR69" s="696"/>
      <c r="AS69" s="696"/>
      <c r="AT69" s="696"/>
    </row>
    <row r="70" spans="2:46" ht="20.25" customHeight="1" thickBot="1">
      <c r="B70" s="695"/>
      <c r="C70" s="695"/>
      <c r="D70" s="695"/>
      <c r="E70" s="695"/>
      <c r="F70" s="695"/>
      <c r="G70" s="695"/>
      <c r="H70" s="695"/>
      <c r="I70" s="695"/>
      <c r="J70" s="695"/>
      <c r="K70" s="695"/>
      <c r="L70" s="695"/>
      <c r="M70" s="695"/>
      <c r="N70" s="695"/>
      <c r="O70" s="695"/>
      <c r="P70" s="695"/>
      <c r="Q70" s="695"/>
      <c r="R70" s="695"/>
      <c r="S70" s="695"/>
      <c r="T70" s="695"/>
      <c r="U70" s="695"/>
      <c r="V70" s="695"/>
      <c r="W70" s="695"/>
      <c r="X70" s="695"/>
      <c r="Y70" s="695"/>
      <c r="Z70" s="695"/>
      <c r="AA70" s="695"/>
      <c r="AB70" s="695"/>
      <c r="AC70" s="695"/>
      <c r="AD70" s="695"/>
      <c r="AE70" s="695"/>
      <c r="AF70" s="695"/>
      <c r="AG70" s="695"/>
      <c r="AH70" s="695"/>
      <c r="AK70" s="696"/>
      <c r="AL70" s="696"/>
      <c r="AM70" s="696"/>
      <c r="AN70" s="696"/>
      <c r="AO70" s="696"/>
      <c r="AP70" s="696"/>
      <c r="AQ70" s="696"/>
      <c r="AR70" s="696"/>
      <c r="AS70" s="696"/>
      <c r="AT70" s="696"/>
    </row>
    <row r="71" spans="2:46">
      <c r="B71" s="158"/>
      <c r="C71" s="158"/>
      <c r="D71" s="158"/>
      <c r="E71" s="158"/>
      <c r="F71" s="158"/>
      <c r="G71" s="158"/>
      <c r="H71" s="158"/>
      <c r="I71" s="158"/>
      <c r="J71" s="158"/>
      <c r="K71" s="158"/>
      <c r="L71" s="158"/>
      <c r="M71" s="158"/>
      <c r="N71" s="158"/>
      <c r="O71" s="158"/>
      <c r="P71" s="158"/>
      <c r="Q71" s="158"/>
      <c r="R71" s="158"/>
      <c r="S71" s="158"/>
      <c r="T71" s="158"/>
      <c r="U71" s="158"/>
      <c r="V71" s="158"/>
      <c r="W71" s="158"/>
      <c r="X71" s="158"/>
      <c r="Y71" s="674" t="s">
        <v>150</v>
      </c>
      <c r="Z71" s="675"/>
      <c r="AA71" s="675"/>
      <c r="AB71" s="675"/>
      <c r="AC71" s="675"/>
      <c r="AD71" s="675"/>
      <c r="AE71" s="675"/>
      <c r="AF71" s="675"/>
      <c r="AG71" s="675"/>
      <c r="AH71" s="676"/>
    </row>
    <row r="72" spans="2:46">
      <c r="Y72" s="677"/>
      <c r="Z72" s="678"/>
      <c r="AA72" s="678"/>
      <c r="AB72" s="678"/>
      <c r="AC72" s="678"/>
      <c r="AD72" s="678"/>
      <c r="AE72" s="678"/>
      <c r="AF72" s="678"/>
      <c r="AG72" s="678"/>
      <c r="AH72" s="679"/>
    </row>
    <row r="73" spans="2:46">
      <c r="Y73" s="680"/>
      <c r="Z73" s="681"/>
      <c r="AA73" s="681"/>
      <c r="AB73" s="681"/>
      <c r="AC73" s="681"/>
      <c r="AD73" s="681"/>
      <c r="AE73" s="681"/>
      <c r="AF73" s="681"/>
      <c r="AG73" s="681"/>
      <c r="AH73" s="682"/>
    </row>
    <row r="74" spans="2:46" ht="14.25" thickBot="1">
      <c r="Y74" s="683"/>
      <c r="Z74" s="684"/>
      <c r="AA74" s="684"/>
      <c r="AB74" s="684"/>
      <c r="AC74" s="684"/>
      <c r="AD74" s="684"/>
      <c r="AE74" s="684"/>
      <c r="AF74" s="684"/>
      <c r="AG74" s="684"/>
      <c r="AH74" s="685"/>
    </row>
  </sheetData>
  <sheetProtection algorithmName="SHA-512" hashValue="43KXpiawUH9BcrhsiIE9W4UNENo6zQg4HP/oogyYjWeQVjgF3LO379r6SLJb0gsPDN66DSIQTUnKpJHKYEglfg==" saltValue="G2+An6uFT8KJqzN5ZQmr3w==" spinCount="100000" sheet="1" objects="1" scenarios="1"/>
  <mergeCells count="67">
    <mergeCell ref="B24:C25"/>
    <mergeCell ref="B26:C27"/>
    <mergeCell ref="B20:C21"/>
    <mergeCell ref="B22:C23"/>
    <mergeCell ref="A4:J4"/>
    <mergeCell ref="B8:C10"/>
    <mergeCell ref="D8:AG10"/>
    <mergeCell ref="B11:C13"/>
    <mergeCell ref="D11:AG13"/>
    <mergeCell ref="C30:AG35"/>
    <mergeCell ref="A55:A58"/>
    <mergeCell ref="B55:H58"/>
    <mergeCell ref="I55:L58"/>
    <mergeCell ref="M55:Y58"/>
    <mergeCell ref="Z55:AH58"/>
    <mergeCell ref="W40:AE41"/>
    <mergeCell ref="C42:D43"/>
    <mergeCell ref="C44:D45"/>
    <mergeCell ref="E40:M41"/>
    <mergeCell ref="N40:V41"/>
    <mergeCell ref="B50:C52"/>
    <mergeCell ref="D50:AG52"/>
    <mergeCell ref="Z60:AF60"/>
    <mergeCell ref="AG60:AH60"/>
    <mergeCell ref="B59:H59"/>
    <mergeCell ref="I59:L59"/>
    <mergeCell ref="M59:N59"/>
    <mergeCell ref="P59:Q59"/>
    <mergeCell ref="T59:U59"/>
    <mergeCell ref="W59:X59"/>
    <mergeCell ref="I60:L60"/>
    <mergeCell ref="M60:N60"/>
    <mergeCell ref="P60:Q60"/>
    <mergeCell ref="T60:U60"/>
    <mergeCell ref="W60:X60"/>
    <mergeCell ref="AK67:AT68"/>
    <mergeCell ref="B68:AH70"/>
    <mergeCell ref="AK69:AT70"/>
    <mergeCell ref="V2:AH2"/>
    <mergeCell ref="D20:AG21"/>
    <mergeCell ref="D22:AG23"/>
    <mergeCell ref="D24:AG25"/>
    <mergeCell ref="D26:AG27"/>
    <mergeCell ref="Z61:AF61"/>
    <mergeCell ref="AG61:AH61"/>
    <mergeCell ref="W62:Y62"/>
    <mergeCell ref="Z62:AF62"/>
    <mergeCell ref="AG62:AH62"/>
    <mergeCell ref="B63:AH65"/>
    <mergeCell ref="B61:H61"/>
    <mergeCell ref="C40:D41"/>
    <mergeCell ref="Y71:AH72"/>
    <mergeCell ref="Y73:AH74"/>
    <mergeCell ref="E42:M43"/>
    <mergeCell ref="N42:V43"/>
    <mergeCell ref="W42:AE43"/>
    <mergeCell ref="E44:M45"/>
    <mergeCell ref="N44:V45"/>
    <mergeCell ref="W44:AE45"/>
    <mergeCell ref="I61:L61"/>
    <mergeCell ref="M61:N61"/>
    <mergeCell ref="P61:Q61"/>
    <mergeCell ref="T61:U61"/>
    <mergeCell ref="W61:X61"/>
    <mergeCell ref="Z59:AF59"/>
    <mergeCell ref="AG59:AH59"/>
    <mergeCell ref="B60:H60"/>
  </mergeCells>
  <phoneticPr fontId="6"/>
  <dataValidations count="2">
    <dataValidation type="list" allowBlank="1" showInputMessage="1" showErrorMessage="1" sqref="I59:L61" xr:uid="{10D342AA-609C-42C6-AD48-DFD69D415125}">
      <formula1>"常勤,非常勤,派遣"</formula1>
    </dataValidation>
    <dataValidation type="list" allowBlank="1" showInputMessage="1" showErrorMessage="1" sqref="B8:C13 B50:C52" xr:uid="{30D3A584-BFFC-466F-BE43-97D2BCB43F6A}">
      <formula1>"☑"</formula1>
    </dataValidation>
  </dataValidations>
  <printOptions horizontalCentered="1"/>
  <pageMargins left="0.70866141732283472" right="0.70866141732283472" top="0.74803149606299213" bottom="0.74803149606299213" header="0.31496062992125984" footer="0.31496062992125984"/>
  <pageSetup paperSize="9" scale="89" fitToHeight="0" orientation="portrait" r:id="rId1"/>
  <rowBreaks count="1" manualBreakCount="1">
    <brk id="53" max="3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D22C5-EA30-42E2-A7E0-94805BBD869D}">
  <sheetPr codeName="Sheet26">
    <tabColor theme="0" tint="-0.14999847407452621"/>
  </sheetPr>
  <dimension ref="A7:B15"/>
  <sheetViews>
    <sheetView zoomScale="95" zoomScaleNormal="95" zoomScaleSheetLayoutView="86" workbookViewId="0">
      <selection activeCell="A16" sqref="A16"/>
    </sheetView>
  </sheetViews>
  <sheetFormatPr defaultRowHeight="14.25" customHeight="1"/>
  <cols>
    <col min="1" max="16384" width="9" style="157"/>
  </cols>
  <sheetData>
    <row r="7" spans="1:2" ht="14.25" customHeight="1">
      <c r="A7" s="157" t="s">
        <v>208</v>
      </c>
      <c r="B7" s="197" t="s">
        <v>210</v>
      </c>
    </row>
    <row r="8" spans="1:2" ht="14.25" customHeight="1">
      <c r="A8" s="157" t="s">
        <v>211</v>
      </c>
      <c r="B8" s="157" t="s">
        <v>212</v>
      </c>
    </row>
    <row r="9" spans="1:2" ht="14.25" customHeight="1">
      <c r="A9" s="157" t="s">
        <v>213</v>
      </c>
      <c r="B9" s="157" t="s">
        <v>214</v>
      </c>
    </row>
    <row r="10" spans="1:2" ht="14.25" customHeight="1">
      <c r="A10" s="157" t="s">
        <v>215</v>
      </c>
      <c r="B10" s="157" t="s">
        <v>216</v>
      </c>
    </row>
    <row r="11" spans="1:2" ht="14.25" customHeight="1">
      <c r="A11" s="157" t="s">
        <v>217</v>
      </c>
      <c r="B11" s="198" t="s">
        <v>218</v>
      </c>
    </row>
    <row r="12" spans="1:2" ht="14.25" customHeight="1">
      <c r="A12" s="157" t="s">
        <v>219</v>
      </c>
      <c r="B12" s="157" t="s">
        <v>220</v>
      </c>
    </row>
    <row r="13" spans="1:2" ht="14.25" customHeight="1">
      <c r="A13" s="157" t="s">
        <v>221</v>
      </c>
      <c r="B13" s="157" t="s">
        <v>222</v>
      </c>
    </row>
    <row r="15" spans="1:2" ht="14.25" customHeight="1">
      <c r="A15" s="229" t="s">
        <v>255</v>
      </c>
    </row>
  </sheetData>
  <sheetProtection algorithmName="SHA-512" hashValue="+TcbWp1GxpyNzOvr0tb4Dwo3M338gTnizW958x3+jX9sTNilmYTsF9AiQ6LPv4s7k7QA2xY7ZdVvmEaRkoU8kQ==" saltValue="N7qWSFZR075DUn8TXSZPSQ==" spinCount="100000" sheet="1" objects="1" scenarios="1"/>
  <phoneticPr fontId="6"/>
  <pageMargins left="0.70866141732283472" right="0.70866141732283472" top="0.74803149606299213" bottom="0.74803149606299213" header="0.31496062992125984" footer="0.31496062992125984"/>
  <pageSetup paperSize="9" scale="75" orientation="portrait"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5EA87-4414-43ED-906D-5CE09620F483}">
  <sheetPr codeName="Sheet27">
    <tabColor rgb="FFFFC000"/>
    <pageSetUpPr fitToPage="1"/>
  </sheetPr>
  <dimension ref="A1:H29"/>
  <sheetViews>
    <sheetView showGridLines="0" tabSelected="1" view="pageBreakPreview" zoomScale="90" zoomScaleNormal="100" zoomScaleSheetLayoutView="90" workbookViewId="0">
      <selection activeCell="C7" sqref="C7"/>
    </sheetView>
  </sheetViews>
  <sheetFormatPr defaultRowHeight="13.5"/>
  <cols>
    <col min="1" max="1" width="1.125" customWidth="1"/>
    <col min="2" max="2" width="17.75" customWidth="1"/>
    <col min="3" max="7" width="21.25" customWidth="1"/>
  </cols>
  <sheetData>
    <row r="1" spans="1:8" ht="17.25">
      <c r="A1" s="178" t="s">
        <v>198</v>
      </c>
      <c r="B1" s="178"/>
      <c r="C1" s="178"/>
      <c r="D1" s="178"/>
      <c r="E1" s="178"/>
      <c r="F1" s="178"/>
      <c r="G1" s="179"/>
      <c r="H1" s="178"/>
    </row>
    <row r="2" spans="1:8">
      <c r="A2" s="178"/>
      <c r="B2" s="178" t="s">
        <v>103</v>
      </c>
      <c r="C2" s="178"/>
      <c r="D2" s="178"/>
      <c r="E2" s="178"/>
      <c r="F2" s="178"/>
      <c r="G2" s="178"/>
      <c r="H2" s="178"/>
    </row>
    <row r="3" spans="1:8">
      <c r="A3" s="178"/>
      <c r="B3" s="178"/>
      <c r="C3" s="178"/>
      <c r="D3" s="178"/>
      <c r="E3" s="237" t="s">
        <v>48</v>
      </c>
      <c r="F3" s="731">
        <f>'4月【平日・休日】'!A7</f>
        <v>0</v>
      </c>
      <c r="G3" s="731"/>
      <c r="H3" s="178"/>
    </row>
    <row r="4" spans="1:8">
      <c r="A4" s="178"/>
      <c r="B4" s="178"/>
      <c r="C4" s="178"/>
      <c r="D4" s="178"/>
      <c r="E4" s="237" t="s">
        <v>106</v>
      </c>
      <c r="F4" s="731">
        <f>'4月【平日・休日】'!L7</f>
        <v>0</v>
      </c>
      <c r="G4" s="731"/>
      <c r="H4" s="178"/>
    </row>
    <row r="5" spans="1:8">
      <c r="A5" s="178"/>
      <c r="B5" s="178"/>
      <c r="C5" s="178"/>
      <c r="D5" s="178"/>
      <c r="E5" s="237" t="s">
        <v>50</v>
      </c>
      <c r="F5" s="731">
        <f>'4月【平日・休日】'!O8</f>
        <v>0</v>
      </c>
      <c r="G5" s="731"/>
      <c r="H5" s="178"/>
    </row>
    <row r="6" spans="1:8" ht="17.25">
      <c r="A6" s="178"/>
      <c r="B6" s="178"/>
      <c r="C6" s="180" t="s">
        <v>300</v>
      </c>
      <c r="D6" s="178"/>
      <c r="E6" s="178"/>
      <c r="F6" s="178"/>
      <c r="G6" s="178"/>
      <c r="H6" s="178"/>
    </row>
    <row r="7" spans="1:8">
      <c r="A7" s="178"/>
      <c r="B7" s="178"/>
      <c r="C7" s="178"/>
      <c r="D7" s="178"/>
      <c r="E7" s="178"/>
      <c r="F7" s="178"/>
      <c r="G7" s="178"/>
      <c r="H7" s="178"/>
    </row>
    <row r="8" spans="1:8" ht="28.5">
      <c r="A8" s="178"/>
      <c r="B8" s="181" t="s">
        <v>22</v>
      </c>
      <c r="C8" s="181" t="s">
        <v>177</v>
      </c>
      <c r="D8" s="182" t="s">
        <v>178</v>
      </c>
      <c r="E8" s="181" t="s">
        <v>23</v>
      </c>
      <c r="F8" s="181" t="s">
        <v>179</v>
      </c>
      <c r="G8" s="181" t="s">
        <v>180</v>
      </c>
      <c r="H8" s="178"/>
    </row>
    <row r="9" spans="1:8" ht="25.5" customHeight="1">
      <c r="A9" s="178"/>
      <c r="B9" s="183"/>
      <c r="C9" s="184" t="s">
        <v>24</v>
      </c>
      <c r="D9" s="184" t="s">
        <v>25</v>
      </c>
      <c r="E9" s="184" t="s">
        <v>26</v>
      </c>
      <c r="F9" s="184" t="s">
        <v>181</v>
      </c>
      <c r="G9" s="184" t="s">
        <v>182</v>
      </c>
      <c r="H9" s="178"/>
    </row>
    <row r="10" spans="1:8" ht="15" thickBot="1">
      <c r="A10" s="178"/>
      <c r="B10" s="181"/>
      <c r="C10" s="185" t="s">
        <v>27</v>
      </c>
      <c r="D10" s="185" t="s">
        <v>27</v>
      </c>
      <c r="E10" s="185" t="s">
        <v>27</v>
      </c>
      <c r="F10" s="185" t="s">
        <v>27</v>
      </c>
      <c r="G10" s="185" t="s">
        <v>27</v>
      </c>
      <c r="H10" s="178"/>
    </row>
    <row r="11" spans="1:8" ht="30" thickTop="1" thickBot="1">
      <c r="A11" s="178"/>
      <c r="B11" s="183" t="s">
        <v>199</v>
      </c>
      <c r="C11" s="186">
        <f>E27</f>
        <v>0</v>
      </c>
      <c r="D11" s="187"/>
      <c r="E11" s="188">
        <f>+IF(C11="","",C11-D11)</f>
        <v>0</v>
      </c>
      <c r="F11" s="189">
        <f ca="1">集計!Z9</f>
        <v>0</v>
      </c>
      <c r="G11" s="190">
        <f ca="1">MIN(E11,F11)</f>
        <v>0</v>
      </c>
      <c r="H11" s="178"/>
    </row>
    <row r="12" spans="1:8" ht="14.25" thickTop="1">
      <c r="A12" s="178"/>
      <c r="B12" s="178"/>
      <c r="C12" s="178"/>
      <c r="D12" s="178"/>
      <c r="E12" s="178"/>
      <c r="F12" s="178"/>
      <c r="G12" s="178"/>
      <c r="H12" s="178"/>
    </row>
    <row r="13" spans="1:8" ht="21.75" customHeight="1">
      <c r="A13" s="178"/>
      <c r="B13" s="191" t="s">
        <v>183</v>
      </c>
      <c r="C13" s="178"/>
      <c r="D13" s="178"/>
      <c r="E13" s="178"/>
      <c r="F13" s="178"/>
      <c r="G13" s="178"/>
      <c r="H13" s="178"/>
    </row>
    <row r="14" spans="1:8" ht="21.75" customHeight="1" thickBot="1">
      <c r="A14" s="178"/>
      <c r="B14" s="752" t="s">
        <v>184</v>
      </c>
      <c r="C14" s="753"/>
      <c r="D14" s="754"/>
      <c r="E14" s="192" t="s">
        <v>185</v>
      </c>
      <c r="F14" s="755" t="s">
        <v>186</v>
      </c>
      <c r="G14" s="756"/>
      <c r="H14" s="178"/>
    </row>
    <row r="15" spans="1:8" ht="13.5" customHeight="1" thickTop="1">
      <c r="A15" s="178"/>
      <c r="B15" s="739" t="s">
        <v>187</v>
      </c>
      <c r="C15" s="743" t="s">
        <v>188</v>
      </c>
      <c r="D15" s="743"/>
      <c r="E15" s="759"/>
      <c r="F15" s="765"/>
      <c r="G15" s="766"/>
      <c r="H15" s="178"/>
    </row>
    <row r="16" spans="1:8" ht="13.5" customHeight="1">
      <c r="A16" s="178"/>
      <c r="B16" s="757"/>
      <c r="C16" s="758"/>
      <c r="D16" s="758"/>
      <c r="E16" s="760"/>
      <c r="F16" s="767"/>
      <c r="G16" s="768"/>
      <c r="H16" s="178"/>
    </row>
    <row r="17" spans="1:8" ht="13.5" customHeight="1">
      <c r="A17" s="178"/>
      <c r="B17" s="757"/>
      <c r="C17" s="743" t="s">
        <v>189</v>
      </c>
      <c r="D17" s="743"/>
      <c r="E17" s="761"/>
      <c r="F17" s="742"/>
      <c r="G17" s="769"/>
      <c r="H17" s="178"/>
    </row>
    <row r="18" spans="1:8" ht="13.5" customHeight="1" thickBot="1">
      <c r="A18" s="178"/>
      <c r="B18" s="757"/>
      <c r="C18" s="751"/>
      <c r="D18" s="751"/>
      <c r="E18" s="762"/>
      <c r="F18" s="735"/>
      <c r="G18" s="770"/>
      <c r="H18" s="178"/>
    </row>
    <row r="19" spans="1:8" ht="21.75" customHeight="1" thickTop="1" thickBot="1">
      <c r="A19" s="178"/>
      <c r="B19" s="741"/>
      <c r="C19" s="763"/>
      <c r="D19" s="764"/>
      <c r="E19" s="193"/>
      <c r="F19" s="737"/>
      <c r="G19" s="738"/>
      <c r="H19" s="178"/>
    </row>
    <row r="20" spans="1:8" ht="21.75" customHeight="1" thickTop="1" thickBot="1">
      <c r="A20" s="178"/>
      <c r="B20" s="739" t="s">
        <v>190</v>
      </c>
      <c r="C20" s="750" t="s">
        <v>191</v>
      </c>
      <c r="D20" s="751"/>
      <c r="E20" s="194"/>
      <c r="F20" s="737"/>
      <c r="G20" s="738"/>
      <c r="H20" s="178"/>
    </row>
    <row r="21" spans="1:8" ht="21.75" customHeight="1" thickTop="1">
      <c r="A21" s="178"/>
      <c r="B21" s="740"/>
      <c r="C21" s="744"/>
      <c r="D21" s="745"/>
      <c r="E21" s="193"/>
      <c r="F21" s="737"/>
      <c r="G21" s="738"/>
      <c r="H21" s="178"/>
    </row>
    <row r="22" spans="1:8" ht="21.75" customHeight="1" thickBot="1">
      <c r="A22" s="178"/>
      <c r="B22" s="741"/>
      <c r="C22" s="746"/>
      <c r="D22" s="747"/>
      <c r="E22" s="193"/>
      <c r="F22" s="737"/>
      <c r="G22" s="738"/>
      <c r="H22" s="178"/>
    </row>
    <row r="23" spans="1:8" ht="21.75" customHeight="1" thickTop="1">
      <c r="A23" s="178"/>
      <c r="B23" s="732" t="s">
        <v>192</v>
      </c>
      <c r="C23" s="733"/>
      <c r="D23" s="733"/>
      <c r="E23" s="194"/>
      <c r="F23" s="737"/>
      <c r="G23" s="738"/>
      <c r="H23" s="178"/>
    </row>
    <row r="24" spans="1:8" ht="21.75" customHeight="1" thickBot="1">
      <c r="A24" s="178"/>
      <c r="B24" s="739" t="s">
        <v>193</v>
      </c>
      <c r="C24" s="742" t="s">
        <v>194</v>
      </c>
      <c r="D24" s="743"/>
      <c r="E24" s="194"/>
      <c r="F24" s="737"/>
      <c r="G24" s="738"/>
      <c r="H24" s="178"/>
    </row>
    <row r="25" spans="1:8" ht="21.75" customHeight="1" thickTop="1">
      <c r="A25" s="178"/>
      <c r="B25" s="740"/>
      <c r="C25" s="744"/>
      <c r="D25" s="745"/>
      <c r="E25" s="193"/>
      <c r="F25" s="737"/>
      <c r="G25" s="738"/>
      <c r="H25" s="178"/>
    </row>
    <row r="26" spans="1:8" ht="21.75" customHeight="1" thickBot="1">
      <c r="A26" s="178"/>
      <c r="B26" s="741"/>
      <c r="C26" s="746"/>
      <c r="D26" s="747"/>
      <c r="E26" s="195"/>
      <c r="F26" s="748"/>
      <c r="G26" s="749"/>
      <c r="H26" s="178"/>
    </row>
    <row r="27" spans="1:8" ht="21.75" customHeight="1" thickTop="1">
      <c r="A27" s="178"/>
      <c r="B27" s="732" t="s">
        <v>195</v>
      </c>
      <c r="C27" s="733"/>
      <c r="D27" s="734"/>
      <c r="E27" s="196">
        <f>SUM(E15:E26)</f>
        <v>0</v>
      </c>
      <c r="F27" s="735" t="s">
        <v>196</v>
      </c>
      <c r="G27" s="736"/>
      <c r="H27" s="178"/>
    </row>
    <row r="28" spans="1:8" ht="21.75" customHeight="1">
      <c r="A28" s="178"/>
      <c r="B28" s="178" t="s">
        <v>197</v>
      </c>
      <c r="C28" s="178"/>
      <c r="D28" s="178"/>
      <c r="E28" s="178"/>
      <c r="F28" s="178"/>
      <c r="G28" s="178"/>
      <c r="H28" s="178"/>
    </row>
    <row r="29" spans="1:8">
      <c r="A29" s="178"/>
      <c r="B29" s="178"/>
      <c r="C29" s="178"/>
      <c r="D29" s="178"/>
      <c r="E29" s="178"/>
      <c r="F29" s="178"/>
      <c r="G29" s="178"/>
      <c r="H29" s="178"/>
    </row>
  </sheetData>
  <sheetProtection algorithmName="SHA-512" hashValue="F47GJ3z35MdrFeB8ducvVrNW9QlXlT/9qNaTEAtV14KQcg1eEXxIN6cxobT9vU2pVjK+FWpKsHbvLcxIXsBChw==" saltValue="TshL/uH2lxq6k5MYVuQ27g==" spinCount="100000" sheet="1" objects="1" scenarios="1"/>
  <mergeCells count="32">
    <mergeCell ref="B14:D14"/>
    <mergeCell ref="F14:G14"/>
    <mergeCell ref="B15:B19"/>
    <mergeCell ref="C15:D16"/>
    <mergeCell ref="E15:E16"/>
    <mergeCell ref="C17:D18"/>
    <mergeCell ref="E17:E18"/>
    <mergeCell ref="C19:D19"/>
    <mergeCell ref="F19:G19"/>
    <mergeCell ref="F15:G16"/>
    <mergeCell ref="F17:G18"/>
    <mergeCell ref="F20:G20"/>
    <mergeCell ref="C21:D21"/>
    <mergeCell ref="F21:G21"/>
    <mergeCell ref="C22:D22"/>
    <mergeCell ref="F22:G22"/>
    <mergeCell ref="F3:G3"/>
    <mergeCell ref="F4:G4"/>
    <mergeCell ref="F5:G5"/>
    <mergeCell ref="B27:D27"/>
    <mergeCell ref="F27:G27"/>
    <mergeCell ref="B23:D23"/>
    <mergeCell ref="F23:G23"/>
    <mergeCell ref="B24:B26"/>
    <mergeCell ref="C24:D24"/>
    <mergeCell ref="F24:G24"/>
    <mergeCell ref="C25:D25"/>
    <mergeCell ref="F25:G25"/>
    <mergeCell ref="C26:D26"/>
    <mergeCell ref="F26:G26"/>
    <mergeCell ref="B20:B22"/>
    <mergeCell ref="C20:D20"/>
  </mergeCells>
  <phoneticPr fontId="6"/>
  <pageMargins left="0.7" right="0.7" top="0.75" bottom="0.75" header="0.3" footer="0.3"/>
  <pageSetup paperSize="9"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8" tint="0.59999389629810485"/>
  </sheetPr>
  <dimension ref="A1:AM52"/>
  <sheetViews>
    <sheetView view="pageBreakPreview" topLeftCell="A4" zoomScale="90" zoomScaleNormal="100" zoomScaleSheetLayoutView="90" workbookViewId="0">
      <selection activeCell="M28" sqref="M28"/>
    </sheetView>
  </sheetViews>
  <sheetFormatPr defaultRowHeight="13.5"/>
  <cols>
    <col min="1" max="1" width="4.625" style="17" customWidth="1"/>
    <col min="2" max="5" width="5.75" style="17" customWidth="1"/>
    <col min="6" max="38" width="4.625" style="17" customWidth="1"/>
    <col min="39" max="16384" width="9" style="17"/>
  </cols>
  <sheetData>
    <row r="1" spans="1:39" ht="18.75" customHeight="1"/>
    <row r="2" spans="1:39" ht="18.75" customHeight="1">
      <c r="A2" s="17" t="s">
        <v>263</v>
      </c>
    </row>
    <row r="3" spans="1:39" ht="18.75" customHeight="1">
      <c r="A3" s="406" t="s">
        <v>242</v>
      </c>
      <c r="B3" s="406"/>
      <c r="C3" s="406"/>
      <c r="D3" s="406"/>
      <c r="E3" s="406"/>
      <c r="F3" s="406"/>
      <c r="G3" s="406"/>
      <c r="H3" s="406"/>
      <c r="I3" s="406"/>
      <c r="J3" s="406"/>
      <c r="K3" s="406"/>
      <c r="L3" s="406"/>
      <c r="M3" s="452">
        <v>2026</v>
      </c>
      <c r="N3" s="452"/>
      <c r="O3" s="17" t="s">
        <v>0</v>
      </c>
      <c r="P3" s="18">
        <v>4</v>
      </c>
      <c r="Q3" s="17" t="s">
        <v>10</v>
      </c>
      <c r="R3" s="17" t="s">
        <v>70</v>
      </c>
    </row>
    <row r="4" spans="1:39" ht="18.75" customHeight="1" thickBot="1"/>
    <row r="5" spans="1:39" ht="18.75" customHeight="1" thickBot="1">
      <c r="A5" s="408" t="s">
        <v>103</v>
      </c>
      <c r="B5" s="409"/>
      <c r="C5" s="409"/>
      <c r="D5" s="409"/>
      <c r="E5" s="409"/>
      <c r="F5" s="409"/>
      <c r="G5" s="409"/>
      <c r="H5" s="409"/>
      <c r="I5" s="409"/>
      <c r="J5" s="409"/>
      <c r="K5" s="410"/>
      <c r="L5" s="411" t="s">
        <v>11</v>
      </c>
      <c r="M5" s="412"/>
      <c r="N5" s="412"/>
      <c r="O5" s="412"/>
      <c r="P5" s="412"/>
      <c r="Q5" s="412"/>
      <c r="R5" s="412"/>
      <c r="S5" s="412"/>
      <c r="T5" s="412"/>
      <c r="U5" s="413"/>
      <c r="V5" s="19"/>
      <c r="W5" s="19"/>
      <c r="X5" s="19"/>
      <c r="AI5" s="405" t="s">
        <v>235</v>
      </c>
      <c r="AJ5" s="405"/>
      <c r="AK5" s="405"/>
      <c r="AL5" s="405"/>
      <c r="AM5" s="405"/>
    </row>
    <row r="6" spans="1:39" ht="18.75" customHeight="1" thickBot="1">
      <c r="A6" s="398" t="s">
        <v>48</v>
      </c>
      <c r="B6" s="399"/>
      <c r="C6" s="399"/>
      <c r="D6" s="399"/>
      <c r="E6" s="399"/>
      <c r="F6" s="399"/>
      <c r="G6" s="399"/>
      <c r="H6" s="399"/>
      <c r="I6" s="399"/>
      <c r="J6" s="399"/>
      <c r="K6" s="400"/>
      <c r="L6" s="398" t="s">
        <v>49</v>
      </c>
      <c r="M6" s="399"/>
      <c r="N6" s="399"/>
      <c r="O6" s="399"/>
      <c r="P6" s="399"/>
      <c r="Q6" s="399"/>
      <c r="R6" s="399"/>
      <c r="S6" s="399"/>
      <c r="T6" s="399"/>
      <c r="U6" s="400"/>
      <c r="V6" s="19"/>
      <c r="W6" s="19"/>
      <c r="X6" s="401" t="s">
        <v>20</v>
      </c>
      <c r="Y6" s="402"/>
      <c r="Z6" s="402"/>
      <c r="AA6" s="402"/>
      <c r="AB6" s="403"/>
      <c r="AC6" s="404" t="s">
        <v>21</v>
      </c>
      <c r="AD6" s="405"/>
      <c r="AE6" s="405"/>
      <c r="AF6" s="405"/>
      <c r="AG6" s="405"/>
      <c r="AI6" s="369" t="s">
        <v>68</v>
      </c>
      <c r="AJ6" s="369"/>
      <c r="AK6" s="369"/>
      <c r="AL6" s="369" t="s">
        <v>69</v>
      </c>
      <c r="AM6" s="369"/>
    </row>
    <row r="7" spans="1:39" ht="18.75" customHeight="1" thickBot="1">
      <c r="A7" s="370"/>
      <c r="B7" s="371"/>
      <c r="C7" s="371"/>
      <c r="D7" s="371"/>
      <c r="E7" s="371"/>
      <c r="F7" s="371"/>
      <c r="G7" s="371"/>
      <c r="H7" s="371"/>
      <c r="I7" s="371"/>
      <c r="J7" s="371"/>
      <c r="K7" s="372"/>
      <c r="L7" s="379"/>
      <c r="M7" s="380"/>
      <c r="N7" s="380"/>
      <c r="O7" s="380"/>
      <c r="P7" s="380"/>
      <c r="Q7" s="380"/>
      <c r="R7" s="380"/>
      <c r="S7" s="380"/>
      <c r="T7" s="380"/>
      <c r="U7" s="381"/>
      <c r="V7" s="19"/>
      <c r="W7" s="19"/>
      <c r="X7" s="382"/>
      <c r="Y7" s="383"/>
      <c r="Z7" s="383"/>
      <c r="AA7" s="383"/>
      <c r="AB7" s="21" t="s">
        <v>1</v>
      </c>
      <c r="AC7" s="384">
        <f>COUNTIF(F26:AJ26,"&lt;&gt;0")</f>
        <v>0</v>
      </c>
      <c r="AD7" s="384"/>
      <c r="AE7" s="384"/>
      <c r="AF7" s="384"/>
      <c r="AG7" s="20" t="s">
        <v>9</v>
      </c>
      <c r="AI7" s="385"/>
      <c r="AJ7" s="386"/>
      <c r="AK7" s="386"/>
      <c r="AL7" s="387"/>
      <c r="AM7" s="388"/>
    </row>
    <row r="8" spans="1:39" ht="18.75" customHeight="1">
      <c r="A8" s="373"/>
      <c r="B8" s="374"/>
      <c r="C8" s="374"/>
      <c r="D8" s="374"/>
      <c r="E8" s="374"/>
      <c r="F8" s="374"/>
      <c r="G8" s="374"/>
      <c r="H8" s="374"/>
      <c r="I8" s="374"/>
      <c r="J8" s="374"/>
      <c r="K8" s="375"/>
      <c r="L8" s="389" t="s">
        <v>257</v>
      </c>
      <c r="M8" s="390"/>
      <c r="N8" s="391"/>
      <c r="O8" s="392"/>
      <c r="P8" s="393"/>
      <c r="Q8" s="393"/>
      <c r="R8" s="393"/>
      <c r="S8" s="393"/>
      <c r="T8" s="393"/>
      <c r="U8" s="394"/>
      <c r="V8" s="19"/>
      <c r="W8" s="19"/>
      <c r="X8" s="19"/>
    </row>
    <row r="9" spans="1:39" ht="18.75" customHeight="1" thickBot="1">
      <c r="A9" s="376"/>
      <c r="B9" s="377"/>
      <c r="C9" s="377"/>
      <c r="D9" s="377"/>
      <c r="E9" s="377"/>
      <c r="F9" s="377"/>
      <c r="G9" s="377"/>
      <c r="H9" s="377"/>
      <c r="I9" s="377"/>
      <c r="J9" s="377"/>
      <c r="K9" s="378"/>
      <c r="L9" s="395" t="s">
        <v>13</v>
      </c>
      <c r="M9" s="396"/>
      <c r="N9" s="397"/>
      <c r="O9" s="362"/>
      <c r="P9" s="363"/>
      <c r="Q9" s="363"/>
      <c r="R9" s="363"/>
      <c r="S9" s="363"/>
      <c r="T9" s="363"/>
      <c r="U9" s="364"/>
      <c r="V9" s="19"/>
      <c r="W9" s="19"/>
      <c r="X9" s="19"/>
    </row>
    <row r="10" spans="1:39" ht="18.75" customHeight="1">
      <c r="A10" s="23"/>
      <c r="B10" s="23"/>
      <c r="C10" s="23"/>
      <c r="D10" s="23"/>
      <c r="E10" s="23"/>
      <c r="F10" s="23"/>
      <c r="G10" s="23"/>
      <c r="H10" s="23"/>
      <c r="I10" s="23"/>
      <c r="J10" s="23"/>
      <c r="K10" s="23"/>
      <c r="L10" s="23"/>
      <c r="M10" s="23"/>
      <c r="N10" s="23"/>
      <c r="O10" s="23"/>
      <c r="P10" s="23"/>
      <c r="Q10" s="23"/>
      <c r="R10" s="23"/>
      <c r="S10" s="23"/>
      <c r="T10" s="23"/>
      <c r="U10" s="23"/>
      <c r="V10" s="19"/>
      <c r="W10" s="19"/>
      <c r="X10" s="19"/>
    </row>
    <row r="11" spans="1:39" ht="18.75" customHeight="1">
      <c r="A11" s="365" t="s">
        <v>28</v>
      </c>
      <c r="B11" s="365"/>
      <c r="C11" s="365"/>
      <c r="D11" s="365"/>
      <c r="F11" s="216" t="s">
        <v>256</v>
      </c>
    </row>
    <row r="12" spans="1:39" ht="18.75" customHeight="1">
      <c r="A12" s="350" t="s">
        <v>5</v>
      </c>
      <c r="B12" s="350"/>
      <c r="C12" s="350"/>
      <c r="D12" s="350"/>
      <c r="E12" s="350"/>
      <c r="F12" s="24">
        <f>DATE(M3,P3,1)</f>
        <v>46113</v>
      </c>
      <c r="G12" s="24">
        <f>F12+1</f>
        <v>46114</v>
      </c>
      <c r="H12" s="24">
        <f t="shared" ref="H12:AI12" si="0">G12+1</f>
        <v>46115</v>
      </c>
      <c r="I12" s="24">
        <f t="shared" si="0"/>
        <v>46116</v>
      </c>
      <c r="J12" s="24">
        <f t="shared" si="0"/>
        <v>46117</v>
      </c>
      <c r="K12" s="24">
        <f t="shared" si="0"/>
        <v>46118</v>
      </c>
      <c r="L12" s="24">
        <f t="shared" si="0"/>
        <v>46119</v>
      </c>
      <c r="M12" s="24">
        <f t="shared" si="0"/>
        <v>46120</v>
      </c>
      <c r="N12" s="24">
        <f t="shared" si="0"/>
        <v>46121</v>
      </c>
      <c r="O12" s="24">
        <f t="shared" si="0"/>
        <v>46122</v>
      </c>
      <c r="P12" s="24">
        <f t="shared" si="0"/>
        <v>46123</v>
      </c>
      <c r="Q12" s="24">
        <f t="shared" si="0"/>
        <v>46124</v>
      </c>
      <c r="R12" s="24">
        <f t="shared" si="0"/>
        <v>46125</v>
      </c>
      <c r="S12" s="24">
        <f t="shared" si="0"/>
        <v>46126</v>
      </c>
      <c r="T12" s="24">
        <f t="shared" si="0"/>
        <v>46127</v>
      </c>
      <c r="U12" s="24">
        <f t="shared" si="0"/>
        <v>46128</v>
      </c>
      <c r="V12" s="24">
        <f t="shared" si="0"/>
        <v>46129</v>
      </c>
      <c r="W12" s="24">
        <f t="shared" si="0"/>
        <v>46130</v>
      </c>
      <c r="X12" s="24">
        <f t="shared" si="0"/>
        <v>46131</v>
      </c>
      <c r="Y12" s="24">
        <f t="shared" si="0"/>
        <v>46132</v>
      </c>
      <c r="Z12" s="24">
        <f t="shared" si="0"/>
        <v>46133</v>
      </c>
      <c r="AA12" s="24">
        <f t="shared" si="0"/>
        <v>46134</v>
      </c>
      <c r="AB12" s="24">
        <f t="shared" si="0"/>
        <v>46135</v>
      </c>
      <c r="AC12" s="24">
        <f t="shared" si="0"/>
        <v>46136</v>
      </c>
      <c r="AD12" s="24">
        <f t="shared" si="0"/>
        <v>46137</v>
      </c>
      <c r="AE12" s="24">
        <f t="shared" si="0"/>
        <v>46138</v>
      </c>
      <c r="AF12" s="24">
        <f t="shared" si="0"/>
        <v>46139</v>
      </c>
      <c r="AG12" s="24">
        <f t="shared" si="0"/>
        <v>46140</v>
      </c>
      <c r="AH12" s="24">
        <f t="shared" si="0"/>
        <v>46141</v>
      </c>
      <c r="AI12" s="24">
        <f t="shared" si="0"/>
        <v>46142</v>
      </c>
      <c r="AJ12" s="45"/>
      <c r="AK12" s="47" t="s">
        <v>6</v>
      </c>
    </row>
    <row r="13" spans="1:39" ht="18.75" customHeight="1" thickBot="1">
      <c r="A13" s="350" t="s">
        <v>4</v>
      </c>
      <c r="B13" s="350"/>
      <c r="C13" s="350"/>
      <c r="D13" s="350"/>
      <c r="E13" s="350"/>
      <c r="F13" s="48" t="str">
        <f>TEXT(F12,"aaa")</f>
        <v>水</v>
      </c>
      <c r="G13" s="48" t="str">
        <f t="shared" ref="G13:I13" si="1">TEXT(G12,"aaa")</f>
        <v>木</v>
      </c>
      <c r="H13" s="48" t="str">
        <f t="shared" si="1"/>
        <v>金</v>
      </c>
      <c r="I13" s="48" t="str">
        <f t="shared" si="1"/>
        <v>土</v>
      </c>
      <c r="J13" s="48" t="str">
        <f t="shared" ref="J13" si="2">TEXT(J12,"aaa")</f>
        <v>日</v>
      </c>
      <c r="K13" s="48" t="str">
        <f t="shared" ref="K13:L13" si="3">TEXT(K12,"aaa")</f>
        <v>月</v>
      </c>
      <c r="L13" s="48" t="str">
        <f t="shared" si="3"/>
        <v>火</v>
      </c>
      <c r="M13" s="48" t="str">
        <f t="shared" ref="M13" si="4">TEXT(M12,"aaa")</f>
        <v>水</v>
      </c>
      <c r="N13" s="48" t="str">
        <f t="shared" ref="N13:O13" si="5">TEXT(N12,"aaa")</f>
        <v>木</v>
      </c>
      <c r="O13" s="48" t="str">
        <f t="shared" si="5"/>
        <v>金</v>
      </c>
      <c r="P13" s="48" t="str">
        <f t="shared" ref="P13" si="6">TEXT(P12,"aaa")</f>
        <v>土</v>
      </c>
      <c r="Q13" s="48" t="str">
        <f t="shared" ref="Q13:R13" si="7">TEXT(Q12,"aaa")</f>
        <v>日</v>
      </c>
      <c r="R13" s="48" t="str">
        <f t="shared" si="7"/>
        <v>月</v>
      </c>
      <c r="S13" s="48" t="str">
        <f t="shared" ref="S13" si="8">TEXT(S12,"aaa")</f>
        <v>火</v>
      </c>
      <c r="T13" s="48" t="str">
        <f t="shared" ref="T13:U13" si="9">TEXT(T12,"aaa")</f>
        <v>水</v>
      </c>
      <c r="U13" s="48" t="str">
        <f t="shared" si="9"/>
        <v>木</v>
      </c>
      <c r="V13" s="48" t="str">
        <f t="shared" ref="V13" si="10">TEXT(V12,"aaa")</f>
        <v>金</v>
      </c>
      <c r="W13" s="48" t="str">
        <f t="shared" ref="W13:X13" si="11">TEXT(W12,"aaa")</f>
        <v>土</v>
      </c>
      <c r="X13" s="48" t="str">
        <f t="shared" si="11"/>
        <v>日</v>
      </c>
      <c r="Y13" s="48" t="str">
        <f t="shared" ref="Y13" si="12">TEXT(Y12,"aaa")</f>
        <v>月</v>
      </c>
      <c r="Z13" s="48" t="str">
        <f t="shared" ref="Z13:AA13" si="13">TEXT(Z12,"aaa")</f>
        <v>火</v>
      </c>
      <c r="AA13" s="48" t="str">
        <f t="shared" si="13"/>
        <v>水</v>
      </c>
      <c r="AB13" s="48" t="str">
        <f t="shared" ref="AB13" si="14">TEXT(AB12,"aaa")</f>
        <v>木</v>
      </c>
      <c r="AC13" s="48" t="str">
        <f t="shared" ref="AC13:AD13" si="15">TEXT(AC12,"aaa")</f>
        <v>金</v>
      </c>
      <c r="AD13" s="48" t="str">
        <f t="shared" si="15"/>
        <v>土</v>
      </c>
      <c r="AE13" s="48" t="str">
        <f t="shared" ref="AE13" si="16">TEXT(AE12,"aaa")</f>
        <v>日</v>
      </c>
      <c r="AF13" s="48" t="str">
        <f t="shared" ref="AF13:AG13" si="17">TEXT(AF12,"aaa")</f>
        <v>月</v>
      </c>
      <c r="AG13" s="48" t="str">
        <f t="shared" si="17"/>
        <v>火</v>
      </c>
      <c r="AH13" s="48" t="s">
        <v>66</v>
      </c>
      <c r="AI13" s="48" t="str">
        <f t="shared" ref="AI13" si="18">TEXT(AI12,"aaa")</f>
        <v>木</v>
      </c>
      <c r="AJ13" s="46"/>
      <c r="AK13" s="47"/>
    </row>
    <row r="14" spans="1:39" ht="18.75" customHeight="1" thickTop="1" thickBot="1">
      <c r="A14" s="366" t="s">
        <v>67</v>
      </c>
      <c r="B14" s="367"/>
      <c r="C14" s="367"/>
      <c r="D14" s="367"/>
      <c r="E14" s="368"/>
      <c r="F14" s="230"/>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231"/>
      <c r="AE14" s="231"/>
      <c r="AF14" s="231"/>
      <c r="AG14" s="231"/>
      <c r="AH14" s="231"/>
      <c r="AI14" s="231"/>
      <c r="AJ14" s="232"/>
      <c r="AK14" s="84"/>
    </row>
    <row r="15" spans="1:39" ht="18.75" hidden="1" customHeight="1" thickTop="1">
      <c r="A15" s="366"/>
      <c r="B15" s="367"/>
      <c r="C15" s="367"/>
      <c r="D15" s="367"/>
      <c r="E15" s="368"/>
      <c r="F15" s="70">
        <f>IF(F13="月",1,IF(F13="火",2,IF(F13="水",3,IF(F13="木",4,IF(F13="金",5,IF(F13="土",6,IF(F13="日",7,IF(F13="祝",8,""))))))))</f>
        <v>3</v>
      </c>
      <c r="G15" s="70">
        <f t="shared" ref="G15:AJ15" si="19">IF(G13="月",1,IF(G13="火",2,IF(G13="水",3,IF(G13="木",4,IF(G13="金",5,IF(G13="土",6,IF(G13="日",7,IF(G13="祝",8,""))))))))</f>
        <v>4</v>
      </c>
      <c r="H15" s="70">
        <f t="shared" si="19"/>
        <v>5</v>
      </c>
      <c r="I15" s="70">
        <f t="shared" si="19"/>
        <v>6</v>
      </c>
      <c r="J15" s="70">
        <f t="shared" si="19"/>
        <v>7</v>
      </c>
      <c r="K15" s="70">
        <f t="shared" si="19"/>
        <v>1</v>
      </c>
      <c r="L15" s="70">
        <f t="shared" si="19"/>
        <v>2</v>
      </c>
      <c r="M15" s="70">
        <f t="shared" si="19"/>
        <v>3</v>
      </c>
      <c r="N15" s="70">
        <f t="shared" si="19"/>
        <v>4</v>
      </c>
      <c r="O15" s="70">
        <f t="shared" si="19"/>
        <v>5</v>
      </c>
      <c r="P15" s="70">
        <f t="shared" si="19"/>
        <v>6</v>
      </c>
      <c r="Q15" s="70">
        <f t="shared" si="19"/>
        <v>7</v>
      </c>
      <c r="R15" s="70">
        <f t="shared" si="19"/>
        <v>1</v>
      </c>
      <c r="S15" s="70">
        <f t="shared" si="19"/>
        <v>2</v>
      </c>
      <c r="T15" s="70">
        <f t="shared" si="19"/>
        <v>3</v>
      </c>
      <c r="U15" s="70">
        <f t="shared" si="19"/>
        <v>4</v>
      </c>
      <c r="V15" s="70">
        <f t="shared" si="19"/>
        <v>5</v>
      </c>
      <c r="W15" s="70">
        <f t="shared" si="19"/>
        <v>6</v>
      </c>
      <c r="X15" s="70">
        <f t="shared" si="19"/>
        <v>7</v>
      </c>
      <c r="Y15" s="70">
        <f t="shared" si="19"/>
        <v>1</v>
      </c>
      <c r="Z15" s="70">
        <f t="shared" si="19"/>
        <v>2</v>
      </c>
      <c r="AA15" s="70">
        <f t="shared" si="19"/>
        <v>3</v>
      </c>
      <c r="AB15" s="70">
        <f t="shared" si="19"/>
        <v>4</v>
      </c>
      <c r="AC15" s="70">
        <f t="shared" si="19"/>
        <v>5</v>
      </c>
      <c r="AD15" s="70">
        <f t="shared" si="19"/>
        <v>6</v>
      </c>
      <c r="AE15" s="70">
        <f t="shared" si="19"/>
        <v>7</v>
      </c>
      <c r="AF15" s="70">
        <f t="shared" si="19"/>
        <v>1</v>
      </c>
      <c r="AG15" s="70">
        <f t="shared" si="19"/>
        <v>2</v>
      </c>
      <c r="AH15" s="70">
        <f t="shared" si="19"/>
        <v>8</v>
      </c>
      <c r="AI15" s="70">
        <f t="shared" si="19"/>
        <v>4</v>
      </c>
      <c r="AJ15" s="70" t="str">
        <f t="shared" si="19"/>
        <v/>
      </c>
      <c r="AK15" s="84"/>
    </row>
    <row r="16" spans="1:39" ht="23.25" customHeight="1" thickTop="1" thickBot="1">
      <c r="A16" s="354" t="s">
        <v>51</v>
      </c>
      <c r="B16" s="355"/>
      <c r="C16" s="355"/>
      <c r="D16" s="355"/>
      <c r="E16" s="356"/>
      <c r="F16" s="340">
        <f>SUM(F17:F20)</f>
        <v>0</v>
      </c>
      <c r="G16" s="340">
        <f t="shared" ref="G16:AJ16" si="20">SUM(G17:G20)</f>
        <v>0</v>
      </c>
      <c r="H16" s="340">
        <f t="shared" si="20"/>
        <v>0</v>
      </c>
      <c r="I16" s="340">
        <f t="shared" si="20"/>
        <v>0</v>
      </c>
      <c r="J16" s="340">
        <f t="shared" si="20"/>
        <v>0</v>
      </c>
      <c r="K16" s="340">
        <f>SUM(K17:K20)</f>
        <v>0</v>
      </c>
      <c r="L16" s="340">
        <f t="shared" si="20"/>
        <v>0</v>
      </c>
      <c r="M16" s="340">
        <f t="shared" si="20"/>
        <v>0</v>
      </c>
      <c r="N16" s="340">
        <f t="shared" si="20"/>
        <v>0</v>
      </c>
      <c r="O16" s="340">
        <f t="shared" si="20"/>
        <v>0</v>
      </c>
      <c r="P16" s="340">
        <f t="shared" si="20"/>
        <v>0</v>
      </c>
      <c r="Q16" s="340">
        <f t="shared" si="20"/>
        <v>0</v>
      </c>
      <c r="R16" s="340">
        <f t="shared" si="20"/>
        <v>0</v>
      </c>
      <c r="S16" s="340">
        <f t="shared" si="20"/>
        <v>0</v>
      </c>
      <c r="T16" s="340">
        <f t="shared" si="20"/>
        <v>0</v>
      </c>
      <c r="U16" s="340">
        <f t="shared" si="20"/>
        <v>0</v>
      </c>
      <c r="V16" s="340">
        <f t="shared" si="20"/>
        <v>0</v>
      </c>
      <c r="W16" s="340">
        <f t="shared" si="20"/>
        <v>0</v>
      </c>
      <c r="X16" s="340">
        <f t="shared" si="20"/>
        <v>0</v>
      </c>
      <c r="Y16" s="340">
        <f t="shared" si="20"/>
        <v>0</v>
      </c>
      <c r="Z16" s="340">
        <f t="shared" si="20"/>
        <v>0</v>
      </c>
      <c r="AA16" s="340">
        <f t="shared" si="20"/>
        <v>0</v>
      </c>
      <c r="AB16" s="340">
        <f t="shared" si="20"/>
        <v>0</v>
      </c>
      <c r="AC16" s="340">
        <f t="shared" si="20"/>
        <v>0</v>
      </c>
      <c r="AD16" s="340">
        <f t="shared" si="20"/>
        <v>0</v>
      </c>
      <c r="AE16" s="340">
        <f t="shared" si="20"/>
        <v>0</v>
      </c>
      <c r="AF16" s="340">
        <f t="shared" si="20"/>
        <v>0</v>
      </c>
      <c r="AG16" s="340">
        <f t="shared" si="20"/>
        <v>0</v>
      </c>
      <c r="AH16" s="340">
        <f t="shared" si="20"/>
        <v>0</v>
      </c>
      <c r="AI16" s="340">
        <f t="shared" si="20"/>
        <v>0</v>
      </c>
      <c r="AJ16" s="340">
        <f t="shared" si="20"/>
        <v>0</v>
      </c>
      <c r="AK16" s="339">
        <f>SUM(F16:AJ16)</f>
        <v>0</v>
      </c>
    </row>
    <row r="17" spans="1:37" s="33" customFormat="1" ht="23.25" customHeight="1" thickTop="1">
      <c r="A17" s="29"/>
      <c r="B17" s="357" t="s">
        <v>53</v>
      </c>
      <c r="C17" s="358"/>
      <c r="D17" s="358"/>
      <c r="E17" s="358"/>
      <c r="F17" s="25"/>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7"/>
      <c r="AK17" s="28">
        <f>SUM(F17:AJ17)</f>
        <v>0</v>
      </c>
    </row>
    <row r="18" spans="1:37" s="33" customFormat="1" ht="23.25" customHeight="1">
      <c r="A18" s="29"/>
      <c r="B18" s="359" t="s">
        <v>54</v>
      </c>
      <c r="C18" s="358"/>
      <c r="D18" s="358"/>
      <c r="E18" s="360"/>
      <c r="F18" s="30"/>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2"/>
      <c r="AK18" s="28">
        <f t="shared" ref="AK18:AK25" si="21">SUM(F18:AJ18)</f>
        <v>0</v>
      </c>
    </row>
    <row r="19" spans="1:37" s="33" customFormat="1" ht="23.25" customHeight="1">
      <c r="A19" s="29"/>
      <c r="B19" s="359" t="s">
        <v>55</v>
      </c>
      <c r="C19" s="358"/>
      <c r="D19" s="358"/>
      <c r="E19" s="360"/>
      <c r="F19" s="30"/>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2"/>
      <c r="AK19" s="28">
        <f t="shared" si="21"/>
        <v>0</v>
      </c>
    </row>
    <row r="20" spans="1:37" s="33" customFormat="1" ht="23.25" customHeight="1" thickBot="1">
      <c r="A20" s="34"/>
      <c r="B20" s="359" t="s">
        <v>56</v>
      </c>
      <c r="C20" s="358"/>
      <c r="D20" s="358"/>
      <c r="E20" s="360"/>
      <c r="F20" s="35"/>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7"/>
      <c r="AK20" s="28">
        <f t="shared" si="21"/>
        <v>0</v>
      </c>
    </row>
    <row r="21" spans="1:37" ht="23.25" customHeight="1" thickTop="1" thickBot="1">
      <c r="A21" s="354" t="s">
        <v>52</v>
      </c>
      <c r="B21" s="355"/>
      <c r="C21" s="355"/>
      <c r="D21" s="355"/>
      <c r="E21" s="356"/>
      <c r="F21" s="338">
        <f>SUM(F22:F25)</f>
        <v>0</v>
      </c>
      <c r="G21" s="338">
        <f t="shared" ref="G21:AJ21" si="22">SUM(G22:G25)</f>
        <v>0</v>
      </c>
      <c r="H21" s="338">
        <f t="shared" si="22"/>
        <v>0</v>
      </c>
      <c r="I21" s="338">
        <f t="shared" si="22"/>
        <v>0</v>
      </c>
      <c r="J21" s="338">
        <f t="shared" si="22"/>
        <v>0</v>
      </c>
      <c r="K21" s="338">
        <f>SUM(K22:K25)</f>
        <v>0</v>
      </c>
      <c r="L21" s="338">
        <f t="shared" si="22"/>
        <v>0</v>
      </c>
      <c r="M21" s="338">
        <f t="shared" si="22"/>
        <v>0</v>
      </c>
      <c r="N21" s="338">
        <f t="shared" si="22"/>
        <v>0</v>
      </c>
      <c r="O21" s="338">
        <f t="shared" si="22"/>
        <v>0</v>
      </c>
      <c r="P21" s="338">
        <f t="shared" si="22"/>
        <v>0</v>
      </c>
      <c r="Q21" s="338">
        <f t="shared" si="22"/>
        <v>0</v>
      </c>
      <c r="R21" s="338">
        <f t="shared" si="22"/>
        <v>0</v>
      </c>
      <c r="S21" s="338">
        <f t="shared" si="22"/>
        <v>0</v>
      </c>
      <c r="T21" s="338">
        <f t="shared" si="22"/>
        <v>0</v>
      </c>
      <c r="U21" s="338">
        <f t="shared" si="22"/>
        <v>0</v>
      </c>
      <c r="V21" s="338">
        <f t="shared" si="22"/>
        <v>0</v>
      </c>
      <c r="W21" s="338">
        <f t="shared" si="22"/>
        <v>0</v>
      </c>
      <c r="X21" s="338">
        <f t="shared" si="22"/>
        <v>0</v>
      </c>
      <c r="Y21" s="338">
        <f t="shared" si="22"/>
        <v>0</v>
      </c>
      <c r="Z21" s="338">
        <f t="shared" si="22"/>
        <v>0</v>
      </c>
      <c r="AA21" s="338">
        <f t="shared" si="22"/>
        <v>0</v>
      </c>
      <c r="AB21" s="338">
        <f t="shared" si="22"/>
        <v>0</v>
      </c>
      <c r="AC21" s="338">
        <f t="shared" si="22"/>
        <v>0</v>
      </c>
      <c r="AD21" s="338">
        <f t="shared" si="22"/>
        <v>0</v>
      </c>
      <c r="AE21" s="338">
        <f t="shared" si="22"/>
        <v>0</v>
      </c>
      <c r="AF21" s="338">
        <f t="shared" si="22"/>
        <v>0</v>
      </c>
      <c r="AG21" s="338">
        <f t="shared" si="22"/>
        <v>0</v>
      </c>
      <c r="AH21" s="338">
        <f t="shared" si="22"/>
        <v>0</v>
      </c>
      <c r="AI21" s="338">
        <f t="shared" si="22"/>
        <v>0</v>
      </c>
      <c r="AJ21" s="338">
        <f t="shared" si="22"/>
        <v>0</v>
      </c>
      <c r="AK21" s="339">
        <f t="shared" si="21"/>
        <v>0</v>
      </c>
    </row>
    <row r="22" spans="1:37" s="33" customFormat="1" ht="23.25" customHeight="1" thickTop="1">
      <c r="A22" s="29"/>
      <c r="B22" s="357" t="s">
        <v>53</v>
      </c>
      <c r="C22" s="358"/>
      <c r="D22" s="358"/>
      <c r="E22" s="358"/>
      <c r="F22" s="66"/>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8"/>
      <c r="AK22" s="28">
        <f t="shared" si="21"/>
        <v>0</v>
      </c>
    </row>
    <row r="23" spans="1:37" s="33" customFormat="1" ht="23.25" customHeight="1">
      <c r="A23" s="29"/>
      <c r="B23" s="359" t="s">
        <v>54</v>
      </c>
      <c r="C23" s="358"/>
      <c r="D23" s="358"/>
      <c r="E23" s="360"/>
      <c r="F23" s="30"/>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2"/>
      <c r="AK23" s="28">
        <f t="shared" si="21"/>
        <v>0</v>
      </c>
    </row>
    <row r="24" spans="1:37" s="33" customFormat="1" ht="23.25" customHeight="1">
      <c r="A24" s="29"/>
      <c r="B24" s="359" t="s">
        <v>55</v>
      </c>
      <c r="C24" s="358"/>
      <c r="D24" s="358"/>
      <c r="E24" s="360"/>
      <c r="F24" s="30"/>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2"/>
      <c r="AK24" s="28">
        <f t="shared" si="21"/>
        <v>0</v>
      </c>
    </row>
    <row r="25" spans="1:37" s="33" customFormat="1" ht="23.25" customHeight="1" thickBot="1">
      <c r="A25" s="34"/>
      <c r="B25" s="359" t="s">
        <v>56</v>
      </c>
      <c r="C25" s="358"/>
      <c r="D25" s="358"/>
      <c r="E25" s="360"/>
      <c r="F25" s="35"/>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7"/>
      <c r="AK25" s="28">
        <f t="shared" si="21"/>
        <v>0</v>
      </c>
    </row>
    <row r="26" spans="1:37" ht="18.75" customHeight="1" thickTop="1">
      <c r="A26" s="361" t="s">
        <v>6</v>
      </c>
      <c r="B26" s="361"/>
      <c r="C26" s="361"/>
      <c r="D26" s="361"/>
      <c r="E26" s="361"/>
      <c r="F26" s="43">
        <f>F16+F21</f>
        <v>0</v>
      </c>
      <c r="G26" s="43">
        <f t="shared" ref="G26:AJ26" si="23">G16+G21</f>
        <v>0</v>
      </c>
      <c r="H26" s="43">
        <f t="shared" si="23"/>
        <v>0</v>
      </c>
      <c r="I26" s="43">
        <f t="shared" si="23"/>
        <v>0</v>
      </c>
      <c r="J26" s="43">
        <f t="shared" si="23"/>
        <v>0</v>
      </c>
      <c r="K26" s="43">
        <f t="shared" si="23"/>
        <v>0</v>
      </c>
      <c r="L26" s="43">
        <f t="shared" si="23"/>
        <v>0</v>
      </c>
      <c r="M26" s="43">
        <f t="shared" si="23"/>
        <v>0</v>
      </c>
      <c r="N26" s="43">
        <f t="shared" si="23"/>
        <v>0</v>
      </c>
      <c r="O26" s="43">
        <f t="shared" si="23"/>
        <v>0</v>
      </c>
      <c r="P26" s="43">
        <f t="shared" si="23"/>
        <v>0</v>
      </c>
      <c r="Q26" s="43">
        <f t="shared" si="23"/>
        <v>0</v>
      </c>
      <c r="R26" s="43">
        <f t="shared" si="23"/>
        <v>0</v>
      </c>
      <c r="S26" s="43">
        <f t="shared" si="23"/>
        <v>0</v>
      </c>
      <c r="T26" s="43">
        <f t="shared" si="23"/>
        <v>0</v>
      </c>
      <c r="U26" s="43">
        <f t="shared" si="23"/>
        <v>0</v>
      </c>
      <c r="V26" s="43">
        <f t="shared" si="23"/>
        <v>0</v>
      </c>
      <c r="W26" s="43">
        <f t="shared" si="23"/>
        <v>0</v>
      </c>
      <c r="X26" s="43">
        <f t="shared" si="23"/>
        <v>0</v>
      </c>
      <c r="Y26" s="43">
        <f t="shared" si="23"/>
        <v>0</v>
      </c>
      <c r="Z26" s="43">
        <f t="shared" si="23"/>
        <v>0</v>
      </c>
      <c r="AA26" s="43">
        <f t="shared" si="23"/>
        <v>0</v>
      </c>
      <c r="AB26" s="43">
        <f t="shared" si="23"/>
        <v>0</v>
      </c>
      <c r="AC26" s="43">
        <f t="shared" si="23"/>
        <v>0</v>
      </c>
      <c r="AD26" s="43">
        <f t="shared" si="23"/>
        <v>0</v>
      </c>
      <c r="AE26" s="43">
        <f t="shared" si="23"/>
        <v>0</v>
      </c>
      <c r="AF26" s="43">
        <f t="shared" si="23"/>
        <v>0</v>
      </c>
      <c r="AG26" s="43">
        <f t="shared" si="23"/>
        <v>0</v>
      </c>
      <c r="AH26" s="43">
        <f t="shared" si="23"/>
        <v>0</v>
      </c>
      <c r="AI26" s="43">
        <f t="shared" si="23"/>
        <v>0</v>
      </c>
      <c r="AJ26" s="43">
        <f t="shared" si="23"/>
        <v>0</v>
      </c>
      <c r="AK26" s="44">
        <f>AK16+AK21</f>
        <v>0</v>
      </c>
    </row>
    <row r="27" spans="1:37" s="77" customFormat="1" ht="18.75" customHeight="1">
      <c r="A27" s="38"/>
      <c r="B27" s="38"/>
      <c r="C27" s="38"/>
      <c r="D27" s="38"/>
      <c r="E27" s="38"/>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row>
    <row r="28" spans="1:37" ht="18.75" customHeight="1">
      <c r="A28" s="353" t="s">
        <v>57</v>
      </c>
      <c r="B28" s="353"/>
      <c r="C28" s="353"/>
      <c r="D28" s="353"/>
      <c r="L28" s="85"/>
      <c r="M28" s="214" t="s">
        <v>251</v>
      </c>
      <c r="N28" s="85"/>
      <c r="O28" s="85"/>
      <c r="P28" s="85"/>
      <c r="Q28" s="85"/>
      <c r="R28" s="85"/>
      <c r="S28" s="85"/>
      <c r="T28" s="85"/>
      <c r="U28" s="85"/>
      <c r="V28" s="85"/>
      <c r="W28" s="85"/>
      <c r="X28" s="85"/>
      <c r="Y28" s="85"/>
      <c r="Z28" s="85"/>
      <c r="AA28" s="85"/>
      <c r="AB28" s="85"/>
      <c r="AC28" s="85"/>
      <c r="AD28" s="85"/>
      <c r="AE28" s="85"/>
      <c r="AF28" s="85"/>
      <c r="AG28" s="85"/>
      <c r="AH28" s="85"/>
      <c r="AI28" s="85"/>
      <c r="AJ28" s="85"/>
      <c r="AK28" s="85"/>
    </row>
    <row r="29" spans="1:37" ht="18.75" customHeight="1">
      <c r="A29" s="75"/>
      <c r="B29" s="33" t="s">
        <v>70</v>
      </c>
      <c r="C29" s="75"/>
      <c r="D29" s="75"/>
      <c r="L29" s="85"/>
      <c r="M29" s="215" t="s">
        <v>250</v>
      </c>
      <c r="N29" s="85"/>
      <c r="O29" s="85"/>
      <c r="P29" s="85"/>
      <c r="Q29" s="85"/>
      <c r="R29" s="85"/>
      <c r="S29" s="85"/>
      <c r="T29" s="85"/>
      <c r="U29" s="85"/>
      <c r="V29" s="85"/>
      <c r="W29" s="85"/>
      <c r="X29" s="85"/>
      <c r="Y29" s="85"/>
      <c r="Z29" s="85"/>
      <c r="AA29" s="85"/>
      <c r="AB29" s="85"/>
      <c r="AC29" s="85"/>
      <c r="AD29" s="85"/>
      <c r="AE29" s="85"/>
      <c r="AF29" s="85"/>
      <c r="AG29" s="85"/>
      <c r="AH29" s="85"/>
      <c r="AI29" s="85"/>
      <c r="AJ29" s="85"/>
      <c r="AK29" s="85"/>
    </row>
    <row r="30" spans="1:37" ht="18.75" customHeight="1">
      <c r="A30" s="350" t="s">
        <v>7</v>
      </c>
      <c r="B30" s="350"/>
      <c r="C30" s="350"/>
      <c r="D30" s="350"/>
      <c r="E30" s="350"/>
      <c r="F30" s="351" t="s">
        <v>8</v>
      </c>
      <c r="G30" s="351"/>
      <c r="H30" s="351"/>
      <c r="I30" s="351"/>
      <c r="L30" s="85"/>
      <c r="M30" s="39"/>
      <c r="N30" s="39"/>
      <c r="O30" s="39"/>
      <c r="P30" s="39"/>
      <c r="Q30" s="39"/>
      <c r="R30" s="39"/>
      <c r="S30" s="90"/>
      <c r="T30" s="90"/>
      <c r="U30" s="90"/>
      <c r="V30" s="90"/>
      <c r="W30" s="39"/>
      <c r="X30" s="39"/>
      <c r="Y30" s="39"/>
      <c r="Z30" s="39"/>
      <c r="AA30" s="39"/>
      <c r="AB30" s="39"/>
      <c r="AC30" s="39"/>
      <c r="AD30" s="87"/>
      <c r="AE30" s="87"/>
      <c r="AF30" s="87"/>
      <c r="AG30" s="87"/>
      <c r="AH30" s="87"/>
      <c r="AI30" s="87"/>
      <c r="AJ30" s="87"/>
      <c r="AK30" s="87"/>
    </row>
    <row r="31" spans="1:37" ht="18.75" customHeight="1">
      <c r="A31" s="350"/>
      <c r="B31" s="350"/>
      <c r="C31" s="350"/>
      <c r="D31" s="350"/>
      <c r="E31" s="350"/>
      <c r="F31" s="352"/>
      <c r="G31" s="352"/>
      <c r="H31" s="352"/>
      <c r="I31" s="351"/>
      <c r="L31" s="85"/>
      <c r="M31" s="39"/>
      <c r="N31" s="39"/>
      <c r="O31" s="39"/>
      <c r="P31" s="39"/>
      <c r="Q31" s="39"/>
      <c r="R31" s="39"/>
      <c r="S31" s="90"/>
      <c r="T31" s="90"/>
      <c r="U31" s="90"/>
      <c r="V31" s="90"/>
      <c r="W31" s="39"/>
      <c r="X31" s="39"/>
      <c r="Y31" s="39"/>
      <c r="Z31" s="39"/>
      <c r="AA31" s="39"/>
      <c r="AB31" s="39"/>
      <c r="AC31" s="39"/>
      <c r="AD31" s="87"/>
      <c r="AE31" s="87"/>
      <c r="AF31" s="87"/>
      <c r="AG31" s="87"/>
      <c r="AH31" s="87"/>
      <c r="AI31" s="87"/>
      <c r="AJ31" s="87"/>
      <c r="AK31" s="87"/>
    </row>
    <row r="32" spans="1:37" ht="18.75" customHeight="1">
      <c r="A32" s="342" t="s">
        <v>58</v>
      </c>
      <c r="B32" s="345" t="s">
        <v>59</v>
      </c>
      <c r="C32" s="346"/>
      <c r="D32" s="346"/>
      <c r="E32" s="346"/>
      <c r="F32" s="347">
        <f>SUMIFS(F16:AJ16,$F$14:$AJ$14,"",$F$15:$AJ$15,"&lt;=5")</f>
        <v>0</v>
      </c>
      <c r="G32" s="347"/>
      <c r="H32" s="348"/>
      <c r="I32" s="76" t="s">
        <v>47</v>
      </c>
      <c r="L32" s="85"/>
      <c r="M32" s="93"/>
      <c r="N32" s="39"/>
      <c r="O32" s="39"/>
      <c r="P32" s="39"/>
      <c r="Q32" s="39"/>
      <c r="R32" s="221"/>
      <c r="S32" s="39"/>
      <c r="T32" s="39"/>
      <c r="U32" s="39"/>
      <c r="V32" s="85"/>
      <c r="W32" s="39"/>
      <c r="X32" s="39"/>
      <c r="Y32" s="39"/>
      <c r="Z32" s="39"/>
      <c r="AA32" s="39"/>
      <c r="AB32" s="39"/>
      <c r="AC32" s="39"/>
      <c r="AD32" s="41"/>
      <c r="AE32" s="41"/>
      <c r="AF32" s="41"/>
      <c r="AG32" s="41"/>
      <c r="AH32" s="41"/>
      <c r="AI32" s="41"/>
      <c r="AJ32" s="41"/>
      <c r="AK32" s="41"/>
    </row>
    <row r="33" spans="1:37" ht="18.75" customHeight="1">
      <c r="A33" s="343"/>
      <c r="B33" s="345" t="s">
        <v>60</v>
      </c>
      <c r="C33" s="346"/>
      <c r="D33" s="346"/>
      <c r="E33" s="346"/>
      <c r="F33" s="347">
        <f>SUMIF($F$15:$AJ$15,"&gt;5",F16:AJ16)</f>
        <v>0</v>
      </c>
      <c r="G33" s="347"/>
      <c r="H33" s="348"/>
      <c r="I33" s="76" t="s">
        <v>47</v>
      </c>
      <c r="L33" s="85"/>
      <c r="M33" s="93"/>
      <c r="N33" s="39"/>
      <c r="O33" s="39"/>
      <c r="P33" s="39"/>
      <c r="Q33" s="39"/>
      <c r="R33" s="39"/>
      <c r="S33" s="39"/>
      <c r="T33" s="39"/>
      <c r="U33" s="39"/>
      <c r="V33" s="85"/>
      <c r="W33" s="88"/>
      <c r="X33" s="88"/>
      <c r="Y33" s="85"/>
      <c r="Z33" s="88"/>
      <c r="AA33" s="88"/>
      <c r="AB33" s="88"/>
      <c r="AC33" s="85"/>
      <c r="AD33" s="88"/>
      <c r="AE33" s="88"/>
      <c r="AF33" s="88"/>
      <c r="AG33" s="85"/>
      <c r="AH33" s="88"/>
      <c r="AI33" s="88"/>
      <c r="AJ33" s="88"/>
      <c r="AK33" s="85"/>
    </row>
    <row r="34" spans="1:37" ht="18.75" customHeight="1">
      <c r="A34" s="343"/>
      <c r="B34" s="349" t="s">
        <v>61</v>
      </c>
      <c r="C34" s="346"/>
      <c r="D34" s="346"/>
      <c r="E34" s="346"/>
      <c r="F34" s="347">
        <f>SUM(F35:H37)</f>
        <v>0</v>
      </c>
      <c r="G34" s="347"/>
      <c r="H34" s="348"/>
      <c r="I34" s="76" t="s">
        <v>47</v>
      </c>
      <c r="L34" s="85"/>
      <c r="M34" s="93"/>
      <c r="N34" s="39"/>
      <c r="O34" s="39"/>
      <c r="P34" s="39"/>
      <c r="Q34" s="39"/>
      <c r="R34" s="39"/>
      <c r="S34" s="39"/>
      <c r="T34" s="39"/>
      <c r="U34" s="39"/>
      <c r="V34" s="85"/>
      <c r="W34" s="89"/>
      <c r="X34" s="89"/>
      <c r="Y34" s="85"/>
      <c r="Z34" s="89"/>
      <c r="AA34" s="89"/>
      <c r="AB34" s="89"/>
      <c r="AC34" s="85"/>
      <c r="AD34" s="89"/>
      <c r="AE34" s="89"/>
      <c r="AF34" s="89"/>
      <c r="AG34" s="85"/>
      <c r="AH34" s="89"/>
      <c r="AI34" s="89"/>
      <c r="AJ34" s="89"/>
      <c r="AK34" s="85"/>
    </row>
    <row r="35" spans="1:37" ht="18.75" customHeight="1">
      <c r="A35" s="343"/>
      <c r="B35" s="78"/>
      <c r="C35" s="345" t="s">
        <v>62</v>
      </c>
      <c r="D35" s="346"/>
      <c r="E35" s="346"/>
      <c r="F35" s="347">
        <f>SUM(F18:AJ18)</f>
        <v>0</v>
      </c>
      <c r="G35" s="347"/>
      <c r="H35" s="348"/>
      <c r="I35" s="76" t="s">
        <v>47</v>
      </c>
      <c r="L35" s="85"/>
      <c r="M35" s="93"/>
      <c r="N35" s="39"/>
      <c r="O35" s="39"/>
      <c r="P35" s="39"/>
      <c r="Q35" s="39"/>
      <c r="R35" s="39"/>
      <c r="S35" s="39"/>
      <c r="T35" s="39"/>
      <c r="U35" s="39"/>
      <c r="V35" s="85"/>
      <c r="W35" s="88"/>
      <c r="X35" s="88"/>
      <c r="Y35" s="85"/>
      <c r="Z35" s="88"/>
      <c r="AA35" s="88"/>
      <c r="AB35" s="88"/>
      <c r="AC35" s="85"/>
      <c r="AD35" s="88"/>
      <c r="AE35" s="88"/>
      <c r="AF35" s="88"/>
      <c r="AG35" s="85"/>
      <c r="AH35" s="88"/>
      <c r="AI35" s="88"/>
      <c r="AJ35" s="88"/>
      <c r="AK35" s="85"/>
    </row>
    <row r="36" spans="1:37" ht="18.75" customHeight="1">
      <c r="A36" s="343"/>
      <c r="B36" s="78"/>
      <c r="C36" s="345" t="s">
        <v>63</v>
      </c>
      <c r="D36" s="346"/>
      <c r="E36" s="346"/>
      <c r="F36" s="347">
        <f>SUM(F19:AJ19)</f>
        <v>0</v>
      </c>
      <c r="G36" s="347"/>
      <c r="H36" s="348"/>
      <c r="I36" s="76" t="s">
        <v>47</v>
      </c>
      <c r="L36" s="85"/>
      <c r="M36" s="93"/>
      <c r="N36" s="39"/>
      <c r="O36" s="39"/>
      <c r="P36" s="39"/>
      <c r="Q36" s="39"/>
      <c r="R36" s="39"/>
      <c r="S36" s="39"/>
      <c r="T36" s="39"/>
      <c r="U36" s="39"/>
      <c r="V36" s="85"/>
      <c r="W36" s="86"/>
      <c r="X36" s="86"/>
      <c r="Y36" s="85"/>
      <c r="Z36" s="86"/>
      <c r="AA36" s="86"/>
      <c r="AB36" s="86"/>
      <c r="AC36" s="85"/>
      <c r="AD36" s="86"/>
      <c r="AE36" s="86"/>
      <c r="AF36" s="86"/>
      <c r="AG36" s="85"/>
      <c r="AH36" s="86"/>
      <c r="AI36" s="86"/>
      <c r="AJ36" s="86"/>
      <c r="AK36" s="85"/>
    </row>
    <row r="37" spans="1:37" ht="18.75" customHeight="1">
      <c r="A37" s="344"/>
      <c r="B37" s="79"/>
      <c r="C37" s="345" t="s">
        <v>64</v>
      </c>
      <c r="D37" s="346"/>
      <c r="E37" s="346"/>
      <c r="F37" s="347">
        <f>SUM(F20:AJ20)</f>
        <v>0</v>
      </c>
      <c r="G37" s="347"/>
      <c r="H37" s="348"/>
      <c r="I37" s="76" t="s">
        <v>47</v>
      </c>
      <c r="L37" s="85"/>
      <c r="M37" s="93"/>
      <c r="N37" s="39"/>
      <c r="O37" s="39"/>
      <c r="P37" s="39"/>
      <c r="Q37" s="39"/>
      <c r="R37" s="39"/>
      <c r="S37" s="39"/>
      <c r="T37" s="39"/>
      <c r="U37" s="39"/>
      <c r="V37" s="85"/>
      <c r="W37" s="88"/>
      <c r="X37" s="88"/>
      <c r="Y37" s="85"/>
      <c r="Z37" s="88"/>
      <c r="AA37" s="88"/>
      <c r="AB37" s="88"/>
      <c r="AC37" s="85"/>
      <c r="AD37" s="41"/>
      <c r="AE37" s="41"/>
      <c r="AF37" s="41"/>
      <c r="AG37" s="85"/>
      <c r="AH37" s="41"/>
      <c r="AI37" s="41"/>
      <c r="AJ37" s="41"/>
      <c r="AK37" s="85"/>
    </row>
    <row r="38" spans="1:37" ht="18.75" customHeight="1">
      <c r="A38" s="342" t="s">
        <v>65</v>
      </c>
      <c r="B38" s="345" t="s">
        <v>59</v>
      </c>
      <c r="C38" s="346"/>
      <c r="D38" s="346"/>
      <c r="E38" s="346"/>
      <c r="F38" s="347">
        <f>AK21</f>
        <v>0</v>
      </c>
      <c r="G38" s="347"/>
      <c r="H38" s="348"/>
      <c r="I38" s="76" t="s">
        <v>47</v>
      </c>
      <c r="L38" s="85"/>
      <c r="M38" s="93"/>
      <c r="N38" s="39"/>
      <c r="O38" s="39"/>
      <c r="P38" s="39"/>
      <c r="Q38" s="39"/>
      <c r="R38" s="39"/>
      <c r="S38" s="39"/>
      <c r="T38" s="39"/>
      <c r="U38" s="39"/>
      <c r="V38" s="85"/>
      <c r="W38" s="39"/>
      <c r="X38" s="39"/>
      <c r="Y38" s="39"/>
      <c r="Z38" s="39"/>
      <c r="AA38" s="39"/>
      <c r="AB38" s="39"/>
      <c r="AC38" s="39"/>
      <c r="AD38" s="41"/>
      <c r="AE38" s="41"/>
      <c r="AF38" s="41"/>
      <c r="AG38" s="41"/>
      <c r="AH38" s="41"/>
      <c r="AI38" s="41"/>
      <c r="AJ38" s="41"/>
      <c r="AK38" s="41"/>
    </row>
    <row r="39" spans="1:37" ht="18.75" customHeight="1">
      <c r="A39" s="343"/>
      <c r="B39" s="349" t="s">
        <v>244</v>
      </c>
      <c r="C39" s="346"/>
      <c r="D39" s="346"/>
      <c r="E39" s="346"/>
      <c r="F39" s="347">
        <f>SUM(F40:H42)</f>
        <v>0</v>
      </c>
      <c r="G39" s="347"/>
      <c r="H39" s="348"/>
      <c r="I39" s="76" t="s">
        <v>47</v>
      </c>
      <c r="L39" s="85"/>
      <c r="M39" s="93"/>
      <c r="N39" s="39"/>
      <c r="O39" s="39"/>
      <c r="P39" s="39"/>
      <c r="Q39" s="39"/>
      <c r="R39" s="39"/>
      <c r="S39" s="39"/>
      <c r="T39" s="39"/>
      <c r="U39" s="39"/>
      <c r="V39" s="85"/>
      <c r="W39" s="89"/>
      <c r="X39" s="89"/>
      <c r="Y39" s="85"/>
      <c r="Z39" s="89"/>
      <c r="AA39" s="89"/>
      <c r="AB39" s="89"/>
      <c r="AC39" s="85"/>
      <c r="AD39" s="89"/>
      <c r="AE39" s="89"/>
      <c r="AF39" s="89"/>
      <c r="AG39" s="85"/>
      <c r="AH39" s="89"/>
      <c r="AI39" s="89"/>
      <c r="AJ39" s="89"/>
      <c r="AK39" s="85"/>
    </row>
    <row r="40" spans="1:37" ht="18.75" customHeight="1">
      <c r="A40" s="343"/>
      <c r="B40" s="78"/>
      <c r="C40" s="345" t="s">
        <v>62</v>
      </c>
      <c r="D40" s="346"/>
      <c r="E40" s="346"/>
      <c r="F40" s="347">
        <f>SUM(F23:AJ23)</f>
        <v>0</v>
      </c>
      <c r="G40" s="347"/>
      <c r="H40" s="348"/>
      <c r="I40" s="76" t="s">
        <v>47</v>
      </c>
      <c r="L40" s="85"/>
      <c r="M40" s="93"/>
      <c r="N40" s="39"/>
      <c r="O40" s="39"/>
      <c r="P40" s="39"/>
      <c r="Q40" s="39"/>
      <c r="R40" s="39"/>
      <c r="S40" s="39"/>
      <c r="T40" s="39"/>
      <c r="U40" s="39"/>
      <c r="V40" s="85"/>
      <c r="W40" s="88"/>
      <c r="X40" s="88"/>
      <c r="Y40" s="85"/>
      <c r="Z40" s="88"/>
      <c r="AA40" s="88"/>
      <c r="AB40" s="88"/>
      <c r="AC40" s="85"/>
      <c r="AD40" s="88"/>
      <c r="AE40" s="88"/>
      <c r="AF40" s="88"/>
      <c r="AG40" s="85"/>
      <c r="AH40" s="88"/>
      <c r="AI40" s="88"/>
      <c r="AJ40" s="88"/>
      <c r="AK40" s="85"/>
    </row>
    <row r="41" spans="1:37" ht="18.75" customHeight="1">
      <c r="A41" s="343"/>
      <c r="B41" s="78"/>
      <c r="C41" s="345" t="s">
        <v>63</v>
      </c>
      <c r="D41" s="346"/>
      <c r="E41" s="346"/>
      <c r="F41" s="347">
        <f>SUM(F24:AJ24)</f>
        <v>0</v>
      </c>
      <c r="G41" s="347"/>
      <c r="H41" s="348"/>
      <c r="I41" s="76" t="s">
        <v>47</v>
      </c>
      <c r="L41" s="85"/>
      <c r="M41" s="93"/>
      <c r="N41" s="39"/>
      <c r="O41" s="39"/>
      <c r="P41" s="39"/>
      <c r="Q41" s="39"/>
      <c r="R41" s="39"/>
      <c r="S41" s="39"/>
      <c r="T41" s="39"/>
      <c r="U41" s="39"/>
      <c r="V41" s="85"/>
      <c r="W41" s="86"/>
      <c r="X41" s="86"/>
      <c r="Y41" s="85"/>
      <c r="Z41" s="86"/>
      <c r="AA41" s="86"/>
      <c r="AB41" s="86"/>
      <c r="AC41" s="85"/>
      <c r="AD41" s="86"/>
      <c r="AE41" s="86"/>
      <c r="AF41" s="86"/>
      <c r="AG41" s="85"/>
      <c r="AH41" s="86"/>
      <c r="AI41" s="86"/>
      <c r="AJ41" s="86"/>
      <c r="AK41" s="85"/>
    </row>
    <row r="42" spans="1:37" ht="18.75" customHeight="1">
      <c r="A42" s="344"/>
      <c r="B42" s="79"/>
      <c r="C42" s="345" t="s">
        <v>64</v>
      </c>
      <c r="D42" s="346"/>
      <c r="E42" s="346"/>
      <c r="F42" s="347">
        <f>SUM(F25:AJ25)</f>
        <v>0</v>
      </c>
      <c r="G42" s="347"/>
      <c r="H42" s="348"/>
      <c r="I42" s="76" t="s">
        <v>47</v>
      </c>
      <c r="L42" s="85"/>
      <c r="M42" s="93"/>
      <c r="N42" s="39"/>
      <c r="O42" s="39"/>
      <c r="P42" s="39"/>
      <c r="Q42" s="39"/>
      <c r="R42" s="39"/>
      <c r="S42" s="39"/>
      <c r="T42" s="39"/>
      <c r="U42" s="39"/>
      <c r="V42" s="85"/>
      <c r="W42" s="88"/>
      <c r="X42" s="88"/>
      <c r="Y42" s="85"/>
      <c r="Z42" s="88"/>
      <c r="AA42" s="88"/>
      <c r="AB42" s="88"/>
      <c r="AC42" s="85"/>
      <c r="AD42" s="41"/>
      <c r="AE42" s="41"/>
      <c r="AF42" s="41"/>
      <c r="AG42" s="85"/>
      <c r="AH42" s="41"/>
      <c r="AI42" s="41"/>
      <c r="AJ42" s="41"/>
      <c r="AK42" s="85"/>
    </row>
    <row r="43" spans="1:37" ht="19.5" customHeight="1">
      <c r="L43" s="85"/>
      <c r="M43" s="93"/>
      <c r="N43" s="39"/>
      <c r="O43" s="39"/>
      <c r="P43" s="39"/>
      <c r="Q43" s="39"/>
      <c r="R43" s="39"/>
      <c r="S43" s="39"/>
      <c r="T43" s="39"/>
      <c r="U43" s="39"/>
      <c r="V43" s="85"/>
      <c r="W43" s="85"/>
      <c r="X43" s="85"/>
      <c r="Y43" s="85"/>
      <c r="Z43" s="85"/>
      <c r="AA43" s="85"/>
      <c r="AB43" s="85"/>
      <c r="AC43" s="85"/>
      <c r="AD43" s="85"/>
      <c r="AE43" s="85"/>
      <c r="AF43" s="85"/>
      <c r="AG43" s="85"/>
      <c r="AH43" s="85"/>
      <c r="AI43" s="85"/>
      <c r="AJ43" s="85"/>
      <c r="AK43" s="85"/>
    </row>
    <row r="44" spans="1:37" ht="19.5" customHeight="1">
      <c r="L44" s="85"/>
      <c r="M44" s="93"/>
      <c r="N44" s="39"/>
      <c r="O44" s="39"/>
      <c r="P44" s="39"/>
      <c r="Q44" s="39"/>
      <c r="R44" s="39"/>
      <c r="S44" s="39"/>
      <c r="T44" s="39"/>
      <c r="U44" s="39"/>
      <c r="V44" s="85"/>
      <c r="W44" s="85"/>
      <c r="X44" s="85"/>
      <c r="Y44" s="85"/>
      <c r="Z44" s="85"/>
      <c r="AA44" s="85"/>
      <c r="AB44" s="85"/>
      <c r="AC44" s="85"/>
      <c r="AD44" s="85"/>
      <c r="AE44" s="85"/>
      <c r="AF44" s="85"/>
      <c r="AG44" s="85"/>
      <c r="AH44" s="85"/>
      <c r="AI44" s="85"/>
      <c r="AJ44" s="85"/>
      <c r="AK44" s="85"/>
    </row>
    <row r="45" spans="1:37" ht="19.5" customHeight="1">
      <c r="M45" s="93"/>
      <c r="N45" s="39"/>
      <c r="O45" s="39"/>
      <c r="P45" s="39"/>
      <c r="Q45" s="39"/>
      <c r="R45" s="39"/>
      <c r="S45" s="39"/>
      <c r="T45" s="39"/>
      <c r="U45" s="39"/>
      <c r="V45" s="85"/>
    </row>
    <row r="46" spans="1:37" ht="19.5" customHeight="1">
      <c r="M46" s="93"/>
      <c r="N46" s="39"/>
      <c r="O46" s="39"/>
      <c r="P46" s="39"/>
      <c r="Q46" s="39"/>
      <c r="R46" s="39"/>
      <c r="S46" s="39"/>
      <c r="T46" s="39"/>
      <c r="U46" s="39"/>
      <c r="V46" s="85"/>
    </row>
    <row r="47" spans="1:37" ht="19.5" customHeight="1"/>
    <row r="48" spans="1:37" ht="19.5" customHeight="1"/>
    <row r="49" ht="19.5" customHeight="1"/>
    <row r="50" ht="19.5" customHeight="1"/>
    <row r="51" ht="19.5" customHeight="1"/>
    <row r="52" ht="19.5" customHeight="1"/>
  </sheetData>
  <sheetProtection algorithmName="SHA-512" hashValue="+q3HkjMTPdA75YdUcilor4cFkItUwRtPFD0J+neQJxvRQM9s2OagvieADc4bNcMD2KFMf0BISiMAo3eMeDOUPQ==" saltValue="fv+V0NDtN5KCgixObjbqWQ==" spinCount="100000" sheet="1" objects="1" scenarios="1"/>
  <mergeCells count="64">
    <mergeCell ref="B24:E24"/>
    <mergeCell ref="B25:E25"/>
    <mergeCell ref="AL7:AM7"/>
    <mergeCell ref="AI6:AK6"/>
    <mergeCell ref="AI5:AM5"/>
    <mergeCell ref="AL6:AM6"/>
    <mergeCell ref="A14:E14"/>
    <mergeCell ref="B18:E18"/>
    <mergeCell ref="B23:E23"/>
    <mergeCell ref="A15:E15"/>
    <mergeCell ref="AI7:AK7"/>
    <mergeCell ref="X6:AB6"/>
    <mergeCell ref="AC6:AG6"/>
    <mergeCell ref="X7:AA7"/>
    <mergeCell ref="AC7:AF7"/>
    <mergeCell ref="A16:E16"/>
    <mergeCell ref="A13:E13"/>
    <mergeCell ref="B17:E17"/>
    <mergeCell ref="B20:E20"/>
    <mergeCell ref="B19:E19"/>
    <mergeCell ref="A21:E21"/>
    <mergeCell ref="B22:E22"/>
    <mergeCell ref="A28:D28"/>
    <mergeCell ref="A3:L3"/>
    <mergeCell ref="M3:N3"/>
    <mergeCell ref="A5:K5"/>
    <mergeCell ref="L5:U5"/>
    <mergeCell ref="A11:D11"/>
    <mergeCell ref="A6:K6"/>
    <mergeCell ref="A7:K9"/>
    <mergeCell ref="L6:U6"/>
    <mergeCell ref="L8:N8"/>
    <mergeCell ref="L9:N9"/>
    <mergeCell ref="O8:U8"/>
    <mergeCell ref="O9:U9"/>
    <mergeCell ref="A12:E12"/>
    <mergeCell ref="L7:U7"/>
    <mergeCell ref="A26:E26"/>
    <mergeCell ref="A30:E31"/>
    <mergeCell ref="F30:I31"/>
    <mergeCell ref="F32:H32"/>
    <mergeCell ref="F34:H34"/>
    <mergeCell ref="F33:H33"/>
    <mergeCell ref="C41:E41"/>
    <mergeCell ref="F41:H41"/>
    <mergeCell ref="F37:H37"/>
    <mergeCell ref="F35:H35"/>
    <mergeCell ref="F38:H38"/>
    <mergeCell ref="C42:E42"/>
    <mergeCell ref="F42:H42"/>
    <mergeCell ref="B39:E39"/>
    <mergeCell ref="F39:H39"/>
    <mergeCell ref="A32:A37"/>
    <mergeCell ref="B32:E32"/>
    <mergeCell ref="B33:E33"/>
    <mergeCell ref="B34:E34"/>
    <mergeCell ref="C35:E35"/>
    <mergeCell ref="C37:E37"/>
    <mergeCell ref="C36:E36"/>
    <mergeCell ref="F36:H36"/>
    <mergeCell ref="A38:A42"/>
    <mergeCell ref="B38:E38"/>
    <mergeCell ref="C40:E40"/>
    <mergeCell ref="F40:H40"/>
  </mergeCells>
  <phoneticPr fontId="6"/>
  <conditionalFormatting sqref="A7:K9">
    <cfRule type="containsBlanks" dxfId="221" priority="15">
      <formula>LEN(TRIM(A7))=0</formula>
    </cfRule>
  </conditionalFormatting>
  <conditionalFormatting sqref="F14:AJ14">
    <cfRule type="expression" dxfId="220" priority="5">
      <formula>F$13="日"</formula>
    </cfRule>
    <cfRule type="expression" dxfId="219" priority="6">
      <formula>F$13="祝"</formula>
    </cfRule>
    <cfRule type="expression" dxfId="218" priority="7">
      <formula>F$13="土"</formula>
    </cfRule>
    <cfRule type="expression" dxfId="217" priority="8">
      <formula>F$14="○"</formula>
    </cfRule>
  </conditionalFormatting>
  <conditionalFormatting sqref="F16:AJ25">
    <cfRule type="expression" dxfId="216" priority="9">
      <formula>F$13="日"</formula>
    </cfRule>
    <cfRule type="expression" dxfId="215" priority="10">
      <formula>F$13="祝"</formula>
    </cfRule>
    <cfRule type="expression" dxfId="214" priority="11">
      <formula>F$13="土"</formula>
    </cfRule>
    <cfRule type="expression" dxfId="213" priority="12">
      <formula>F$14="○"</formula>
    </cfRule>
  </conditionalFormatting>
  <conditionalFormatting sqref="L7:U7">
    <cfRule type="containsBlanks" dxfId="212" priority="14">
      <formula>LEN(TRIM(L7))=0</formula>
    </cfRule>
  </conditionalFormatting>
  <conditionalFormatting sqref="M3:N3">
    <cfRule type="containsBlanks" dxfId="211" priority="1">
      <formula>LEN(TRIM(M3))=0</formula>
    </cfRule>
  </conditionalFormatting>
  <conditionalFormatting sqref="O8:U9">
    <cfRule type="containsBlanks" dxfId="210" priority="13">
      <formula>LEN(TRIM(O8))=0</formula>
    </cfRule>
  </conditionalFormatting>
  <conditionalFormatting sqref="X7:AA7">
    <cfRule type="containsBlanks" dxfId="209" priority="3">
      <formula>LEN(TRIM(X7))=0</formula>
    </cfRule>
  </conditionalFormatting>
  <conditionalFormatting sqref="AI7 AL7">
    <cfRule type="containsBlanks" dxfId="208" priority="2">
      <formula>LEN(TRIM(AI7))=0</formula>
    </cfRule>
  </conditionalFormatting>
  <dataValidations count="1">
    <dataValidation type="custom" allowBlank="1" showInputMessage="1" showErrorMessage="1" error="長期休業期間中の平日については、このシートに入力できません。【長期休業期間】シートに入力して下さい。_x000a_長期休業期間中の土日祝は、このシートに入力してください。" sqref="F22:AJ25 F17:AJ20" xr:uid="{3FCF81F9-D3DF-485E-97CC-3F2E616716F6}">
      <formula1>F$14=""</formula1>
    </dataValidation>
  </dataValidations>
  <pageMargins left="0.7" right="0.7" top="0.75" bottom="0.75" header="0.3" footer="0.3"/>
  <pageSetup paperSize="9" scale="57"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3AF4D56-0841-42DF-B9A5-EB0867D3DD18}">
          <x14:formula1>
            <xm:f>プルダウン!$A$15</xm:f>
          </x14:formula1>
          <xm:sqref>F14:AJ14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4C26E-640D-4903-8291-E7D1CDA8D52E}">
  <sheetPr codeName="Sheet2">
    <tabColor theme="8" tint="0.59999389629810485"/>
  </sheetPr>
  <dimension ref="A1:AM61"/>
  <sheetViews>
    <sheetView view="pageBreakPreview" zoomScale="90" zoomScaleNormal="100" zoomScaleSheetLayoutView="90" workbookViewId="0">
      <selection activeCell="Y28" sqref="Y28"/>
    </sheetView>
  </sheetViews>
  <sheetFormatPr defaultRowHeight="13.5"/>
  <cols>
    <col min="1" max="1" width="4.625" style="17" customWidth="1"/>
    <col min="2" max="5" width="5" style="17" customWidth="1"/>
    <col min="6" max="38" width="4.625" style="17" customWidth="1"/>
    <col min="39" max="16384" width="9" style="17"/>
  </cols>
  <sheetData>
    <row r="1" spans="1:39" ht="18.75" customHeight="1"/>
    <row r="2" spans="1:39" ht="18.75" customHeight="1">
      <c r="A2" s="17" t="s">
        <v>262</v>
      </c>
    </row>
    <row r="3" spans="1:39" ht="18.75" customHeight="1">
      <c r="A3" s="406" t="s">
        <v>242</v>
      </c>
      <c r="B3" s="406"/>
      <c r="C3" s="406"/>
      <c r="D3" s="406"/>
      <c r="E3" s="406"/>
      <c r="F3" s="406"/>
      <c r="G3" s="406"/>
      <c r="H3" s="406"/>
      <c r="I3" s="406"/>
      <c r="J3" s="406"/>
      <c r="K3" s="406"/>
      <c r="L3" s="406"/>
      <c r="M3" s="452">
        <f>IF(P3&lt;4,'4月【平日・休日】'!M3+1,'4月【平日・休日】'!M3)</f>
        <v>2026</v>
      </c>
      <c r="N3" s="452"/>
      <c r="O3" s="17" t="s">
        <v>0</v>
      </c>
      <c r="P3" s="18">
        <v>4</v>
      </c>
      <c r="Q3" s="17" t="s">
        <v>10</v>
      </c>
      <c r="R3" s="17" t="s">
        <v>88</v>
      </c>
    </row>
    <row r="4" spans="1:39" ht="18.75" customHeight="1" thickBot="1"/>
    <row r="5" spans="1:39" ht="18.75" customHeight="1" thickBot="1">
      <c r="A5" s="408" t="s">
        <v>103</v>
      </c>
      <c r="B5" s="409"/>
      <c r="C5" s="409"/>
      <c r="D5" s="409"/>
      <c r="E5" s="409"/>
      <c r="F5" s="409"/>
      <c r="G5" s="409"/>
      <c r="H5" s="409"/>
      <c r="I5" s="409"/>
      <c r="J5" s="409"/>
      <c r="K5" s="410"/>
      <c r="L5" s="411" t="s">
        <v>11</v>
      </c>
      <c r="M5" s="412"/>
      <c r="N5" s="412"/>
      <c r="O5" s="412"/>
      <c r="P5" s="412"/>
      <c r="Q5" s="412"/>
      <c r="R5" s="412"/>
      <c r="S5" s="412"/>
      <c r="T5" s="412"/>
      <c r="U5" s="413"/>
      <c r="V5" s="19"/>
      <c r="W5" s="19"/>
      <c r="X5" s="19"/>
      <c r="AI5" s="405" t="s">
        <v>235</v>
      </c>
      <c r="AJ5" s="405"/>
      <c r="AK5" s="405"/>
      <c r="AL5" s="405"/>
      <c r="AM5" s="405"/>
    </row>
    <row r="6" spans="1:39" ht="18.75" customHeight="1" thickBot="1">
      <c r="A6" s="447" t="s">
        <v>48</v>
      </c>
      <c r="B6" s="448"/>
      <c r="C6" s="448"/>
      <c r="D6" s="448"/>
      <c r="E6" s="448"/>
      <c r="F6" s="448"/>
      <c r="G6" s="448"/>
      <c r="H6" s="448"/>
      <c r="I6" s="448"/>
      <c r="J6" s="448"/>
      <c r="K6" s="449"/>
      <c r="L6" s="447" t="s">
        <v>49</v>
      </c>
      <c r="M6" s="448"/>
      <c r="N6" s="448"/>
      <c r="O6" s="448"/>
      <c r="P6" s="448"/>
      <c r="Q6" s="448"/>
      <c r="R6" s="448"/>
      <c r="S6" s="448"/>
      <c r="T6" s="448"/>
      <c r="U6" s="449"/>
      <c r="V6" s="19"/>
      <c r="W6" s="19"/>
      <c r="X6" s="450" t="s">
        <v>20</v>
      </c>
      <c r="Y6" s="451"/>
      <c r="Z6" s="451"/>
      <c r="AA6" s="451"/>
      <c r="AB6" s="403"/>
      <c r="AC6" s="404" t="s">
        <v>21</v>
      </c>
      <c r="AD6" s="405"/>
      <c r="AE6" s="405"/>
      <c r="AF6" s="405"/>
      <c r="AG6" s="405"/>
      <c r="AI6" s="405" t="s">
        <v>68</v>
      </c>
      <c r="AJ6" s="405"/>
      <c r="AK6" s="405"/>
      <c r="AL6" s="405" t="s">
        <v>69</v>
      </c>
      <c r="AM6" s="405"/>
    </row>
    <row r="7" spans="1:39" ht="18.75" customHeight="1" thickBot="1">
      <c r="A7" s="425">
        <f>'4月【平日・休日】'!A7:K9</f>
        <v>0</v>
      </c>
      <c r="B7" s="426"/>
      <c r="C7" s="426"/>
      <c r="D7" s="426"/>
      <c r="E7" s="426"/>
      <c r="F7" s="426"/>
      <c r="G7" s="426"/>
      <c r="H7" s="426"/>
      <c r="I7" s="426"/>
      <c r="J7" s="426"/>
      <c r="K7" s="427"/>
      <c r="L7" s="434">
        <f>'4月【平日・休日】'!L7:U7</f>
        <v>0</v>
      </c>
      <c r="M7" s="435"/>
      <c r="N7" s="435"/>
      <c r="O7" s="435"/>
      <c r="P7" s="435"/>
      <c r="Q7" s="435"/>
      <c r="R7" s="435"/>
      <c r="S7" s="435"/>
      <c r="T7" s="435"/>
      <c r="U7" s="436"/>
      <c r="V7" s="19"/>
      <c r="W7" s="19"/>
      <c r="X7" s="382"/>
      <c r="Y7" s="383"/>
      <c r="Z7" s="383"/>
      <c r="AA7" s="383"/>
      <c r="AB7" s="21" t="s">
        <v>1</v>
      </c>
      <c r="AC7" s="384">
        <f>COUNTIF(F34:AJ34,"&lt;&gt;0")</f>
        <v>0</v>
      </c>
      <c r="AD7" s="384"/>
      <c r="AE7" s="384"/>
      <c r="AF7" s="384"/>
      <c r="AG7" s="20" t="s">
        <v>9</v>
      </c>
      <c r="AI7" s="437" t="str">
        <f>IF('4月【平日・休日】'!AI7="","",'4月【平日・休日】'!AI7)</f>
        <v/>
      </c>
      <c r="AJ7" s="437"/>
      <c r="AK7" s="437"/>
      <c r="AL7" s="437" t="str">
        <f>IF('4月【平日・休日】'!AL7="","",'4月【平日・休日】'!AL7)</f>
        <v/>
      </c>
      <c r="AM7" s="437"/>
    </row>
    <row r="8" spans="1:39" ht="18.75" customHeight="1">
      <c r="A8" s="428"/>
      <c r="B8" s="429"/>
      <c r="C8" s="429"/>
      <c r="D8" s="429"/>
      <c r="E8" s="429"/>
      <c r="F8" s="429"/>
      <c r="G8" s="429"/>
      <c r="H8" s="429"/>
      <c r="I8" s="429"/>
      <c r="J8" s="429"/>
      <c r="K8" s="430"/>
      <c r="L8" s="438" t="s">
        <v>50</v>
      </c>
      <c r="M8" s="439"/>
      <c r="N8" s="440"/>
      <c r="O8" s="441">
        <f>'4月【平日・休日】'!O8:U8</f>
        <v>0</v>
      </c>
      <c r="P8" s="442"/>
      <c r="Q8" s="442"/>
      <c r="R8" s="442"/>
      <c r="S8" s="442"/>
      <c r="T8" s="442"/>
      <c r="U8" s="443"/>
      <c r="V8" s="19"/>
      <c r="W8" s="19"/>
      <c r="X8" s="19"/>
    </row>
    <row r="9" spans="1:39" ht="18.75" customHeight="1" thickBot="1">
      <c r="A9" s="431"/>
      <c r="B9" s="432"/>
      <c r="C9" s="432"/>
      <c r="D9" s="432"/>
      <c r="E9" s="432"/>
      <c r="F9" s="432"/>
      <c r="G9" s="432"/>
      <c r="H9" s="432"/>
      <c r="I9" s="432"/>
      <c r="J9" s="432"/>
      <c r="K9" s="433"/>
      <c r="L9" s="444" t="s">
        <v>13</v>
      </c>
      <c r="M9" s="445"/>
      <c r="N9" s="446"/>
      <c r="O9" s="422">
        <f>'4月【平日・休日】'!O9:U9</f>
        <v>0</v>
      </c>
      <c r="P9" s="423"/>
      <c r="Q9" s="423"/>
      <c r="R9" s="423"/>
      <c r="S9" s="423"/>
      <c r="T9" s="423"/>
      <c r="U9" s="424"/>
      <c r="V9" s="19"/>
      <c r="W9" s="19"/>
      <c r="X9" s="19"/>
    </row>
    <row r="10" spans="1:39" ht="18.75" customHeight="1">
      <c r="A10" s="23"/>
      <c r="B10" s="23"/>
      <c r="C10" s="23"/>
      <c r="D10" s="23"/>
      <c r="E10" s="23"/>
      <c r="F10" s="23"/>
      <c r="G10" s="23"/>
      <c r="H10" s="23"/>
      <c r="I10" s="23"/>
      <c r="J10" s="23"/>
      <c r="K10" s="23"/>
      <c r="L10" s="23"/>
      <c r="M10" s="23"/>
      <c r="N10" s="23"/>
      <c r="O10" s="23"/>
      <c r="P10" s="23"/>
      <c r="Q10" s="23"/>
      <c r="R10" s="23"/>
      <c r="S10" s="23"/>
      <c r="T10" s="23"/>
      <c r="U10" s="23"/>
      <c r="V10" s="19"/>
      <c r="W10" s="19"/>
      <c r="X10" s="19"/>
    </row>
    <row r="11" spans="1:39" ht="18.75" customHeight="1">
      <c r="A11" s="365" t="s">
        <v>28</v>
      </c>
      <c r="B11" s="365"/>
      <c r="C11" s="365"/>
      <c r="D11" s="365"/>
      <c r="F11" s="216" t="s">
        <v>256</v>
      </c>
    </row>
    <row r="12" spans="1:39" ht="18.75" customHeight="1">
      <c r="A12" s="350" t="s">
        <v>5</v>
      </c>
      <c r="B12" s="350"/>
      <c r="C12" s="350"/>
      <c r="D12" s="350"/>
      <c r="E12" s="350"/>
      <c r="F12" s="24">
        <f>DATE(M3,P3,1)</f>
        <v>46113</v>
      </c>
      <c r="G12" s="24">
        <f>F12+1</f>
        <v>46114</v>
      </c>
      <c r="H12" s="24">
        <f t="shared" ref="H12:AI12" si="0">G12+1</f>
        <v>46115</v>
      </c>
      <c r="I12" s="24">
        <f t="shared" si="0"/>
        <v>46116</v>
      </c>
      <c r="J12" s="24">
        <f t="shared" si="0"/>
        <v>46117</v>
      </c>
      <c r="K12" s="24">
        <f t="shared" si="0"/>
        <v>46118</v>
      </c>
      <c r="L12" s="24">
        <f t="shared" si="0"/>
        <v>46119</v>
      </c>
      <c r="M12" s="24">
        <f t="shared" si="0"/>
        <v>46120</v>
      </c>
      <c r="N12" s="24">
        <f t="shared" si="0"/>
        <v>46121</v>
      </c>
      <c r="O12" s="24">
        <f t="shared" si="0"/>
        <v>46122</v>
      </c>
      <c r="P12" s="24">
        <f t="shared" si="0"/>
        <v>46123</v>
      </c>
      <c r="Q12" s="24">
        <f t="shared" si="0"/>
        <v>46124</v>
      </c>
      <c r="R12" s="24">
        <f t="shared" si="0"/>
        <v>46125</v>
      </c>
      <c r="S12" s="24">
        <f t="shared" si="0"/>
        <v>46126</v>
      </c>
      <c r="T12" s="24">
        <f t="shared" si="0"/>
        <v>46127</v>
      </c>
      <c r="U12" s="24">
        <f t="shared" si="0"/>
        <v>46128</v>
      </c>
      <c r="V12" s="24">
        <f t="shared" si="0"/>
        <v>46129</v>
      </c>
      <c r="W12" s="24">
        <f t="shared" si="0"/>
        <v>46130</v>
      </c>
      <c r="X12" s="24">
        <f t="shared" si="0"/>
        <v>46131</v>
      </c>
      <c r="Y12" s="24">
        <f t="shared" si="0"/>
        <v>46132</v>
      </c>
      <c r="Z12" s="24">
        <f t="shared" si="0"/>
        <v>46133</v>
      </c>
      <c r="AA12" s="24">
        <f t="shared" si="0"/>
        <v>46134</v>
      </c>
      <c r="AB12" s="24">
        <f t="shared" si="0"/>
        <v>46135</v>
      </c>
      <c r="AC12" s="24">
        <f t="shared" si="0"/>
        <v>46136</v>
      </c>
      <c r="AD12" s="24">
        <f t="shared" si="0"/>
        <v>46137</v>
      </c>
      <c r="AE12" s="24">
        <f t="shared" si="0"/>
        <v>46138</v>
      </c>
      <c r="AF12" s="24">
        <f t="shared" si="0"/>
        <v>46139</v>
      </c>
      <c r="AG12" s="24">
        <f t="shared" si="0"/>
        <v>46140</v>
      </c>
      <c r="AH12" s="24">
        <f t="shared" si="0"/>
        <v>46141</v>
      </c>
      <c r="AI12" s="24">
        <f t="shared" si="0"/>
        <v>46142</v>
      </c>
      <c r="AJ12" s="45"/>
      <c r="AK12" s="71" t="s">
        <v>6</v>
      </c>
    </row>
    <row r="13" spans="1:39" ht="18.75" customHeight="1" thickBot="1">
      <c r="A13" s="350" t="s">
        <v>4</v>
      </c>
      <c r="B13" s="350"/>
      <c r="C13" s="350"/>
      <c r="D13" s="350"/>
      <c r="E13" s="350"/>
      <c r="F13" s="70" t="str">
        <f>TEXT(F12,"aaa")</f>
        <v>水</v>
      </c>
      <c r="G13" s="70" t="str">
        <f t="shared" ref="G13:AG13" si="1">TEXT(G12,"aaa")</f>
        <v>木</v>
      </c>
      <c r="H13" s="70" t="str">
        <f t="shared" si="1"/>
        <v>金</v>
      </c>
      <c r="I13" s="70" t="str">
        <f t="shared" si="1"/>
        <v>土</v>
      </c>
      <c r="J13" s="70" t="str">
        <f t="shared" si="1"/>
        <v>日</v>
      </c>
      <c r="K13" s="70" t="str">
        <f t="shared" si="1"/>
        <v>月</v>
      </c>
      <c r="L13" s="70" t="str">
        <f t="shared" si="1"/>
        <v>火</v>
      </c>
      <c r="M13" s="70" t="str">
        <f t="shared" si="1"/>
        <v>水</v>
      </c>
      <c r="N13" s="70" t="str">
        <f t="shared" si="1"/>
        <v>木</v>
      </c>
      <c r="O13" s="70" t="str">
        <f t="shared" si="1"/>
        <v>金</v>
      </c>
      <c r="P13" s="70" t="str">
        <f t="shared" si="1"/>
        <v>土</v>
      </c>
      <c r="Q13" s="70" t="str">
        <f t="shared" si="1"/>
        <v>日</v>
      </c>
      <c r="R13" s="70" t="str">
        <f t="shared" si="1"/>
        <v>月</v>
      </c>
      <c r="S13" s="70" t="str">
        <f t="shared" si="1"/>
        <v>火</v>
      </c>
      <c r="T13" s="70" t="str">
        <f t="shared" si="1"/>
        <v>水</v>
      </c>
      <c r="U13" s="70" t="str">
        <f t="shared" si="1"/>
        <v>木</v>
      </c>
      <c r="V13" s="70" t="str">
        <f t="shared" si="1"/>
        <v>金</v>
      </c>
      <c r="W13" s="70" t="str">
        <f t="shared" si="1"/>
        <v>土</v>
      </c>
      <c r="X13" s="70" t="str">
        <f t="shared" si="1"/>
        <v>日</v>
      </c>
      <c r="Y13" s="70" t="str">
        <f t="shared" si="1"/>
        <v>月</v>
      </c>
      <c r="Z13" s="70" t="str">
        <f t="shared" si="1"/>
        <v>火</v>
      </c>
      <c r="AA13" s="70" t="str">
        <f t="shared" si="1"/>
        <v>水</v>
      </c>
      <c r="AB13" s="70" t="str">
        <f t="shared" si="1"/>
        <v>木</v>
      </c>
      <c r="AC13" s="70" t="str">
        <f t="shared" si="1"/>
        <v>金</v>
      </c>
      <c r="AD13" s="70" t="str">
        <f t="shared" si="1"/>
        <v>土</v>
      </c>
      <c r="AE13" s="70" t="str">
        <f t="shared" si="1"/>
        <v>日</v>
      </c>
      <c r="AF13" s="70" t="str">
        <f t="shared" si="1"/>
        <v>月</v>
      </c>
      <c r="AG13" s="70" t="str">
        <f t="shared" si="1"/>
        <v>火</v>
      </c>
      <c r="AH13" s="70" t="s">
        <v>66</v>
      </c>
      <c r="AI13" s="70" t="str">
        <f t="shared" ref="AI13" si="2">TEXT(AI12,"aaa")</f>
        <v>木</v>
      </c>
      <c r="AJ13" s="46"/>
      <c r="AK13" s="71"/>
    </row>
    <row r="14" spans="1:39" ht="18.75" customHeight="1" thickTop="1" thickBot="1">
      <c r="A14" s="366" t="s">
        <v>67</v>
      </c>
      <c r="B14" s="367"/>
      <c r="C14" s="367"/>
      <c r="D14" s="367"/>
      <c r="E14" s="368"/>
      <c r="F14" s="230"/>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231"/>
      <c r="AE14" s="231"/>
      <c r="AF14" s="231"/>
      <c r="AG14" s="231"/>
      <c r="AH14" s="231"/>
      <c r="AI14" s="231"/>
      <c r="AJ14" s="232"/>
      <c r="AK14" s="84"/>
    </row>
    <row r="15" spans="1:39" ht="18.75" hidden="1" customHeight="1" thickTop="1">
      <c r="A15" s="366"/>
      <c r="B15" s="367"/>
      <c r="C15" s="367"/>
      <c r="D15" s="367"/>
      <c r="E15" s="368"/>
      <c r="F15" s="70">
        <f>IF(F13="月",1,IF(F13="火",2,IF(F13="水",3,IF(F13="木",4,IF(F13="金",5,IF(F13="土",6,IF(F13="日",7,IF(F13="祝",8,""))))))))</f>
        <v>3</v>
      </c>
      <c r="G15" s="70">
        <f t="shared" ref="G15:AJ15" si="3">IF(G13="月",1,IF(G13="火",2,IF(G13="水",3,IF(G13="木",4,IF(G13="金",5,IF(G13="土",6,IF(G13="日",7,IF(G13="祝",8,""))))))))</f>
        <v>4</v>
      </c>
      <c r="H15" s="70">
        <f t="shared" si="3"/>
        <v>5</v>
      </c>
      <c r="I15" s="70">
        <f t="shared" si="3"/>
        <v>6</v>
      </c>
      <c r="J15" s="70">
        <f t="shared" si="3"/>
        <v>7</v>
      </c>
      <c r="K15" s="70">
        <f t="shared" si="3"/>
        <v>1</v>
      </c>
      <c r="L15" s="70">
        <f t="shared" si="3"/>
        <v>2</v>
      </c>
      <c r="M15" s="70">
        <f t="shared" si="3"/>
        <v>3</v>
      </c>
      <c r="N15" s="70">
        <f t="shared" si="3"/>
        <v>4</v>
      </c>
      <c r="O15" s="70">
        <f t="shared" si="3"/>
        <v>5</v>
      </c>
      <c r="P15" s="70">
        <f t="shared" si="3"/>
        <v>6</v>
      </c>
      <c r="Q15" s="70">
        <f t="shared" si="3"/>
        <v>7</v>
      </c>
      <c r="R15" s="70">
        <f t="shared" si="3"/>
        <v>1</v>
      </c>
      <c r="S15" s="70">
        <f t="shared" si="3"/>
        <v>2</v>
      </c>
      <c r="T15" s="70">
        <f t="shared" si="3"/>
        <v>3</v>
      </c>
      <c r="U15" s="70">
        <f t="shared" si="3"/>
        <v>4</v>
      </c>
      <c r="V15" s="70">
        <f t="shared" si="3"/>
        <v>5</v>
      </c>
      <c r="W15" s="70">
        <f t="shared" si="3"/>
        <v>6</v>
      </c>
      <c r="X15" s="70">
        <f t="shared" si="3"/>
        <v>7</v>
      </c>
      <c r="Y15" s="70">
        <f t="shared" si="3"/>
        <v>1</v>
      </c>
      <c r="Z15" s="70">
        <f t="shared" si="3"/>
        <v>2</v>
      </c>
      <c r="AA15" s="70">
        <f t="shared" si="3"/>
        <v>3</v>
      </c>
      <c r="AB15" s="70">
        <f t="shared" si="3"/>
        <v>4</v>
      </c>
      <c r="AC15" s="70">
        <f t="shared" si="3"/>
        <v>5</v>
      </c>
      <c r="AD15" s="70">
        <f t="shared" si="3"/>
        <v>6</v>
      </c>
      <c r="AE15" s="70">
        <f t="shared" si="3"/>
        <v>7</v>
      </c>
      <c r="AF15" s="70">
        <f t="shared" si="3"/>
        <v>1</v>
      </c>
      <c r="AG15" s="70">
        <f t="shared" si="3"/>
        <v>2</v>
      </c>
      <c r="AH15" s="70">
        <f t="shared" si="3"/>
        <v>8</v>
      </c>
      <c r="AI15" s="70">
        <f t="shared" si="3"/>
        <v>4</v>
      </c>
      <c r="AJ15" s="70" t="str">
        <f t="shared" si="3"/>
        <v/>
      </c>
      <c r="AK15" s="84"/>
    </row>
    <row r="16" spans="1:39" ht="23.25" customHeight="1" thickTop="1" thickBot="1">
      <c r="A16" s="354" t="s">
        <v>51</v>
      </c>
      <c r="B16" s="355"/>
      <c r="C16" s="355"/>
      <c r="D16" s="355"/>
      <c r="E16" s="356"/>
      <c r="F16" s="340">
        <f>SUM(F17:F24)</f>
        <v>0</v>
      </c>
      <c r="G16" s="340">
        <f t="shared" ref="G16:AJ16" si="4">SUM(G17:G24)</f>
        <v>0</v>
      </c>
      <c r="H16" s="340">
        <f t="shared" si="4"/>
        <v>0</v>
      </c>
      <c r="I16" s="340">
        <f t="shared" si="4"/>
        <v>0</v>
      </c>
      <c r="J16" s="340">
        <f t="shared" si="4"/>
        <v>0</v>
      </c>
      <c r="K16" s="340">
        <f t="shared" si="4"/>
        <v>0</v>
      </c>
      <c r="L16" s="340">
        <f t="shared" si="4"/>
        <v>0</v>
      </c>
      <c r="M16" s="340">
        <f t="shared" si="4"/>
        <v>0</v>
      </c>
      <c r="N16" s="340">
        <f t="shared" si="4"/>
        <v>0</v>
      </c>
      <c r="O16" s="340">
        <f t="shared" si="4"/>
        <v>0</v>
      </c>
      <c r="P16" s="340">
        <f t="shared" si="4"/>
        <v>0</v>
      </c>
      <c r="Q16" s="340">
        <f t="shared" si="4"/>
        <v>0</v>
      </c>
      <c r="R16" s="340">
        <f t="shared" si="4"/>
        <v>0</v>
      </c>
      <c r="S16" s="340">
        <f t="shared" si="4"/>
        <v>0</v>
      </c>
      <c r="T16" s="340">
        <f t="shared" si="4"/>
        <v>0</v>
      </c>
      <c r="U16" s="340">
        <f t="shared" si="4"/>
        <v>0</v>
      </c>
      <c r="V16" s="340">
        <f t="shared" si="4"/>
        <v>0</v>
      </c>
      <c r="W16" s="340">
        <f t="shared" si="4"/>
        <v>0</v>
      </c>
      <c r="X16" s="340">
        <f t="shared" si="4"/>
        <v>0</v>
      </c>
      <c r="Y16" s="340">
        <f t="shared" si="4"/>
        <v>0</v>
      </c>
      <c r="Z16" s="340">
        <f t="shared" si="4"/>
        <v>0</v>
      </c>
      <c r="AA16" s="340">
        <f t="shared" si="4"/>
        <v>0</v>
      </c>
      <c r="AB16" s="340">
        <f t="shared" si="4"/>
        <v>0</v>
      </c>
      <c r="AC16" s="340">
        <f t="shared" si="4"/>
        <v>0</v>
      </c>
      <c r="AD16" s="340">
        <f t="shared" si="4"/>
        <v>0</v>
      </c>
      <c r="AE16" s="340">
        <f t="shared" si="4"/>
        <v>0</v>
      </c>
      <c r="AF16" s="340">
        <f t="shared" si="4"/>
        <v>0</v>
      </c>
      <c r="AG16" s="340">
        <f t="shared" si="4"/>
        <v>0</v>
      </c>
      <c r="AH16" s="340">
        <f t="shared" si="4"/>
        <v>0</v>
      </c>
      <c r="AI16" s="340">
        <f t="shared" si="4"/>
        <v>0</v>
      </c>
      <c r="AJ16" s="340">
        <f t="shared" si="4"/>
        <v>0</v>
      </c>
      <c r="AK16" s="339">
        <f>SUM(F16:AJ16)</f>
        <v>0</v>
      </c>
    </row>
    <row r="17" spans="1:37" s="33" customFormat="1" ht="23.25" customHeight="1" thickTop="1">
      <c r="A17" s="29"/>
      <c r="B17" s="357" t="s">
        <v>72</v>
      </c>
      <c r="C17" s="358"/>
      <c r="D17" s="358"/>
      <c r="E17" s="358"/>
      <c r="F17" s="25"/>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7"/>
      <c r="AK17" s="28">
        <f>SUM(F17:AJ17)</f>
        <v>0</v>
      </c>
    </row>
    <row r="18" spans="1:37" s="33" customFormat="1" ht="23.25" customHeight="1">
      <c r="A18" s="29"/>
      <c r="B18" s="420" t="s">
        <v>74</v>
      </c>
      <c r="C18" s="421"/>
      <c r="D18" s="421"/>
      <c r="E18" s="421"/>
      <c r="F18" s="96"/>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8"/>
      <c r="AK18" s="28">
        <f t="shared" ref="AK18:AK25" si="5">SUM(F18:AJ18)</f>
        <v>0</v>
      </c>
    </row>
    <row r="19" spans="1:37" s="33" customFormat="1" ht="23.25" customHeight="1">
      <c r="A19" s="29"/>
      <c r="B19" s="357" t="s">
        <v>76</v>
      </c>
      <c r="C19" s="358"/>
      <c r="D19" s="358"/>
      <c r="E19" s="358"/>
      <c r="F19" s="30"/>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2"/>
      <c r="AK19" s="28">
        <f t="shared" si="5"/>
        <v>0</v>
      </c>
    </row>
    <row r="20" spans="1:37" s="33" customFormat="1" ht="23.25" customHeight="1">
      <c r="A20" s="29"/>
      <c r="B20" s="420" t="s">
        <v>78</v>
      </c>
      <c r="C20" s="421"/>
      <c r="D20" s="421"/>
      <c r="E20" s="421"/>
      <c r="F20" s="96"/>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8"/>
      <c r="AK20" s="28">
        <f t="shared" si="5"/>
        <v>0</v>
      </c>
    </row>
    <row r="21" spans="1:37" s="33" customFormat="1" ht="23.25" customHeight="1">
      <c r="A21" s="29"/>
      <c r="B21" s="357" t="s">
        <v>80</v>
      </c>
      <c r="C21" s="358"/>
      <c r="D21" s="358"/>
      <c r="E21" s="358"/>
      <c r="F21" s="30"/>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2"/>
      <c r="AK21" s="28">
        <f t="shared" si="5"/>
        <v>0</v>
      </c>
    </row>
    <row r="22" spans="1:37" s="33" customFormat="1" ht="23.25" customHeight="1">
      <c r="A22" s="29"/>
      <c r="B22" s="420" t="s">
        <v>82</v>
      </c>
      <c r="C22" s="421"/>
      <c r="D22" s="421"/>
      <c r="E22" s="421"/>
      <c r="F22" s="96"/>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8"/>
      <c r="AK22" s="28">
        <f t="shared" si="5"/>
        <v>0</v>
      </c>
    </row>
    <row r="23" spans="1:37" s="33" customFormat="1" ht="23.25" customHeight="1">
      <c r="A23" s="29"/>
      <c r="B23" s="357" t="s">
        <v>84</v>
      </c>
      <c r="C23" s="358"/>
      <c r="D23" s="358"/>
      <c r="E23" s="358"/>
      <c r="F23" s="30"/>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2"/>
      <c r="AK23" s="28">
        <f t="shared" si="5"/>
        <v>0</v>
      </c>
    </row>
    <row r="24" spans="1:37" s="33" customFormat="1" ht="23.25" customHeight="1" thickBot="1">
      <c r="A24" s="34"/>
      <c r="B24" s="420" t="s">
        <v>89</v>
      </c>
      <c r="C24" s="421"/>
      <c r="D24" s="421"/>
      <c r="E24" s="421"/>
      <c r="F24" s="99"/>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1"/>
      <c r="AK24" s="28">
        <f t="shared" si="5"/>
        <v>0</v>
      </c>
    </row>
    <row r="25" spans="1:37" ht="23.25" customHeight="1" thickTop="1" thickBot="1">
      <c r="A25" s="354" t="s">
        <v>52</v>
      </c>
      <c r="B25" s="355"/>
      <c r="C25" s="355"/>
      <c r="D25" s="355"/>
      <c r="E25" s="356"/>
      <c r="F25" s="338">
        <f>SUM(F26:F32)</f>
        <v>0</v>
      </c>
      <c r="G25" s="338">
        <f t="shared" ref="G25:AJ25" si="6">SUM(G26:G32)</f>
        <v>0</v>
      </c>
      <c r="H25" s="338">
        <f t="shared" si="6"/>
        <v>0</v>
      </c>
      <c r="I25" s="338">
        <f t="shared" si="6"/>
        <v>0</v>
      </c>
      <c r="J25" s="338">
        <f t="shared" si="6"/>
        <v>0</v>
      </c>
      <c r="K25" s="338">
        <f t="shared" si="6"/>
        <v>0</v>
      </c>
      <c r="L25" s="338">
        <f t="shared" si="6"/>
        <v>0</v>
      </c>
      <c r="M25" s="338">
        <f t="shared" si="6"/>
        <v>0</v>
      </c>
      <c r="N25" s="338">
        <f t="shared" si="6"/>
        <v>0</v>
      </c>
      <c r="O25" s="338">
        <f t="shared" si="6"/>
        <v>0</v>
      </c>
      <c r="P25" s="338">
        <f t="shared" si="6"/>
        <v>0</v>
      </c>
      <c r="Q25" s="338">
        <f t="shared" si="6"/>
        <v>0</v>
      </c>
      <c r="R25" s="338">
        <f t="shared" si="6"/>
        <v>0</v>
      </c>
      <c r="S25" s="338">
        <f t="shared" si="6"/>
        <v>0</v>
      </c>
      <c r="T25" s="338">
        <f t="shared" si="6"/>
        <v>0</v>
      </c>
      <c r="U25" s="338">
        <f t="shared" si="6"/>
        <v>0</v>
      </c>
      <c r="V25" s="338">
        <f t="shared" si="6"/>
        <v>0</v>
      </c>
      <c r="W25" s="338">
        <f t="shared" si="6"/>
        <v>0</v>
      </c>
      <c r="X25" s="338">
        <f t="shared" si="6"/>
        <v>0</v>
      </c>
      <c r="Y25" s="338">
        <f t="shared" si="6"/>
        <v>0</v>
      </c>
      <c r="Z25" s="338">
        <f t="shared" si="6"/>
        <v>0</v>
      </c>
      <c r="AA25" s="338">
        <f t="shared" si="6"/>
        <v>0</v>
      </c>
      <c r="AB25" s="338">
        <f t="shared" si="6"/>
        <v>0</v>
      </c>
      <c r="AC25" s="338">
        <f t="shared" si="6"/>
        <v>0</v>
      </c>
      <c r="AD25" s="338">
        <f t="shared" si="6"/>
        <v>0</v>
      </c>
      <c r="AE25" s="338">
        <f t="shared" si="6"/>
        <v>0</v>
      </c>
      <c r="AF25" s="338">
        <f t="shared" si="6"/>
        <v>0</v>
      </c>
      <c r="AG25" s="338">
        <f t="shared" si="6"/>
        <v>0</v>
      </c>
      <c r="AH25" s="338">
        <f t="shared" si="6"/>
        <v>0</v>
      </c>
      <c r="AI25" s="338">
        <f t="shared" si="6"/>
        <v>0</v>
      </c>
      <c r="AJ25" s="338">
        <f t="shared" si="6"/>
        <v>0</v>
      </c>
      <c r="AK25" s="339">
        <f t="shared" si="5"/>
        <v>0</v>
      </c>
    </row>
    <row r="26" spans="1:37" s="33" customFormat="1" ht="23.25" customHeight="1" thickTop="1">
      <c r="A26" s="29"/>
      <c r="B26" s="357" t="s">
        <v>72</v>
      </c>
      <c r="C26" s="358"/>
      <c r="D26" s="358"/>
      <c r="E26" s="358"/>
      <c r="F26" s="25"/>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7"/>
      <c r="AK26" s="28">
        <f>SUM(F26:AJ26)</f>
        <v>0</v>
      </c>
    </row>
    <row r="27" spans="1:37" s="33" customFormat="1" ht="23.25" customHeight="1">
      <c r="A27" s="29"/>
      <c r="B27" s="420" t="s">
        <v>74</v>
      </c>
      <c r="C27" s="421"/>
      <c r="D27" s="421"/>
      <c r="E27" s="421"/>
      <c r="F27" s="96"/>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8"/>
      <c r="AK27" s="28">
        <f t="shared" ref="AK27:AK31" si="7">SUM(F27:AJ27)</f>
        <v>0</v>
      </c>
    </row>
    <row r="28" spans="1:37" s="33" customFormat="1" ht="23.25" customHeight="1">
      <c r="A28" s="29"/>
      <c r="B28" s="357" t="s">
        <v>76</v>
      </c>
      <c r="C28" s="358"/>
      <c r="D28" s="358"/>
      <c r="E28" s="358"/>
      <c r="F28" s="30"/>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2"/>
      <c r="AK28" s="28">
        <f t="shared" si="7"/>
        <v>0</v>
      </c>
    </row>
    <row r="29" spans="1:37" s="33" customFormat="1" ht="23.25" customHeight="1">
      <c r="A29" s="29"/>
      <c r="B29" s="420" t="s">
        <v>78</v>
      </c>
      <c r="C29" s="421"/>
      <c r="D29" s="421"/>
      <c r="E29" s="421"/>
      <c r="F29" s="96"/>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8"/>
      <c r="AK29" s="28">
        <f t="shared" si="7"/>
        <v>0</v>
      </c>
    </row>
    <row r="30" spans="1:37" s="33" customFormat="1" ht="23.25" customHeight="1">
      <c r="A30" s="29"/>
      <c r="B30" s="357" t="s">
        <v>80</v>
      </c>
      <c r="C30" s="358"/>
      <c r="D30" s="358"/>
      <c r="E30" s="358"/>
      <c r="F30" s="30"/>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2"/>
      <c r="AK30" s="28">
        <f t="shared" si="7"/>
        <v>0</v>
      </c>
    </row>
    <row r="31" spans="1:37" s="33" customFormat="1" ht="23.25" customHeight="1">
      <c r="A31" s="29"/>
      <c r="B31" s="420" t="s">
        <v>82</v>
      </c>
      <c r="C31" s="421"/>
      <c r="D31" s="421"/>
      <c r="E31" s="421"/>
      <c r="F31" s="96"/>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8"/>
      <c r="AK31" s="28">
        <f t="shared" si="7"/>
        <v>0</v>
      </c>
    </row>
    <row r="32" spans="1:37" s="33" customFormat="1" ht="23.25" customHeight="1">
      <c r="A32" s="29"/>
      <c r="B32" s="357" t="s">
        <v>84</v>
      </c>
      <c r="C32" s="358"/>
      <c r="D32" s="358"/>
      <c r="E32" s="358"/>
      <c r="F32" s="30"/>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2"/>
      <c r="AK32" s="28">
        <f t="shared" ref="AK32:AK33" si="8">SUM(F32:AJ32)</f>
        <v>0</v>
      </c>
    </row>
    <row r="33" spans="1:37" s="33" customFormat="1" ht="23.25" customHeight="1" thickBot="1">
      <c r="A33" s="34"/>
      <c r="B33" s="420" t="s">
        <v>89</v>
      </c>
      <c r="C33" s="421"/>
      <c r="D33" s="421"/>
      <c r="E33" s="421"/>
      <c r="F33" s="99"/>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1"/>
      <c r="AK33" s="28">
        <f t="shared" si="8"/>
        <v>0</v>
      </c>
    </row>
    <row r="34" spans="1:37" ht="18.75" customHeight="1" thickTop="1">
      <c r="A34" s="416" t="s">
        <v>6</v>
      </c>
      <c r="B34" s="418"/>
      <c r="C34" s="418"/>
      <c r="D34" s="418"/>
      <c r="E34" s="419"/>
      <c r="F34" s="43">
        <f t="shared" ref="F34:AK34" si="9">F16+F25</f>
        <v>0</v>
      </c>
      <c r="G34" s="43">
        <f t="shared" si="9"/>
        <v>0</v>
      </c>
      <c r="H34" s="43">
        <f>H16+H25</f>
        <v>0</v>
      </c>
      <c r="I34" s="43">
        <f t="shared" si="9"/>
        <v>0</v>
      </c>
      <c r="J34" s="43">
        <f t="shared" si="9"/>
        <v>0</v>
      </c>
      <c r="K34" s="43">
        <f t="shared" si="9"/>
        <v>0</v>
      </c>
      <c r="L34" s="43">
        <f t="shared" si="9"/>
        <v>0</v>
      </c>
      <c r="M34" s="43">
        <f t="shared" si="9"/>
        <v>0</v>
      </c>
      <c r="N34" s="43">
        <f t="shared" si="9"/>
        <v>0</v>
      </c>
      <c r="O34" s="43">
        <f t="shared" si="9"/>
        <v>0</v>
      </c>
      <c r="P34" s="43">
        <f t="shared" si="9"/>
        <v>0</v>
      </c>
      <c r="Q34" s="43">
        <f t="shared" si="9"/>
        <v>0</v>
      </c>
      <c r="R34" s="43">
        <f t="shared" si="9"/>
        <v>0</v>
      </c>
      <c r="S34" s="43">
        <f t="shared" si="9"/>
        <v>0</v>
      </c>
      <c r="T34" s="43">
        <f t="shared" si="9"/>
        <v>0</v>
      </c>
      <c r="U34" s="43">
        <f t="shared" si="9"/>
        <v>0</v>
      </c>
      <c r="V34" s="43">
        <f t="shared" si="9"/>
        <v>0</v>
      </c>
      <c r="W34" s="43">
        <f t="shared" si="9"/>
        <v>0</v>
      </c>
      <c r="X34" s="43">
        <f t="shared" si="9"/>
        <v>0</v>
      </c>
      <c r="Y34" s="43">
        <f t="shared" si="9"/>
        <v>0</v>
      </c>
      <c r="Z34" s="43">
        <f t="shared" si="9"/>
        <v>0</v>
      </c>
      <c r="AA34" s="43">
        <f t="shared" si="9"/>
        <v>0</v>
      </c>
      <c r="AB34" s="43">
        <f t="shared" si="9"/>
        <v>0</v>
      </c>
      <c r="AC34" s="43">
        <f t="shared" si="9"/>
        <v>0</v>
      </c>
      <c r="AD34" s="43">
        <f t="shared" si="9"/>
        <v>0</v>
      </c>
      <c r="AE34" s="43">
        <f t="shared" si="9"/>
        <v>0</v>
      </c>
      <c r="AF34" s="43">
        <f t="shared" si="9"/>
        <v>0</v>
      </c>
      <c r="AG34" s="43">
        <f t="shared" si="9"/>
        <v>0</v>
      </c>
      <c r="AH34" s="43">
        <f t="shared" si="9"/>
        <v>0</v>
      </c>
      <c r="AI34" s="43">
        <f t="shared" si="9"/>
        <v>0</v>
      </c>
      <c r="AJ34" s="43">
        <f t="shared" si="9"/>
        <v>0</v>
      </c>
      <c r="AK34" s="44">
        <f t="shared" si="9"/>
        <v>0</v>
      </c>
    </row>
    <row r="35" spans="1:37" s="77" customFormat="1" ht="18.75" customHeight="1">
      <c r="A35" s="38"/>
      <c r="B35" s="38"/>
      <c r="C35" s="38"/>
      <c r="D35" s="38"/>
      <c r="E35" s="38"/>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row>
    <row r="36" spans="1:37" ht="18.75" customHeight="1">
      <c r="A36" s="353" t="s">
        <v>57</v>
      </c>
      <c r="B36" s="353"/>
      <c r="C36" s="353"/>
      <c r="D36" s="353"/>
      <c r="L36" s="85"/>
      <c r="M36" s="85"/>
      <c r="N36" s="85"/>
      <c r="O36" s="214" t="s">
        <v>251</v>
      </c>
      <c r="P36" s="85"/>
      <c r="Q36" s="85"/>
      <c r="R36" s="85"/>
      <c r="S36" s="85"/>
      <c r="T36" s="85"/>
      <c r="U36" s="85"/>
      <c r="V36" s="85"/>
      <c r="W36" s="85"/>
      <c r="X36" s="85"/>
      <c r="Y36" s="85"/>
      <c r="Z36" s="85"/>
      <c r="AA36" s="85"/>
      <c r="AB36" s="85"/>
      <c r="AC36" s="85"/>
      <c r="AD36" s="85"/>
      <c r="AE36" s="85"/>
      <c r="AF36" s="85"/>
      <c r="AG36" s="85"/>
      <c r="AH36" s="85"/>
      <c r="AI36" s="85"/>
      <c r="AJ36" s="85"/>
      <c r="AK36" s="85"/>
    </row>
    <row r="37" spans="1:37" ht="18.75" customHeight="1">
      <c r="A37" s="75"/>
      <c r="B37" s="33" t="s">
        <v>71</v>
      </c>
      <c r="C37" s="85"/>
      <c r="D37" s="85"/>
      <c r="E37" s="85"/>
      <c r="F37" s="85"/>
      <c r="G37" s="85"/>
      <c r="H37" s="85"/>
      <c r="I37" s="85"/>
      <c r="J37" s="85"/>
      <c r="K37" s="85"/>
      <c r="L37" s="85"/>
      <c r="M37" s="92"/>
      <c r="N37" s="85"/>
      <c r="O37" s="215" t="s">
        <v>250</v>
      </c>
      <c r="P37" s="85"/>
      <c r="Q37" s="85"/>
      <c r="R37" s="85"/>
      <c r="S37" s="85"/>
      <c r="T37" s="85"/>
      <c r="U37" s="85"/>
      <c r="V37" s="85"/>
      <c r="W37" s="85"/>
      <c r="X37" s="85"/>
      <c r="Y37" s="85"/>
      <c r="Z37" s="85"/>
      <c r="AA37" s="85"/>
      <c r="AB37" s="85"/>
      <c r="AC37" s="85"/>
      <c r="AD37" s="85"/>
      <c r="AE37" s="85"/>
      <c r="AF37" s="85"/>
      <c r="AG37" s="85"/>
      <c r="AH37" s="85"/>
      <c r="AI37" s="85"/>
      <c r="AJ37" s="85"/>
      <c r="AK37" s="85"/>
    </row>
    <row r="38" spans="1:37" ht="18.75" customHeight="1">
      <c r="A38" s="75"/>
      <c r="B38" s="350" t="s">
        <v>7</v>
      </c>
      <c r="C38" s="350"/>
      <c r="D38" s="350"/>
      <c r="E38" s="350"/>
      <c r="F38" s="350"/>
      <c r="G38" s="350"/>
      <c r="H38" s="350" t="s">
        <v>92</v>
      </c>
      <c r="I38" s="350"/>
      <c r="J38" s="350"/>
      <c r="K38" s="350"/>
      <c r="L38" s="94"/>
      <c r="M38" s="39"/>
      <c r="N38" s="39"/>
      <c r="O38" s="39"/>
      <c r="P38" s="39"/>
      <c r="Q38" s="39"/>
      <c r="R38" s="39"/>
      <c r="S38" s="39"/>
      <c r="T38" s="39"/>
      <c r="U38" s="39"/>
      <c r="V38" s="85"/>
      <c r="W38" s="85"/>
      <c r="X38" s="85"/>
      <c r="Y38" s="85"/>
      <c r="Z38" s="85"/>
      <c r="AA38" s="85"/>
      <c r="AB38" s="85"/>
      <c r="AC38" s="85"/>
      <c r="AD38" s="85"/>
      <c r="AE38" s="85"/>
      <c r="AF38" s="85"/>
      <c r="AG38" s="85"/>
      <c r="AH38" s="85"/>
      <c r="AI38" s="85"/>
      <c r="AJ38" s="85"/>
      <c r="AK38" s="85"/>
    </row>
    <row r="39" spans="1:37" ht="18.75" customHeight="1">
      <c r="A39" s="75"/>
      <c r="B39" s="350"/>
      <c r="C39" s="350"/>
      <c r="D39" s="350"/>
      <c r="E39" s="350"/>
      <c r="F39" s="350"/>
      <c r="G39" s="350"/>
      <c r="H39" s="350"/>
      <c r="I39" s="350"/>
      <c r="J39" s="350"/>
      <c r="K39" s="350"/>
      <c r="L39" s="94"/>
      <c r="M39" s="39"/>
      <c r="N39" s="39"/>
      <c r="O39" s="39"/>
      <c r="P39" s="39"/>
      <c r="Q39" s="39"/>
      <c r="R39" s="39"/>
      <c r="S39" s="39"/>
      <c r="T39" s="39"/>
      <c r="U39" s="39"/>
      <c r="V39" s="85"/>
      <c r="W39" s="85"/>
      <c r="X39" s="85"/>
      <c r="Y39" s="85"/>
      <c r="Z39" s="85"/>
      <c r="AA39" s="85"/>
      <c r="AB39" s="85"/>
      <c r="AC39" s="85"/>
      <c r="AD39" s="85"/>
      <c r="AE39" s="85"/>
      <c r="AF39" s="85"/>
      <c r="AG39" s="85"/>
      <c r="AH39" s="85"/>
      <c r="AI39" s="85"/>
      <c r="AJ39" s="85"/>
      <c r="AK39" s="85"/>
    </row>
    <row r="40" spans="1:37" ht="18.75" customHeight="1">
      <c r="A40" s="91"/>
      <c r="B40" s="414" t="s">
        <v>87</v>
      </c>
      <c r="C40" s="415" t="s">
        <v>73</v>
      </c>
      <c r="D40" s="415"/>
      <c r="E40" s="415"/>
      <c r="F40" s="415"/>
      <c r="G40" s="415"/>
      <c r="H40" s="361">
        <f>SUMIFS(F17:AJ17,$F$14:$AJ$14,"○",$F$15:$AJ$15,"&lt;=5")</f>
        <v>0</v>
      </c>
      <c r="I40" s="361"/>
      <c r="J40" s="416"/>
      <c r="K40" s="238" t="s">
        <v>47</v>
      </c>
      <c r="L40" s="95"/>
      <c r="M40" s="39"/>
      <c r="N40" s="39"/>
      <c r="O40" s="39"/>
      <c r="P40" s="39"/>
      <c r="Q40" s="39"/>
      <c r="R40" s="39"/>
      <c r="S40" s="39"/>
      <c r="T40" s="39"/>
      <c r="U40" s="85"/>
      <c r="V40" s="85"/>
      <c r="W40" s="39"/>
      <c r="X40" s="39"/>
      <c r="Y40" s="39"/>
      <c r="Z40" s="39"/>
      <c r="AA40" s="39"/>
      <c r="AB40" s="39"/>
      <c r="AC40" s="39"/>
      <c r="AD40" s="41"/>
      <c r="AE40" s="41"/>
      <c r="AF40" s="41"/>
      <c r="AG40" s="41"/>
      <c r="AH40" s="41"/>
      <c r="AI40" s="41"/>
      <c r="AJ40" s="41"/>
      <c r="AK40" s="41"/>
    </row>
    <row r="41" spans="1:37" ht="18.75" customHeight="1">
      <c r="A41" s="91"/>
      <c r="B41" s="414"/>
      <c r="C41" s="417" t="s">
        <v>75</v>
      </c>
      <c r="D41" s="417"/>
      <c r="E41" s="417"/>
      <c r="F41" s="417"/>
      <c r="G41" s="417"/>
      <c r="H41" s="361">
        <f>SUMIFS(F18:AJ18,$F$14:$AJ$14,"○",$F$15:$AJ$15,"&lt;=5")</f>
        <v>0</v>
      </c>
      <c r="I41" s="361"/>
      <c r="J41" s="416"/>
      <c r="K41" s="238" t="s">
        <v>47</v>
      </c>
      <c r="L41" s="95"/>
      <c r="M41" s="39"/>
      <c r="N41" s="39"/>
      <c r="O41" s="39"/>
      <c r="P41" s="39"/>
      <c r="Q41" s="39"/>
      <c r="R41" s="39"/>
      <c r="S41" s="39"/>
      <c r="T41" s="39"/>
      <c r="U41" s="41"/>
      <c r="V41" s="85"/>
      <c r="W41" s="88"/>
      <c r="X41" s="88"/>
      <c r="Y41" s="85"/>
      <c r="Z41" s="88"/>
      <c r="AA41" s="88"/>
      <c r="AB41" s="88"/>
      <c r="AC41" s="85"/>
      <c r="AD41" s="88"/>
      <c r="AE41" s="88"/>
      <c r="AF41" s="88"/>
      <c r="AG41" s="85"/>
      <c r="AH41" s="88"/>
      <c r="AI41" s="88"/>
      <c r="AJ41" s="88"/>
      <c r="AK41" s="85"/>
    </row>
    <row r="42" spans="1:37" ht="18.75" customHeight="1">
      <c r="A42" s="91"/>
      <c r="B42" s="414"/>
      <c r="C42" s="415" t="s">
        <v>77</v>
      </c>
      <c r="D42" s="415"/>
      <c r="E42" s="415"/>
      <c r="F42" s="415"/>
      <c r="G42" s="415"/>
      <c r="H42" s="361">
        <f t="shared" ref="H42:H47" si="10">SUMIFS(F19:AJ19,$F$14:$AJ$14,"○",$F$15:$AJ$15,"&lt;=5")</f>
        <v>0</v>
      </c>
      <c r="I42" s="361"/>
      <c r="J42" s="416"/>
      <c r="K42" s="238" t="s">
        <v>47</v>
      </c>
      <c r="L42" s="95"/>
      <c r="M42" s="39"/>
      <c r="N42" s="39"/>
      <c r="O42" s="39"/>
      <c r="P42" s="39"/>
      <c r="Q42" s="39"/>
      <c r="R42" s="39"/>
      <c r="S42" s="39"/>
      <c r="T42" s="39"/>
      <c r="U42" s="41"/>
      <c r="V42" s="85"/>
      <c r="W42" s="89"/>
      <c r="X42" s="89"/>
      <c r="Y42" s="85"/>
      <c r="Z42" s="89"/>
      <c r="AA42" s="89"/>
      <c r="AB42" s="89"/>
      <c r="AC42" s="85"/>
      <c r="AD42" s="89"/>
      <c r="AE42" s="89"/>
      <c r="AF42" s="89"/>
      <c r="AG42" s="85"/>
      <c r="AH42" s="89"/>
      <c r="AI42" s="89"/>
      <c r="AJ42" s="89"/>
      <c r="AK42" s="85"/>
    </row>
    <row r="43" spans="1:37" ht="18.75" customHeight="1">
      <c r="A43" s="91"/>
      <c r="B43" s="414"/>
      <c r="C43" s="417" t="s">
        <v>79</v>
      </c>
      <c r="D43" s="417"/>
      <c r="E43" s="417"/>
      <c r="F43" s="417"/>
      <c r="G43" s="417"/>
      <c r="H43" s="361">
        <f t="shared" si="10"/>
        <v>0</v>
      </c>
      <c r="I43" s="361"/>
      <c r="J43" s="416"/>
      <c r="K43" s="238" t="s">
        <v>47</v>
      </c>
      <c r="L43" s="95"/>
      <c r="M43" s="39"/>
      <c r="N43" s="39"/>
      <c r="O43" s="39"/>
      <c r="P43" s="39"/>
      <c r="Q43" s="39"/>
      <c r="R43" s="39"/>
      <c r="S43" s="39"/>
      <c r="T43" s="39"/>
      <c r="U43" s="41"/>
      <c r="V43" s="85"/>
      <c r="W43" s="88"/>
      <c r="X43" s="88"/>
      <c r="Y43" s="85"/>
      <c r="Z43" s="88"/>
      <c r="AA43" s="88"/>
      <c r="AB43" s="88"/>
      <c r="AC43" s="85"/>
      <c r="AD43" s="88"/>
      <c r="AE43" s="88"/>
      <c r="AF43" s="88"/>
      <c r="AG43" s="85"/>
      <c r="AH43" s="88"/>
      <c r="AI43" s="88"/>
      <c r="AJ43" s="88"/>
      <c r="AK43" s="85"/>
    </row>
    <row r="44" spans="1:37" ht="18.75" customHeight="1">
      <c r="A44" s="91"/>
      <c r="B44" s="414"/>
      <c r="C44" s="415" t="s">
        <v>81</v>
      </c>
      <c r="D44" s="415"/>
      <c r="E44" s="415"/>
      <c r="F44" s="415"/>
      <c r="G44" s="415"/>
      <c r="H44" s="361">
        <f t="shared" si="10"/>
        <v>0</v>
      </c>
      <c r="I44" s="361"/>
      <c r="J44" s="416"/>
      <c r="K44" s="238" t="s">
        <v>47</v>
      </c>
      <c r="L44" s="95"/>
      <c r="M44" s="39"/>
      <c r="N44" s="39"/>
      <c r="O44" s="39"/>
      <c r="P44" s="39"/>
      <c r="Q44" s="39"/>
      <c r="R44" s="39"/>
      <c r="S44" s="39"/>
      <c r="T44" s="39"/>
      <c r="U44" s="41"/>
      <c r="V44" s="85"/>
      <c r="W44" s="86"/>
      <c r="X44" s="86"/>
      <c r="Y44" s="85"/>
      <c r="Z44" s="86"/>
      <c r="AA44" s="86"/>
      <c r="AB44" s="86"/>
      <c r="AC44" s="85"/>
      <c r="AD44" s="86"/>
      <c r="AE44" s="86"/>
      <c r="AF44" s="86"/>
      <c r="AG44" s="85"/>
      <c r="AH44" s="86"/>
      <c r="AI44" s="86"/>
      <c r="AJ44" s="86"/>
      <c r="AK44" s="85"/>
    </row>
    <row r="45" spans="1:37" ht="18.75" customHeight="1">
      <c r="A45" s="91"/>
      <c r="B45" s="414"/>
      <c r="C45" s="417" t="s">
        <v>83</v>
      </c>
      <c r="D45" s="417"/>
      <c r="E45" s="417"/>
      <c r="F45" s="417"/>
      <c r="G45" s="417"/>
      <c r="H45" s="361">
        <f t="shared" si="10"/>
        <v>0</v>
      </c>
      <c r="I45" s="361"/>
      <c r="J45" s="416"/>
      <c r="K45" s="238" t="s">
        <v>47</v>
      </c>
      <c r="L45" s="95"/>
      <c r="M45" s="39"/>
      <c r="N45" s="39"/>
      <c r="O45" s="39"/>
      <c r="P45" s="39"/>
      <c r="Q45" s="39"/>
      <c r="R45" s="39"/>
      <c r="S45" s="39"/>
      <c r="T45" s="39"/>
      <c r="U45" s="41"/>
      <c r="V45" s="85"/>
      <c r="W45" s="88"/>
      <c r="X45" s="88"/>
      <c r="Y45" s="85"/>
      <c r="Z45" s="88"/>
      <c r="AA45" s="88"/>
      <c r="AB45" s="88"/>
      <c r="AC45" s="85"/>
      <c r="AD45" s="41"/>
      <c r="AE45" s="41"/>
      <c r="AF45" s="41"/>
      <c r="AG45" s="85"/>
      <c r="AH45" s="41"/>
      <c r="AI45" s="41"/>
      <c r="AJ45" s="41"/>
      <c r="AK45" s="85"/>
    </row>
    <row r="46" spans="1:37" ht="18.75" customHeight="1">
      <c r="A46" s="91"/>
      <c r="B46" s="414"/>
      <c r="C46" s="415" t="s">
        <v>85</v>
      </c>
      <c r="D46" s="415"/>
      <c r="E46" s="415"/>
      <c r="F46" s="415"/>
      <c r="G46" s="415"/>
      <c r="H46" s="361">
        <f t="shared" si="10"/>
        <v>0</v>
      </c>
      <c r="I46" s="361"/>
      <c r="J46" s="416"/>
      <c r="K46" s="238" t="s">
        <v>47</v>
      </c>
      <c r="L46" s="95"/>
      <c r="M46" s="39"/>
      <c r="N46" s="39"/>
      <c r="O46" s="39"/>
      <c r="P46" s="39"/>
      <c r="Q46" s="39"/>
      <c r="R46" s="39"/>
      <c r="S46" s="39"/>
      <c r="T46" s="39"/>
      <c r="U46" s="41"/>
      <c r="V46" s="85"/>
      <c r="W46" s="39"/>
      <c r="X46" s="39"/>
      <c r="Y46" s="39"/>
      <c r="Z46" s="39"/>
      <c r="AA46" s="39"/>
      <c r="AB46" s="39"/>
      <c r="AC46" s="39"/>
      <c r="AD46" s="41"/>
      <c r="AE46" s="41"/>
      <c r="AF46" s="41"/>
      <c r="AG46" s="41"/>
      <c r="AH46" s="41"/>
      <c r="AI46" s="41"/>
      <c r="AJ46" s="41"/>
      <c r="AK46" s="41"/>
    </row>
    <row r="47" spans="1:37" ht="18.75" customHeight="1">
      <c r="A47" s="91"/>
      <c r="B47" s="414"/>
      <c r="C47" s="417" t="s">
        <v>90</v>
      </c>
      <c r="D47" s="417"/>
      <c r="E47" s="417"/>
      <c r="F47" s="417"/>
      <c r="G47" s="417"/>
      <c r="H47" s="361">
        <f t="shared" si="10"/>
        <v>0</v>
      </c>
      <c r="I47" s="361"/>
      <c r="J47" s="416"/>
      <c r="K47" s="238" t="s">
        <v>47</v>
      </c>
      <c r="L47" s="95"/>
      <c r="M47" s="39"/>
      <c r="N47" s="39"/>
      <c r="O47" s="39"/>
      <c r="P47" s="39"/>
      <c r="Q47" s="39"/>
      <c r="R47" s="39"/>
      <c r="S47" s="39"/>
      <c r="T47" s="39"/>
      <c r="U47" s="41"/>
      <c r="V47" s="85"/>
      <c r="W47" s="88"/>
      <c r="X47" s="88"/>
      <c r="Y47" s="85"/>
      <c r="Z47" s="88"/>
      <c r="AA47" s="88"/>
      <c r="AB47" s="88"/>
      <c r="AC47" s="85"/>
      <c r="AD47" s="88"/>
      <c r="AE47" s="88"/>
      <c r="AF47" s="88"/>
      <c r="AG47" s="85"/>
      <c r="AH47" s="88"/>
      <c r="AI47" s="88"/>
      <c r="AJ47" s="88"/>
      <c r="AK47" s="85"/>
    </row>
    <row r="48" spans="1:37" ht="18.75" customHeight="1">
      <c r="A48" s="91"/>
      <c r="B48" s="414" t="s">
        <v>91</v>
      </c>
      <c r="C48" s="415" t="s">
        <v>73</v>
      </c>
      <c r="D48" s="415"/>
      <c r="E48" s="415"/>
      <c r="F48" s="415"/>
      <c r="G48" s="415"/>
      <c r="H48" s="361">
        <f>SUMIFS(F26:AJ26,$F$14:$AJ$14,"○",$F$15:$AJ$15,"&lt;=5")</f>
        <v>0</v>
      </c>
      <c r="I48" s="361"/>
      <c r="J48" s="416"/>
      <c r="K48" s="238" t="s">
        <v>47</v>
      </c>
      <c r="L48" s="85"/>
      <c r="M48" s="93"/>
      <c r="N48" s="39"/>
      <c r="O48" s="39"/>
      <c r="P48" s="39"/>
      <c r="Q48" s="39"/>
      <c r="R48" s="39"/>
      <c r="S48" s="39"/>
      <c r="T48" s="39"/>
      <c r="U48" s="39"/>
      <c r="V48" s="85"/>
      <c r="W48" s="89"/>
      <c r="X48" s="89"/>
      <c r="Y48" s="85"/>
      <c r="Z48" s="89"/>
      <c r="AA48" s="89"/>
      <c r="AB48" s="89"/>
      <c r="AC48" s="85"/>
      <c r="AD48" s="89"/>
      <c r="AE48" s="89"/>
      <c r="AF48" s="89"/>
      <c r="AG48" s="85"/>
      <c r="AH48" s="89"/>
      <c r="AI48" s="89"/>
      <c r="AJ48" s="89"/>
      <c r="AK48" s="85"/>
    </row>
    <row r="49" spans="1:37" ht="18.75" customHeight="1">
      <c r="A49" s="91"/>
      <c r="B49" s="414"/>
      <c r="C49" s="417" t="s">
        <v>75</v>
      </c>
      <c r="D49" s="417"/>
      <c r="E49" s="417"/>
      <c r="F49" s="417"/>
      <c r="G49" s="417"/>
      <c r="H49" s="361">
        <f t="shared" ref="H49:H55" si="11">SUMIFS(F27:AJ27,$F$14:$AJ$14,"○",$F$15:$AJ$15,"&lt;=5")</f>
        <v>0</v>
      </c>
      <c r="I49" s="361"/>
      <c r="J49" s="416"/>
      <c r="K49" s="238" t="s">
        <v>47</v>
      </c>
      <c r="L49" s="85"/>
      <c r="M49" s="93"/>
      <c r="N49" s="39"/>
      <c r="O49" s="39"/>
      <c r="P49" s="39"/>
      <c r="Q49" s="39"/>
      <c r="R49" s="39"/>
      <c r="S49" s="39"/>
      <c r="T49" s="39"/>
      <c r="U49" s="39"/>
      <c r="V49" s="85"/>
      <c r="W49" s="88"/>
      <c r="X49" s="88"/>
      <c r="Y49" s="85"/>
      <c r="Z49" s="88"/>
      <c r="AA49" s="88"/>
      <c r="AB49" s="88"/>
      <c r="AC49" s="85"/>
      <c r="AD49" s="88"/>
      <c r="AE49" s="88"/>
      <c r="AF49" s="88"/>
      <c r="AG49" s="85"/>
      <c r="AH49" s="88"/>
      <c r="AI49" s="88"/>
      <c r="AJ49" s="88"/>
      <c r="AK49" s="85"/>
    </row>
    <row r="50" spans="1:37" ht="18.75" customHeight="1">
      <c r="A50" s="91"/>
      <c r="B50" s="414"/>
      <c r="C50" s="415" t="s">
        <v>77</v>
      </c>
      <c r="D50" s="415"/>
      <c r="E50" s="415"/>
      <c r="F50" s="415"/>
      <c r="G50" s="415"/>
      <c r="H50" s="361">
        <f t="shared" si="11"/>
        <v>0</v>
      </c>
      <c r="I50" s="361"/>
      <c r="J50" s="416"/>
      <c r="K50" s="238" t="s">
        <v>47</v>
      </c>
      <c r="L50" s="85"/>
      <c r="M50" s="93"/>
      <c r="N50" s="39"/>
      <c r="O50" s="39"/>
      <c r="P50" s="39"/>
      <c r="Q50" s="39"/>
      <c r="R50" s="39"/>
      <c r="S50" s="39"/>
      <c r="T50" s="39"/>
      <c r="U50" s="39"/>
      <c r="V50" s="85"/>
      <c r="W50" s="86"/>
      <c r="X50" s="86"/>
      <c r="Y50" s="85"/>
      <c r="Z50" s="86"/>
      <c r="AA50" s="86"/>
      <c r="AB50" s="86"/>
      <c r="AC50" s="85"/>
      <c r="AD50" s="86"/>
      <c r="AE50" s="86"/>
      <c r="AF50" s="86"/>
      <c r="AG50" s="85"/>
      <c r="AH50" s="86"/>
      <c r="AI50" s="86"/>
      <c r="AJ50" s="86"/>
      <c r="AK50" s="85"/>
    </row>
    <row r="51" spans="1:37" ht="18.75" customHeight="1">
      <c r="A51" s="91"/>
      <c r="B51" s="414"/>
      <c r="C51" s="417" t="s">
        <v>79</v>
      </c>
      <c r="D51" s="417"/>
      <c r="E51" s="417"/>
      <c r="F51" s="417"/>
      <c r="G51" s="417"/>
      <c r="H51" s="361">
        <f t="shared" si="11"/>
        <v>0</v>
      </c>
      <c r="I51" s="361"/>
      <c r="J51" s="416"/>
      <c r="K51" s="238" t="s">
        <v>47</v>
      </c>
      <c r="L51" s="85"/>
      <c r="M51" s="93"/>
      <c r="N51" s="39"/>
      <c r="O51" s="39"/>
      <c r="P51" s="39"/>
      <c r="Q51" s="39"/>
      <c r="R51" s="39"/>
      <c r="S51" s="39"/>
      <c r="T51" s="39"/>
      <c r="U51" s="39"/>
      <c r="V51" s="85"/>
      <c r="W51" s="88"/>
      <c r="X51" s="88"/>
      <c r="Y51" s="85"/>
      <c r="Z51" s="88"/>
      <c r="AA51" s="88"/>
      <c r="AB51" s="88"/>
      <c r="AC51" s="85"/>
      <c r="AD51" s="41"/>
      <c r="AE51" s="41"/>
      <c r="AF51" s="41"/>
      <c r="AG51" s="85"/>
      <c r="AH51" s="41"/>
      <c r="AI51" s="41"/>
      <c r="AJ51" s="41"/>
      <c r="AK51" s="85"/>
    </row>
    <row r="52" spans="1:37" ht="19.5" customHeight="1">
      <c r="B52" s="414"/>
      <c r="C52" s="415" t="s">
        <v>81</v>
      </c>
      <c r="D52" s="415"/>
      <c r="E52" s="415"/>
      <c r="F52" s="415"/>
      <c r="G52" s="415"/>
      <c r="H52" s="361">
        <f t="shared" si="11"/>
        <v>0</v>
      </c>
      <c r="I52" s="361"/>
      <c r="J52" s="416"/>
      <c r="K52" s="238" t="s">
        <v>47</v>
      </c>
      <c r="L52" s="85"/>
      <c r="M52" s="93"/>
      <c r="N52" s="39"/>
      <c r="O52" s="39"/>
      <c r="P52" s="39"/>
      <c r="Q52" s="39"/>
      <c r="R52" s="39"/>
      <c r="S52" s="39"/>
      <c r="T52" s="39"/>
      <c r="U52" s="39"/>
      <c r="V52" s="85"/>
      <c r="W52" s="85"/>
      <c r="X52" s="85"/>
      <c r="Y52" s="85"/>
      <c r="Z52" s="85"/>
      <c r="AA52" s="85"/>
      <c r="AB52" s="85"/>
      <c r="AC52" s="85"/>
      <c r="AD52" s="85"/>
      <c r="AE52" s="85"/>
      <c r="AF52" s="85"/>
      <c r="AG52" s="85"/>
      <c r="AH52" s="85"/>
      <c r="AI52" s="85"/>
      <c r="AJ52" s="85"/>
      <c r="AK52" s="85"/>
    </row>
    <row r="53" spans="1:37" ht="19.5" customHeight="1">
      <c r="B53" s="414"/>
      <c r="C53" s="417" t="s">
        <v>83</v>
      </c>
      <c r="D53" s="417"/>
      <c r="E53" s="417"/>
      <c r="F53" s="417"/>
      <c r="G53" s="417"/>
      <c r="H53" s="361">
        <f t="shared" si="11"/>
        <v>0</v>
      </c>
      <c r="I53" s="361"/>
      <c r="J53" s="416"/>
      <c r="K53" s="238" t="s">
        <v>47</v>
      </c>
      <c r="L53" s="85"/>
      <c r="M53" s="93"/>
      <c r="N53" s="39"/>
      <c r="O53" s="39"/>
      <c r="P53" s="39"/>
      <c r="Q53" s="39"/>
      <c r="R53" s="39"/>
      <c r="S53" s="39"/>
      <c r="T53" s="39"/>
      <c r="U53" s="39"/>
      <c r="V53" s="85"/>
      <c r="W53" s="85"/>
      <c r="X53" s="85"/>
      <c r="Y53" s="85"/>
      <c r="Z53" s="85"/>
      <c r="AA53" s="85"/>
      <c r="AB53" s="85"/>
      <c r="AC53" s="85"/>
      <c r="AD53" s="85"/>
      <c r="AE53" s="85"/>
      <c r="AF53" s="85"/>
      <c r="AG53" s="85"/>
      <c r="AH53" s="85"/>
      <c r="AI53" s="85"/>
      <c r="AJ53" s="85"/>
      <c r="AK53" s="85"/>
    </row>
    <row r="54" spans="1:37" ht="19.5" customHeight="1">
      <c r="B54" s="414"/>
      <c r="C54" s="415" t="s">
        <v>85</v>
      </c>
      <c r="D54" s="415"/>
      <c r="E54" s="415"/>
      <c r="F54" s="415"/>
      <c r="G54" s="415"/>
      <c r="H54" s="361">
        <f t="shared" si="11"/>
        <v>0</v>
      </c>
      <c r="I54" s="361"/>
      <c r="J54" s="416"/>
      <c r="K54" s="238" t="s">
        <v>47</v>
      </c>
      <c r="L54" s="40"/>
      <c r="M54" s="93"/>
      <c r="N54" s="39"/>
      <c r="O54" s="39"/>
      <c r="P54" s="39"/>
      <c r="Q54" s="39"/>
      <c r="R54" s="39"/>
      <c r="S54" s="39"/>
      <c r="T54" s="39"/>
      <c r="U54" s="39"/>
      <c r="V54" s="85"/>
    </row>
    <row r="55" spans="1:37" ht="19.5" customHeight="1">
      <c r="B55" s="414"/>
      <c r="C55" s="417" t="s">
        <v>90</v>
      </c>
      <c r="D55" s="417"/>
      <c r="E55" s="417"/>
      <c r="F55" s="417"/>
      <c r="G55" s="417"/>
      <c r="H55" s="361">
        <f t="shared" si="11"/>
        <v>0</v>
      </c>
      <c r="I55" s="361"/>
      <c r="J55" s="416"/>
      <c r="K55" s="238" t="s">
        <v>47</v>
      </c>
      <c r="L55" s="40"/>
      <c r="M55" s="93"/>
      <c r="N55" s="39"/>
      <c r="O55" s="39"/>
      <c r="P55" s="39"/>
      <c r="Q55" s="39"/>
      <c r="R55" s="39"/>
      <c r="S55" s="39"/>
      <c r="T55" s="39"/>
      <c r="U55" s="39"/>
      <c r="V55" s="85"/>
    </row>
    <row r="56" spans="1:37" ht="19.5" customHeight="1"/>
    <row r="57" spans="1:37" ht="19.5" customHeight="1"/>
    <row r="58" spans="1:37" ht="19.5" customHeight="1"/>
    <row r="59" spans="1:37" ht="19.5" customHeight="1"/>
    <row r="60" spans="1:37" ht="19.5" customHeight="1"/>
    <row r="61" spans="1:37" ht="19.5" customHeight="1"/>
  </sheetData>
  <sheetProtection algorithmName="SHA-512" hashValue="E7xNPgPmeYA33nNffCI+sc3yrrPtxO3HII2K1rAqXi2uAWrFOHYrLly3z5NOWWNohIEgPSK/HV2CvX0kZoP9vw==" saltValue="+SADgF5KEHXpRWQ4zNZhyQ==" spinCount="100000" sheet="1" objects="1" scenarios="1"/>
  <mergeCells count="82">
    <mergeCell ref="B48:B55"/>
    <mergeCell ref="C48:G48"/>
    <mergeCell ref="H48:J48"/>
    <mergeCell ref="C54:G54"/>
    <mergeCell ref="H54:J54"/>
    <mergeCell ref="C55:G55"/>
    <mergeCell ref="H55:J55"/>
    <mergeCell ref="C49:G49"/>
    <mergeCell ref="H49:J49"/>
    <mergeCell ref="C50:G50"/>
    <mergeCell ref="H50:J50"/>
    <mergeCell ref="C51:G51"/>
    <mergeCell ref="H51:J51"/>
    <mergeCell ref="C52:G52"/>
    <mergeCell ref="H52:J52"/>
    <mergeCell ref="C53:G53"/>
    <mergeCell ref="C45:G45"/>
    <mergeCell ref="H45:J45"/>
    <mergeCell ref="C46:G46"/>
    <mergeCell ref="H46:J46"/>
    <mergeCell ref="C47:G47"/>
    <mergeCell ref="H47:J47"/>
    <mergeCell ref="B33:E33"/>
    <mergeCell ref="B26:E26"/>
    <mergeCell ref="B27:E27"/>
    <mergeCell ref="B28:E28"/>
    <mergeCell ref="B29:E29"/>
    <mergeCell ref="B30:E30"/>
    <mergeCell ref="B31:E31"/>
    <mergeCell ref="B32:E32"/>
    <mergeCell ref="H53:J53"/>
    <mergeCell ref="C44:G44"/>
    <mergeCell ref="H44:J44"/>
    <mergeCell ref="A34:E34"/>
    <mergeCell ref="A36:D36"/>
    <mergeCell ref="B38:G39"/>
    <mergeCell ref="H38:K39"/>
    <mergeCell ref="B40:B47"/>
    <mergeCell ref="C40:G40"/>
    <mergeCell ref="H40:J40"/>
    <mergeCell ref="C41:G41"/>
    <mergeCell ref="H41:J41"/>
    <mergeCell ref="C42:G42"/>
    <mergeCell ref="H42:J42"/>
    <mergeCell ref="C43:G43"/>
    <mergeCell ref="H43:J43"/>
    <mergeCell ref="A16:E16"/>
    <mergeCell ref="B17:E17"/>
    <mergeCell ref="B18:E18"/>
    <mergeCell ref="B23:E23"/>
    <mergeCell ref="B24:E24"/>
    <mergeCell ref="A25:E25"/>
    <mergeCell ref="B19:E19"/>
    <mergeCell ref="B20:E20"/>
    <mergeCell ref="B21:E21"/>
    <mergeCell ref="B22:E22"/>
    <mergeCell ref="O9:U9"/>
    <mergeCell ref="A11:D11"/>
    <mergeCell ref="A12:E12"/>
    <mergeCell ref="A13:E13"/>
    <mergeCell ref="A14:E14"/>
    <mergeCell ref="A15:E15"/>
    <mergeCell ref="AL6:AM6"/>
    <mergeCell ref="A7:K9"/>
    <mergeCell ref="L7:U7"/>
    <mergeCell ref="X7:AA7"/>
    <mergeCell ref="AC7:AF7"/>
    <mergeCell ref="AI7:AK7"/>
    <mergeCell ref="AL7:AM7"/>
    <mergeCell ref="L8:N8"/>
    <mergeCell ref="O8:U8"/>
    <mergeCell ref="L9:N9"/>
    <mergeCell ref="A6:K6"/>
    <mergeCell ref="L6:U6"/>
    <mergeCell ref="X6:AB6"/>
    <mergeCell ref="AC6:AG6"/>
    <mergeCell ref="AI6:AK6"/>
    <mergeCell ref="A3:L3"/>
    <mergeCell ref="M3:N3"/>
    <mergeCell ref="A5:K5"/>
    <mergeCell ref="L5:U5"/>
    <mergeCell ref="AI5:AM5"/>
  </mergeCells>
  <phoneticPr fontId="6"/>
  <conditionalFormatting sqref="A7:K9">
    <cfRule type="containsBlanks" dxfId="207" priority="14">
      <formula>LEN(TRIM(A7))=0</formula>
    </cfRule>
  </conditionalFormatting>
  <conditionalFormatting sqref="F14:AJ14">
    <cfRule type="expression" dxfId="206" priority="6">
      <formula>F$13="土"</formula>
    </cfRule>
    <cfRule type="expression" dxfId="205" priority="7">
      <formula>F$14="○"</formula>
    </cfRule>
  </conditionalFormatting>
  <conditionalFormatting sqref="F14:AJ33">
    <cfRule type="expression" dxfId="204" priority="4">
      <formula>F$13="日"</formula>
    </cfRule>
    <cfRule type="expression" dxfId="203" priority="5">
      <formula>F$13="祝"</formula>
    </cfRule>
  </conditionalFormatting>
  <conditionalFormatting sqref="F15:AJ33">
    <cfRule type="expression" dxfId="202" priority="10">
      <formula>F$13="土"</formula>
    </cfRule>
  </conditionalFormatting>
  <conditionalFormatting sqref="F16:AJ33">
    <cfRule type="expression" dxfId="201" priority="11">
      <formula>F$14="○"</formula>
    </cfRule>
  </conditionalFormatting>
  <conditionalFormatting sqref="L7:U7">
    <cfRule type="containsBlanks" dxfId="200" priority="13">
      <formula>LEN(TRIM(L7))=0</formula>
    </cfRule>
  </conditionalFormatting>
  <conditionalFormatting sqref="M3:N3">
    <cfRule type="containsBlanks" dxfId="199" priority="1">
      <formula>LEN(TRIM(M3))=0</formula>
    </cfRule>
  </conditionalFormatting>
  <conditionalFormatting sqref="O8:U9">
    <cfRule type="containsBlanks" dxfId="198" priority="12">
      <formula>LEN(TRIM(O8))=0</formula>
    </cfRule>
  </conditionalFormatting>
  <conditionalFormatting sqref="X7:AA7">
    <cfRule type="containsBlanks" dxfId="197" priority="2">
      <formula>LEN(TRIM(X7))=0</formula>
    </cfRule>
  </conditionalFormatting>
  <dataValidations count="1">
    <dataValidation type="custom" showInputMessage="1" showErrorMessage="1" error="長期休業期間の平日以外の日については、このシートには入力できません。_x000a_【平日・休日】シートに入力してください。" sqref="F26:AJ33 F17:AJ24" xr:uid="{04F69769-93D0-40A1-8D51-49925C944EE8}">
      <formula1>F$14="○"</formula1>
    </dataValidation>
  </dataValidations>
  <pageMargins left="0.7" right="0.7" top="0.75" bottom="0.75" header="0.3" footer="0.3"/>
  <pageSetup paperSize="9" scale="4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AF435366-D844-46F6-B6FA-72AD42313F59}">
          <x14:formula1>
            <xm:f>プルダウン!$A$15</xm:f>
          </x14:formula1>
          <xm:sqref>F14:AJ14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B3A04-6CE3-451B-8BEE-ACD6CB6F3503}">
  <sheetPr codeName="Sheet3">
    <tabColor theme="8" tint="0.59999389629810485"/>
  </sheetPr>
  <dimension ref="A1:AN51"/>
  <sheetViews>
    <sheetView view="pageBreakPreview" zoomScale="90" zoomScaleNormal="100" zoomScaleSheetLayoutView="90" workbookViewId="0">
      <selection activeCell="AG27" sqref="AG27"/>
    </sheetView>
  </sheetViews>
  <sheetFormatPr defaultRowHeight="13.5"/>
  <cols>
    <col min="1" max="1" width="4.625" style="17" customWidth="1"/>
    <col min="2" max="5" width="5.75" style="17" customWidth="1"/>
    <col min="6" max="38" width="4.625" style="17" customWidth="1"/>
    <col min="39" max="39" width="9" style="17" hidden="1" customWidth="1"/>
    <col min="40" max="16384" width="9" style="17"/>
  </cols>
  <sheetData>
    <row r="1" spans="1:40" ht="18.75" customHeight="1"/>
    <row r="2" spans="1:40" ht="18.75" customHeight="1">
      <c r="A2" s="17" t="s">
        <v>264</v>
      </c>
    </row>
    <row r="3" spans="1:40" ht="18.75" customHeight="1">
      <c r="A3" s="406" t="s">
        <v>242</v>
      </c>
      <c r="B3" s="406"/>
      <c r="C3" s="406"/>
      <c r="D3" s="406"/>
      <c r="E3" s="406"/>
      <c r="F3" s="406"/>
      <c r="G3" s="406"/>
      <c r="H3" s="406"/>
      <c r="I3" s="406"/>
      <c r="J3" s="406"/>
      <c r="K3" s="406"/>
      <c r="L3" s="406"/>
      <c r="M3" s="452">
        <f>IF(P3&lt;4,'4月【平日・休日】'!M3+1,'4月【平日・休日】'!M3)</f>
        <v>2026</v>
      </c>
      <c r="N3" s="452"/>
      <c r="O3" s="17" t="s">
        <v>0</v>
      </c>
      <c r="P3" s="18">
        <v>5</v>
      </c>
      <c r="Q3" s="17" t="s">
        <v>10</v>
      </c>
      <c r="R3" s="17" t="s">
        <v>70</v>
      </c>
    </row>
    <row r="4" spans="1:40" ht="18.75" customHeight="1" thickBot="1">
      <c r="AM4" s="17" t="str">
        <f>TEXT(M3&amp;"/1/1","ggge")</f>
        <v>令和8</v>
      </c>
    </row>
    <row r="5" spans="1:40" ht="18.75" customHeight="1" thickBot="1">
      <c r="A5" s="408" t="s">
        <v>103</v>
      </c>
      <c r="B5" s="409"/>
      <c r="C5" s="409"/>
      <c r="D5" s="409"/>
      <c r="E5" s="409"/>
      <c r="F5" s="409"/>
      <c r="G5" s="409"/>
      <c r="H5" s="409"/>
      <c r="I5" s="409"/>
      <c r="J5" s="409"/>
      <c r="K5" s="410"/>
      <c r="L5" s="411" t="s">
        <v>11</v>
      </c>
      <c r="M5" s="412"/>
      <c r="N5" s="412"/>
      <c r="O5" s="412"/>
      <c r="P5" s="412"/>
      <c r="Q5" s="412"/>
      <c r="R5" s="412"/>
      <c r="S5" s="412"/>
      <c r="T5" s="412"/>
      <c r="U5" s="413"/>
      <c r="V5" s="19"/>
      <c r="W5" s="19"/>
      <c r="X5" s="19"/>
      <c r="AI5" s="202"/>
      <c r="AJ5" s="202"/>
      <c r="AK5" s="202"/>
      <c r="AL5" s="202"/>
      <c r="AM5" s="202"/>
      <c r="AN5" s="202"/>
    </row>
    <row r="6" spans="1:40" ht="18.75" customHeight="1" thickBot="1">
      <c r="A6" s="398" t="s">
        <v>48</v>
      </c>
      <c r="B6" s="399"/>
      <c r="C6" s="399"/>
      <c r="D6" s="399"/>
      <c r="E6" s="399"/>
      <c r="F6" s="399"/>
      <c r="G6" s="399"/>
      <c r="H6" s="399"/>
      <c r="I6" s="399"/>
      <c r="J6" s="399"/>
      <c r="K6" s="400"/>
      <c r="L6" s="398" t="s">
        <v>49</v>
      </c>
      <c r="M6" s="399"/>
      <c r="N6" s="399"/>
      <c r="O6" s="399"/>
      <c r="P6" s="399"/>
      <c r="Q6" s="399"/>
      <c r="R6" s="399"/>
      <c r="S6" s="399"/>
      <c r="T6" s="399"/>
      <c r="U6" s="400"/>
      <c r="V6" s="19"/>
      <c r="W6" s="19"/>
      <c r="X6" s="450" t="s">
        <v>20</v>
      </c>
      <c r="Y6" s="451"/>
      <c r="Z6" s="451"/>
      <c r="AA6" s="451"/>
      <c r="AB6" s="403"/>
      <c r="AC6" s="404" t="s">
        <v>21</v>
      </c>
      <c r="AD6" s="405"/>
      <c r="AE6" s="405"/>
      <c r="AF6" s="405"/>
      <c r="AG6" s="405"/>
      <c r="AI6" s="202"/>
      <c r="AJ6" s="202"/>
      <c r="AK6" s="202"/>
      <c r="AL6" s="202"/>
      <c r="AM6" s="202"/>
      <c r="AN6" s="202"/>
    </row>
    <row r="7" spans="1:40" ht="18.75" customHeight="1" thickBot="1">
      <c r="A7" s="370">
        <f>'4月【平日・休日】'!A7</f>
        <v>0</v>
      </c>
      <c r="B7" s="371"/>
      <c r="C7" s="371"/>
      <c r="D7" s="371"/>
      <c r="E7" s="371"/>
      <c r="F7" s="371"/>
      <c r="G7" s="371"/>
      <c r="H7" s="371"/>
      <c r="I7" s="371"/>
      <c r="J7" s="371"/>
      <c r="K7" s="372"/>
      <c r="L7" s="453">
        <f>'4月【平日・休日】'!L7:U7</f>
        <v>0</v>
      </c>
      <c r="M7" s="386"/>
      <c r="N7" s="386"/>
      <c r="O7" s="386"/>
      <c r="P7" s="386"/>
      <c r="Q7" s="386"/>
      <c r="R7" s="386"/>
      <c r="S7" s="386"/>
      <c r="T7" s="386"/>
      <c r="U7" s="388"/>
      <c r="V7" s="19"/>
      <c r="W7" s="19"/>
      <c r="X7" s="382"/>
      <c r="Y7" s="383"/>
      <c r="Z7" s="383"/>
      <c r="AA7" s="383"/>
      <c r="AB7" s="21" t="s">
        <v>1</v>
      </c>
      <c r="AC7" s="384">
        <f>COUNTIF(F25:AJ25,"&lt;&gt;0")</f>
        <v>0</v>
      </c>
      <c r="AD7" s="384"/>
      <c r="AE7" s="384"/>
      <c r="AF7" s="384"/>
      <c r="AG7" s="20" t="s">
        <v>9</v>
      </c>
      <c r="AI7" s="203"/>
      <c r="AJ7" s="203"/>
      <c r="AK7" s="203"/>
      <c r="AL7" s="203"/>
      <c r="AM7" s="203"/>
      <c r="AN7" s="203"/>
    </row>
    <row r="8" spans="1:40" ht="18.75" customHeight="1">
      <c r="A8" s="373"/>
      <c r="B8" s="374"/>
      <c r="C8" s="374"/>
      <c r="D8" s="374"/>
      <c r="E8" s="374"/>
      <c r="F8" s="374"/>
      <c r="G8" s="374"/>
      <c r="H8" s="374"/>
      <c r="I8" s="374"/>
      <c r="J8" s="374"/>
      <c r="K8" s="375"/>
      <c r="L8" s="389" t="s">
        <v>50</v>
      </c>
      <c r="M8" s="390"/>
      <c r="N8" s="391"/>
      <c r="O8" s="392">
        <f>'4月【平日・休日】'!O8:U8</f>
        <v>0</v>
      </c>
      <c r="P8" s="393"/>
      <c r="Q8" s="393"/>
      <c r="R8" s="393"/>
      <c r="S8" s="393"/>
      <c r="T8" s="393"/>
      <c r="U8" s="394"/>
      <c r="V8" s="19"/>
      <c r="W8" s="19"/>
      <c r="X8" s="19"/>
    </row>
    <row r="9" spans="1:40" ht="18.75" customHeight="1" thickBot="1">
      <c r="A9" s="376"/>
      <c r="B9" s="377"/>
      <c r="C9" s="377"/>
      <c r="D9" s="377"/>
      <c r="E9" s="377"/>
      <c r="F9" s="377"/>
      <c r="G9" s="377"/>
      <c r="H9" s="377"/>
      <c r="I9" s="377"/>
      <c r="J9" s="377"/>
      <c r="K9" s="378"/>
      <c r="L9" s="395" t="s">
        <v>13</v>
      </c>
      <c r="M9" s="396"/>
      <c r="N9" s="397"/>
      <c r="O9" s="362">
        <f>'4月【平日・休日】'!O9:U9</f>
        <v>0</v>
      </c>
      <c r="P9" s="363"/>
      <c r="Q9" s="363"/>
      <c r="R9" s="363"/>
      <c r="S9" s="363"/>
      <c r="T9" s="363"/>
      <c r="U9" s="364"/>
      <c r="V9" s="19"/>
      <c r="W9" s="19"/>
      <c r="X9" s="19"/>
    </row>
    <row r="10" spans="1:40" ht="18.75" customHeight="1">
      <c r="A10" s="23"/>
      <c r="B10" s="23"/>
      <c r="C10" s="23"/>
      <c r="D10" s="23"/>
      <c r="E10" s="23"/>
      <c r="F10" s="23"/>
      <c r="G10" s="23"/>
      <c r="H10" s="23"/>
      <c r="I10" s="23"/>
      <c r="J10" s="23"/>
      <c r="K10" s="23"/>
      <c r="L10" s="23"/>
      <c r="M10" s="23"/>
      <c r="N10" s="23"/>
      <c r="O10" s="23"/>
      <c r="P10" s="23"/>
      <c r="Q10" s="23"/>
      <c r="R10" s="23"/>
      <c r="S10" s="23"/>
      <c r="T10" s="23"/>
      <c r="U10" s="23"/>
      <c r="V10" s="19"/>
      <c r="W10" s="19"/>
      <c r="X10" s="19"/>
    </row>
    <row r="11" spans="1:40" ht="18.75" customHeight="1">
      <c r="A11" s="365" t="s">
        <v>28</v>
      </c>
      <c r="B11" s="365"/>
      <c r="C11" s="365"/>
      <c r="D11" s="365"/>
    </row>
    <row r="12" spans="1:40" ht="18.75" customHeight="1">
      <c r="A12" s="350" t="s">
        <v>5</v>
      </c>
      <c r="B12" s="350"/>
      <c r="C12" s="350"/>
      <c r="D12" s="350"/>
      <c r="E12" s="350"/>
      <c r="F12" s="24">
        <f>DATE(M3,P3,1)</f>
        <v>46143</v>
      </c>
      <c r="G12" s="24">
        <f>F12+1</f>
        <v>46144</v>
      </c>
      <c r="H12" s="24">
        <f t="shared" ref="H12:AJ12" si="0">G12+1</f>
        <v>46145</v>
      </c>
      <c r="I12" s="24">
        <f t="shared" si="0"/>
        <v>46146</v>
      </c>
      <c r="J12" s="24">
        <f t="shared" si="0"/>
        <v>46147</v>
      </c>
      <c r="K12" s="24">
        <f t="shared" si="0"/>
        <v>46148</v>
      </c>
      <c r="L12" s="24">
        <f t="shared" si="0"/>
        <v>46149</v>
      </c>
      <c r="M12" s="24">
        <f t="shared" si="0"/>
        <v>46150</v>
      </c>
      <c r="N12" s="24">
        <f t="shared" si="0"/>
        <v>46151</v>
      </c>
      <c r="O12" s="24">
        <f t="shared" si="0"/>
        <v>46152</v>
      </c>
      <c r="P12" s="24">
        <f t="shared" si="0"/>
        <v>46153</v>
      </c>
      <c r="Q12" s="24">
        <f t="shared" si="0"/>
        <v>46154</v>
      </c>
      <c r="R12" s="24">
        <f t="shared" si="0"/>
        <v>46155</v>
      </c>
      <c r="S12" s="24">
        <f t="shared" si="0"/>
        <v>46156</v>
      </c>
      <c r="T12" s="24">
        <f t="shared" si="0"/>
        <v>46157</v>
      </c>
      <c r="U12" s="24">
        <f t="shared" si="0"/>
        <v>46158</v>
      </c>
      <c r="V12" s="24">
        <f t="shared" si="0"/>
        <v>46159</v>
      </c>
      <c r="W12" s="24">
        <f t="shared" si="0"/>
        <v>46160</v>
      </c>
      <c r="X12" s="24">
        <f t="shared" si="0"/>
        <v>46161</v>
      </c>
      <c r="Y12" s="24">
        <f t="shared" si="0"/>
        <v>46162</v>
      </c>
      <c r="Z12" s="24">
        <f t="shared" si="0"/>
        <v>46163</v>
      </c>
      <c r="AA12" s="24">
        <f t="shared" si="0"/>
        <v>46164</v>
      </c>
      <c r="AB12" s="24">
        <f t="shared" si="0"/>
        <v>46165</v>
      </c>
      <c r="AC12" s="24">
        <f t="shared" si="0"/>
        <v>46166</v>
      </c>
      <c r="AD12" s="24">
        <f t="shared" si="0"/>
        <v>46167</v>
      </c>
      <c r="AE12" s="24">
        <f t="shared" si="0"/>
        <v>46168</v>
      </c>
      <c r="AF12" s="24">
        <f t="shared" si="0"/>
        <v>46169</v>
      </c>
      <c r="AG12" s="24">
        <f t="shared" si="0"/>
        <v>46170</v>
      </c>
      <c r="AH12" s="24">
        <f t="shared" si="0"/>
        <v>46171</v>
      </c>
      <c r="AI12" s="24">
        <f t="shared" si="0"/>
        <v>46172</v>
      </c>
      <c r="AJ12" s="24">
        <f t="shared" si="0"/>
        <v>46173</v>
      </c>
      <c r="AK12" s="151" t="s">
        <v>6</v>
      </c>
    </row>
    <row r="13" spans="1:40" ht="18.75" customHeight="1">
      <c r="A13" s="350" t="s">
        <v>4</v>
      </c>
      <c r="B13" s="350"/>
      <c r="C13" s="350"/>
      <c r="D13" s="350"/>
      <c r="E13" s="350"/>
      <c r="F13" s="150" t="str">
        <f>TEXT(F12,"aaa")</f>
        <v>金</v>
      </c>
      <c r="G13" s="150" t="str">
        <f t="shared" ref="G13:AH13" si="1">TEXT(G12,"aaa")</f>
        <v>土</v>
      </c>
      <c r="H13" s="150" t="s">
        <v>66</v>
      </c>
      <c r="I13" s="217" t="s">
        <v>66</v>
      </c>
      <c r="J13" s="217" t="s">
        <v>66</v>
      </c>
      <c r="K13" s="217" t="s">
        <v>261</v>
      </c>
      <c r="L13" s="150" t="str">
        <f t="shared" si="1"/>
        <v>木</v>
      </c>
      <c r="M13" s="150" t="str">
        <f t="shared" si="1"/>
        <v>金</v>
      </c>
      <c r="N13" s="150" t="str">
        <f t="shared" si="1"/>
        <v>土</v>
      </c>
      <c r="O13" s="150" t="str">
        <f t="shared" si="1"/>
        <v>日</v>
      </c>
      <c r="P13" s="150" t="str">
        <f t="shared" si="1"/>
        <v>月</v>
      </c>
      <c r="Q13" s="150" t="str">
        <f t="shared" si="1"/>
        <v>火</v>
      </c>
      <c r="R13" s="150" t="str">
        <f t="shared" si="1"/>
        <v>水</v>
      </c>
      <c r="S13" s="150" t="str">
        <f t="shared" si="1"/>
        <v>木</v>
      </c>
      <c r="T13" s="150" t="str">
        <f t="shared" si="1"/>
        <v>金</v>
      </c>
      <c r="U13" s="150" t="str">
        <f t="shared" si="1"/>
        <v>土</v>
      </c>
      <c r="V13" s="150" t="str">
        <f t="shared" si="1"/>
        <v>日</v>
      </c>
      <c r="W13" s="150" t="str">
        <f t="shared" si="1"/>
        <v>月</v>
      </c>
      <c r="X13" s="150" t="str">
        <f t="shared" si="1"/>
        <v>火</v>
      </c>
      <c r="Y13" s="150" t="str">
        <f t="shared" si="1"/>
        <v>水</v>
      </c>
      <c r="Z13" s="150" t="str">
        <f t="shared" si="1"/>
        <v>木</v>
      </c>
      <c r="AA13" s="150" t="str">
        <f t="shared" si="1"/>
        <v>金</v>
      </c>
      <c r="AB13" s="150" t="str">
        <f t="shared" si="1"/>
        <v>土</v>
      </c>
      <c r="AC13" s="150" t="str">
        <f t="shared" si="1"/>
        <v>日</v>
      </c>
      <c r="AD13" s="150" t="str">
        <f t="shared" si="1"/>
        <v>月</v>
      </c>
      <c r="AE13" s="150" t="str">
        <f t="shared" si="1"/>
        <v>火</v>
      </c>
      <c r="AF13" s="150" t="str">
        <f t="shared" si="1"/>
        <v>水</v>
      </c>
      <c r="AG13" s="150" t="str">
        <f t="shared" si="1"/>
        <v>木</v>
      </c>
      <c r="AH13" s="150" t="str">
        <f t="shared" si="1"/>
        <v>金</v>
      </c>
      <c r="AI13" s="150" t="str">
        <f t="shared" ref="AI13:AJ13" si="2">TEXT(AI12,"aaa")</f>
        <v>土</v>
      </c>
      <c r="AJ13" s="200" t="str">
        <f t="shared" si="2"/>
        <v>日</v>
      </c>
      <c r="AK13" s="151"/>
    </row>
    <row r="14" spans="1:40" ht="18.75" hidden="1" customHeight="1">
      <c r="A14" s="366"/>
      <c r="B14" s="367"/>
      <c r="C14" s="367"/>
      <c r="D14" s="367"/>
      <c r="E14" s="368"/>
      <c r="F14" s="150">
        <f>IF(F13="月",1,IF(F13="火",2,IF(F13="水",3,IF(F13="木",4,IF(F13="金",5,IF(F13="土",6,IF(F13="日",7,IF(F13="祝",8,""))))))))</f>
        <v>5</v>
      </c>
      <c r="G14" s="150">
        <f t="shared" ref="G14:AJ14" si="3">IF(G13="月",1,IF(G13="火",2,IF(G13="水",3,IF(G13="木",4,IF(G13="金",5,IF(G13="土",6,IF(G13="日",7,IF(G13="祝",8,""))))))))</f>
        <v>6</v>
      </c>
      <c r="H14" s="150">
        <f t="shared" si="3"/>
        <v>8</v>
      </c>
      <c r="I14" s="150">
        <f t="shared" si="3"/>
        <v>8</v>
      </c>
      <c r="J14" s="150">
        <f t="shared" si="3"/>
        <v>8</v>
      </c>
      <c r="K14" s="150">
        <f t="shared" si="3"/>
        <v>8</v>
      </c>
      <c r="L14" s="150">
        <f t="shared" si="3"/>
        <v>4</v>
      </c>
      <c r="M14" s="150">
        <f t="shared" si="3"/>
        <v>5</v>
      </c>
      <c r="N14" s="150">
        <f t="shared" si="3"/>
        <v>6</v>
      </c>
      <c r="O14" s="150">
        <f t="shared" si="3"/>
        <v>7</v>
      </c>
      <c r="P14" s="150">
        <f t="shared" si="3"/>
        <v>1</v>
      </c>
      <c r="Q14" s="150">
        <f t="shared" si="3"/>
        <v>2</v>
      </c>
      <c r="R14" s="150">
        <f t="shared" si="3"/>
        <v>3</v>
      </c>
      <c r="S14" s="150">
        <f t="shared" si="3"/>
        <v>4</v>
      </c>
      <c r="T14" s="150">
        <f t="shared" si="3"/>
        <v>5</v>
      </c>
      <c r="U14" s="150">
        <f t="shared" si="3"/>
        <v>6</v>
      </c>
      <c r="V14" s="150">
        <f t="shared" si="3"/>
        <v>7</v>
      </c>
      <c r="W14" s="150">
        <f t="shared" si="3"/>
        <v>1</v>
      </c>
      <c r="X14" s="150">
        <f t="shared" si="3"/>
        <v>2</v>
      </c>
      <c r="Y14" s="150">
        <f t="shared" si="3"/>
        <v>3</v>
      </c>
      <c r="Z14" s="150">
        <f t="shared" si="3"/>
        <v>4</v>
      </c>
      <c r="AA14" s="150">
        <f t="shared" si="3"/>
        <v>5</v>
      </c>
      <c r="AB14" s="150">
        <f t="shared" si="3"/>
        <v>6</v>
      </c>
      <c r="AC14" s="150">
        <f t="shared" si="3"/>
        <v>7</v>
      </c>
      <c r="AD14" s="150">
        <f t="shared" si="3"/>
        <v>1</v>
      </c>
      <c r="AE14" s="150">
        <f t="shared" si="3"/>
        <v>2</v>
      </c>
      <c r="AF14" s="150">
        <f t="shared" si="3"/>
        <v>3</v>
      </c>
      <c r="AG14" s="150">
        <f t="shared" si="3"/>
        <v>4</v>
      </c>
      <c r="AH14" s="150">
        <f t="shared" si="3"/>
        <v>5</v>
      </c>
      <c r="AI14" s="150">
        <f t="shared" si="3"/>
        <v>6</v>
      </c>
      <c r="AJ14" s="200">
        <f t="shared" si="3"/>
        <v>7</v>
      </c>
      <c r="AK14" s="84"/>
    </row>
    <row r="15" spans="1:40" ht="23.25" customHeight="1" thickBot="1">
      <c r="A15" s="354" t="s">
        <v>51</v>
      </c>
      <c r="B15" s="355"/>
      <c r="C15" s="355"/>
      <c r="D15" s="355"/>
      <c r="E15" s="356"/>
      <c r="F15" s="340">
        <f>SUM(F16:F19)</f>
        <v>0</v>
      </c>
      <c r="G15" s="340">
        <f t="shared" ref="G15:AJ15" si="4">SUM(G16:G19)</f>
        <v>0</v>
      </c>
      <c r="H15" s="340">
        <f t="shared" si="4"/>
        <v>0</v>
      </c>
      <c r="I15" s="340">
        <f t="shared" si="4"/>
        <v>0</v>
      </c>
      <c r="J15" s="340">
        <f t="shared" si="4"/>
        <v>0</v>
      </c>
      <c r="K15" s="340">
        <f t="shared" si="4"/>
        <v>0</v>
      </c>
      <c r="L15" s="340">
        <f t="shared" si="4"/>
        <v>0</v>
      </c>
      <c r="M15" s="340">
        <f t="shared" si="4"/>
        <v>0</v>
      </c>
      <c r="N15" s="340">
        <f t="shared" si="4"/>
        <v>0</v>
      </c>
      <c r="O15" s="340">
        <f t="shared" si="4"/>
        <v>0</v>
      </c>
      <c r="P15" s="340">
        <f t="shared" si="4"/>
        <v>0</v>
      </c>
      <c r="Q15" s="340">
        <f t="shared" si="4"/>
        <v>0</v>
      </c>
      <c r="R15" s="340">
        <f t="shared" si="4"/>
        <v>0</v>
      </c>
      <c r="S15" s="340">
        <f t="shared" si="4"/>
        <v>0</v>
      </c>
      <c r="T15" s="340">
        <f t="shared" si="4"/>
        <v>0</v>
      </c>
      <c r="U15" s="340">
        <f t="shared" si="4"/>
        <v>0</v>
      </c>
      <c r="V15" s="340">
        <f t="shared" si="4"/>
        <v>0</v>
      </c>
      <c r="W15" s="340">
        <f t="shared" si="4"/>
        <v>0</v>
      </c>
      <c r="X15" s="340">
        <f t="shared" si="4"/>
        <v>0</v>
      </c>
      <c r="Y15" s="340">
        <f t="shared" si="4"/>
        <v>0</v>
      </c>
      <c r="Z15" s="340">
        <f t="shared" si="4"/>
        <v>0</v>
      </c>
      <c r="AA15" s="340">
        <f t="shared" si="4"/>
        <v>0</v>
      </c>
      <c r="AB15" s="340">
        <f t="shared" si="4"/>
        <v>0</v>
      </c>
      <c r="AC15" s="340">
        <f t="shared" si="4"/>
        <v>0</v>
      </c>
      <c r="AD15" s="340">
        <f t="shared" si="4"/>
        <v>0</v>
      </c>
      <c r="AE15" s="340">
        <f t="shared" si="4"/>
        <v>0</v>
      </c>
      <c r="AF15" s="340">
        <f t="shared" si="4"/>
        <v>0</v>
      </c>
      <c r="AG15" s="340">
        <f t="shared" si="4"/>
        <v>0</v>
      </c>
      <c r="AH15" s="340">
        <f t="shared" si="4"/>
        <v>0</v>
      </c>
      <c r="AI15" s="340">
        <f t="shared" si="4"/>
        <v>0</v>
      </c>
      <c r="AJ15" s="340">
        <f t="shared" si="4"/>
        <v>0</v>
      </c>
      <c r="AK15" s="339">
        <f>SUM(F15:AJ15)</f>
        <v>0</v>
      </c>
    </row>
    <row r="16" spans="1:40" s="33" customFormat="1" ht="23.25" customHeight="1" thickTop="1">
      <c r="A16" s="29"/>
      <c r="B16" s="357" t="s">
        <v>53</v>
      </c>
      <c r="C16" s="358"/>
      <c r="D16" s="358"/>
      <c r="E16" s="358"/>
      <c r="F16" s="222"/>
      <c r="G16" s="223"/>
      <c r="H16" s="223"/>
      <c r="I16" s="223"/>
      <c r="J16" s="223"/>
      <c r="K16" s="223"/>
      <c r="L16" s="223"/>
      <c r="M16" s="223"/>
      <c r="N16" s="223"/>
      <c r="O16" s="223"/>
      <c r="P16" s="223"/>
      <c r="Q16" s="223"/>
      <c r="R16" s="223"/>
      <c r="S16" s="223"/>
      <c r="T16" s="223"/>
      <c r="U16" s="223"/>
      <c r="V16" s="223"/>
      <c r="W16" s="223"/>
      <c r="X16" s="223"/>
      <c r="Y16" s="223"/>
      <c r="Z16" s="223"/>
      <c r="AA16" s="223"/>
      <c r="AB16" s="223"/>
      <c r="AC16" s="223"/>
      <c r="AD16" s="223"/>
      <c r="AE16" s="223"/>
      <c r="AF16" s="223"/>
      <c r="AG16" s="223"/>
      <c r="AH16" s="223"/>
      <c r="AI16" s="223"/>
      <c r="AJ16" s="224"/>
      <c r="AK16" s="28">
        <f>SUM(F16:AJ16)</f>
        <v>0</v>
      </c>
    </row>
    <row r="17" spans="1:37" s="33" customFormat="1" ht="23.25" customHeight="1">
      <c r="A17" s="29"/>
      <c r="B17" s="359" t="s">
        <v>54</v>
      </c>
      <c r="C17" s="358"/>
      <c r="D17" s="358"/>
      <c r="E17" s="358"/>
      <c r="F17" s="222"/>
      <c r="G17" s="223"/>
      <c r="H17" s="223"/>
      <c r="I17" s="223"/>
      <c r="J17" s="223"/>
      <c r="K17" s="223"/>
      <c r="L17" s="223"/>
      <c r="M17" s="223"/>
      <c r="N17" s="223"/>
      <c r="O17" s="223"/>
      <c r="P17" s="223"/>
      <c r="Q17" s="223"/>
      <c r="R17" s="223"/>
      <c r="S17" s="223"/>
      <c r="T17" s="223"/>
      <c r="U17" s="223"/>
      <c r="V17" s="223"/>
      <c r="W17" s="223"/>
      <c r="X17" s="223"/>
      <c r="Y17" s="223"/>
      <c r="Z17" s="223"/>
      <c r="AA17" s="223"/>
      <c r="AB17" s="223"/>
      <c r="AC17" s="223"/>
      <c r="AD17" s="223"/>
      <c r="AE17" s="223"/>
      <c r="AF17" s="223"/>
      <c r="AG17" s="223"/>
      <c r="AH17" s="223"/>
      <c r="AI17" s="223"/>
      <c r="AJ17" s="224"/>
      <c r="AK17" s="28">
        <f t="shared" ref="AK17:AK24" si="5">SUM(F17:AJ17)</f>
        <v>0</v>
      </c>
    </row>
    <row r="18" spans="1:37" s="33" customFormat="1" ht="23.25" customHeight="1">
      <c r="A18" s="29"/>
      <c r="B18" s="359" t="s">
        <v>55</v>
      </c>
      <c r="C18" s="358"/>
      <c r="D18" s="358"/>
      <c r="E18" s="358"/>
      <c r="F18" s="222"/>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3"/>
      <c r="AI18" s="223"/>
      <c r="AJ18" s="224"/>
      <c r="AK18" s="28">
        <f t="shared" si="5"/>
        <v>0</v>
      </c>
    </row>
    <row r="19" spans="1:37" s="33" customFormat="1" ht="23.25" customHeight="1" thickBot="1">
      <c r="A19" s="34"/>
      <c r="B19" s="359" t="s">
        <v>56</v>
      </c>
      <c r="C19" s="358"/>
      <c r="D19" s="358"/>
      <c r="E19" s="358"/>
      <c r="F19" s="218"/>
      <c r="G19" s="219"/>
      <c r="H19" s="219"/>
      <c r="I19" s="219"/>
      <c r="J19" s="219"/>
      <c r="K19" s="219"/>
      <c r="L19" s="219"/>
      <c r="M19" s="219"/>
      <c r="N19" s="219"/>
      <c r="O19" s="219"/>
      <c r="P19" s="219"/>
      <c r="Q19" s="219"/>
      <c r="R19" s="219"/>
      <c r="S19" s="219"/>
      <c r="T19" s="219"/>
      <c r="U19" s="219"/>
      <c r="V19" s="219"/>
      <c r="W19" s="219"/>
      <c r="X19" s="219"/>
      <c r="Y19" s="219"/>
      <c r="Z19" s="219"/>
      <c r="AA19" s="219"/>
      <c r="AB19" s="219"/>
      <c r="AC19" s="219"/>
      <c r="AD19" s="219"/>
      <c r="AE19" s="219"/>
      <c r="AF19" s="219"/>
      <c r="AG19" s="219"/>
      <c r="AH19" s="219"/>
      <c r="AI19" s="219"/>
      <c r="AJ19" s="220"/>
      <c r="AK19" s="28">
        <f t="shared" si="5"/>
        <v>0</v>
      </c>
    </row>
    <row r="20" spans="1:37" ht="23.25" customHeight="1" thickTop="1" thickBot="1">
      <c r="A20" s="354" t="s">
        <v>52</v>
      </c>
      <c r="B20" s="355"/>
      <c r="C20" s="355"/>
      <c r="D20" s="355"/>
      <c r="E20" s="356"/>
      <c r="F20" s="338">
        <f>SUM(F21:F24)</f>
        <v>0</v>
      </c>
      <c r="G20" s="338">
        <f t="shared" ref="G20:AJ20" si="6">SUM(G21:G24)</f>
        <v>0</v>
      </c>
      <c r="H20" s="338">
        <f t="shared" si="6"/>
        <v>0</v>
      </c>
      <c r="I20" s="338">
        <f t="shared" si="6"/>
        <v>0</v>
      </c>
      <c r="J20" s="338">
        <f t="shared" si="6"/>
        <v>0</v>
      </c>
      <c r="K20" s="338">
        <f t="shared" si="6"/>
        <v>0</v>
      </c>
      <c r="L20" s="338">
        <f t="shared" si="6"/>
        <v>0</v>
      </c>
      <c r="M20" s="338">
        <f t="shared" si="6"/>
        <v>0</v>
      </c>
      <c r="N20" s="338">
        <f t="shared" si="6"/>
        <v>0</v>
      </c>
      <c r="O20" s="338">
        <f t="shared" si="6"/>
        <v>0</v>
      </c>
      <c r="P20" s="338">
        <f t="shared" si="6"/>
        <v>0</v>
      </c>
      <c r="Q20" s="338">
        <f t="shared" si="6"/>
        <v>0</v>
      </c>
      <c r="R20" s="338">
        <f t="shared" si="6"/>
        <v>0</v>
      </c>
      <c r="S20" s="338">
        <f t="shared" si="6"/>
        <v>0</v>
      </c>
      <c r="T20" s="338">
        <f t="shared" si="6"/>
        <v>0</v>
      </c>
      <c r="U20" s="338">
        <f t="shared" si="6"/>
        <v>0</v>
      </c>
      <c r="V20" s="338">
        <f t="shared" si="6"/>
        <v>0</v>
      </c>
      <c r="W20" s="338">
        <f t="shared" si="6"/>
        <v>0</v>
      </c>
      <c r="X20" s="338">
        <f t="shared" si="6"/>
        <v>0</v>
      </c>
      <c r="Y20" s="338">
        <f t="shared" si="6"/>
        <v>0</v>
      </c>
      <c r="Z20" s="338">
        <f t="shared" si="6"/>
        <v>0</v>
      </c>
      <c r="AA20" s="338">
        <f t="shared" si="6"/>
        <v>0</v>
      </c>
      <c r="AB20" s="338">
        <f t="shared" si="6"/>
        <v>0</v>
      </c>
      <c r="AC20" s="338">
        <f t="shared" si="6"/>
        <v>0</v>
      </c>
      <c r="AD20" s="338">
        <f t="shared" si="6"/>
        <v>0</v>
      </c>
      <c r="AE20" s="338">
        <f t="shared" si="6"/>
        <v>0</v>
      </c>
      <c r="AF20" s="338">
        <f t="shared" si="6"/>
        <v>0</v>
      </c>
      <c r="AG20" s="338">
        <f t="shared" si="6"/>
        <v>0</v>
      </c>
      <c r="AH20" s="338">
        <f t="shared" si="6"/>
        <v>0</v>
      </c>
      <c r="AI20" s="338">
        <f t="shared" si="6"/>
        <v>0</v>
      </c>
      <c r="AJ20" s="338">
        <f t="shared" si="6"/>
        <v>0</v>
      </c>
      <c r="AK20" s="339">
        <f t="shared" si="5"/>
        <v>0</v>
      </c>
    </row>
    <row r="21" spans="1:37" s="33" customFormat="1" ht="23.25" customHeight="1" thickTop="1">
      <c r="A21" s="29"/>
      <c r="B21" s="357" t="s">
        <v>53</v>
      </c>
      <c r="C21" s="358"/>
      <c r="D21" s="358"/>
      <c r="E21" s="358"/>
      <c r="F21" s="66"/>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8"/>
      <c r="AK21" s="28">
        <f t="shared" si="5"/>
        <v>0</v>
      </c>
    </row>
    <row r="22" spans="1:37" s="33" customFormat="1" ht="23.25" customHeight="1">
      <c r="A22" s="29"/>
      <c r="B22" s="359" t="s">
        <v>54</v>
      </c>
      <c r="C22" s="358"/>
      <c r="D22" s="358"/>
      <c r="E22" s="360"/>
      <c r="F22" s="30"/>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2"/>
      <c r="AK22" s="28">
        <f t="shared" si="5"/>
        <v>0</v>
      </c>
    </row>
    <row r="23" spans="1:37" s="33" customFormat="1" ht="23.25" customHeight="1">
      <c r="A23" s="29"/>
      <c r="B23" s="359" t="s">
        <v>55</v>
      </c>
      <c r="C23" s="358"/>
      <c r="D23" s="358"/>
      <c r="E23" s="360"/>
      <c r="F23" s="30"/>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2"/>
      <c r="AK23" s="28">
        <f t="shared" si="5"/>
        <v>0</v>
      </c>
    </row>
    <row r="24" spans="1:37" s="33" customFormat="1" ht="23.25" customHeight="1" thickBot="1">
      <c r="A24" s="34"/>
      <c r="B24" s="359" t="s">
        <v>56</v>
      </c>
      <c r="C24" s="358"/>
      <c r="D24" s="358"/>
      <c r="E24" s="360"/>
      <c r="F24" s="35"/>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7"/>
      <c r="AK24" s="28">
        <f t="shared" si="5"/>
        <v>0</v>
      </c>
    </row>
    <row r="25" spans="1:37" ht="18.75" customHeight="1" thickTop="1">
      <c r="A25" s="361" t="s">
        <v>6</v>
      </c>
      <c r="B25" s="361"/>
      <c r="C25" s="361"/>
      <c r="D25" s="361"/>
      <c r="E25" s="361"/>
      <c r="F25" s="43">
        <f>F15+F20</f>
        <v>0</v>
      </c>
      <c r="G25" s="43">
        <f t="shared" ref="G25:AJ25" si="7">G15+G20</f>
        <v>0</v>
      </c>
      <c r="H25" s="43">
        <f t="shared" si="7"/>
        <v>0</v>
      </c>
      <c r="I25" s="43">
        <f t="shared" si="7"/>
        <v>0</v>
      </c>
      <c r="J25" s="43">
        <f t="shared" si="7"/>
        <v>0</v>
      </c>
      <c r="K25" s="43">
        <f t="shared" si="7"/>
        <v>0</v>
      </c>
      <c r="L25" s="43">
        <f t="shared" si="7"/>
        <v>0</v>
      </c>
      <c r="M25" s="43">
        <f t="shared" si="7"/>
        <v>0</v>
      </c>
      <c r="N25" s="43">
        <f t="shared" si="7"/>
        <v>0</v>
      </c>
      <c r="O25" s="43">
        <f t="shared" si="7"/>
        <v>0</v>
      </c>
      <c r="P25" s="43">
        <f t="shared" si="7"/>
        <v>0</v>
      </c>
      <c r="Q25" s="43">
        <f t="shared" si="7"/>
        <v>0</v>
      </c>
      <c r="R25" s="43">
        <f t="shared" si="7"/>
        <v>0</v>
      </c>
      <c r="S25" s="43">
        <f t="shared" si="7"/>
        <v>0</v>
      </c>
      <c r="T25" s="43">
        <f t="shared" si="7"/>
        <v>0</v>
      </c>
      <c r="U25" s="43">
        <f t="shared" si="7"/>
        <v>0</v>
      </c>
      <c r="V25" s="43">
        <f t="shared" si="7"/>
        <v>0</v>
      </c>
      <c r="W25" s="43">
        <f t="shared" si="7"/>
        <v>0</v>
      </c>
      <c r="X25" s="43">
        <f t="shared" si="7"/>
        <v>0</v>
      </c>
      <c r="Y25" s="43">
        <f t="shared" si="7"/>
        <v>0</v>
      </c>
      <c r="Z25" s="43">
        <f t="shared" si="7"/>
        <v>0</v>
      </c>
      <c r="AA25" s="43">
        <f t="shared" si="7"/>
        <v>0</v>
      </c>
      <c r="AB25" s="43">
        <f t="shared" si="7"/>
        <v>0</v>
      </c>
      <c r="AC25" s="43">
        <f t="shared" si="7"/>
        <v>0</v>
      </c>
      <c r="AD25" s="43">
        <f t="shared" si="7"/>
        <v>0</v>
      </c>
      <c r="AE25" s="43">
        <f t="shared" si="7"/>
        <v>0</v>
      </c>
      <c r="AF25" s="43">
        <f t="shared" si="7"/>
        <v>0</v>
      </c>
      <c r="AG25" s="43">
        <f t="shared" si="7"/>
        <v>0</v>
      </c>
      <c r="AH25" s="43">
        <f t="shared" si="7"/>
        <v>0</v>
      </c>
      <c r="AI25" s="43">
        <f t="shared" si="7"/>
        <v>0</v>
      </c>
      <c r="AJ25" s="43">
        <f t="shared" si="7"/>
        <v>0</v>
      </c>
      <c r="AK25" s="44">
        <f>AK15+AK20</f>
        <v>0</v>
      </c>
    </row>
    <row r="26" spans="1:37" s="77" customFormat="1" ht="18.75" customHeight="1">
      <c r="A26" s="38"/>
      <c r="B26" s="38"/>
      <c r="C26" s="38"/>
      <c r="D26" s="38"/>
      <c r="E26" s="38"/>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row>
    <row r="27" spans="1:37" ht="18.75" customHeight="1">
      <c r="A27" s="353" t="s">
        <v>57</v>
      </c>
      <c r="B27" s="353"/>
      <c r="C27" s="353"/>
      <c r="D27" s="353"/>
      <c r="L27" s="85"/>
      <c r="M27" s="214" t="s">
        <v>251</v>
      </c>
      <c r="N27" s="85"/>
      <c r="O27" s="85"/>
      <c r="P27" s="85"/>
      <c r="Q27" s="85"/>
      <c r="R27" s="85"/>
      <c r="S27" s="85"/>
      <c r="T27" s="85"/>
      <c r="U27" s="85"/>
      <c r="V27" s="85"/>
      <c r="W27" s="85"/>
      <c r="X27" s="85"/>
      <c r="Y27" s="85"/>
      <c r="Z27" s="85"/>
      <c r="AA27" s="85"/>
      <c r="AB27" s="85"/>
      <c r="AC27" s="85"/>
      <c r="AD27" s="85"/>
      <c r="AE27" s="85"/>
      <c r="AF27" s="85"/>
      <c r="AG27" s="85"/>
      <c r="AH27" s="85"/>
      <c r="AI27" s="85"/>
      <c r="AJ27" s="85"/>
      <c r="AK27" s="85"/>
    </row>
    <row r="28" spans="1:37" ht="18.75" customHeight="1">
      <c r="A28" s="152"/>
      <c r="B28" s="33" t="s">
        <v>70</v>
      </c>
      <c r="C28" s="152"/>
      <c r="D28" s="152"/>
      <c r="L28" s="85"/>
      <c r="M28" s="215" t="s">
        <v>250</v>
      </c>
      <c r="N28" s="85"/>
      <c r="O28" s="85"/>
      <c r="P28" s="85"/>
      <c r="Q28" s="85"/>
      <c r="R28" s="85"/>
      <c r="S28" s="85"/>
      <c r="T28" s="85"/>
      <c r="U28" s="85"/>
      <c r="V28" s="85"/>
      <c r="W28" s="85"/>
      <c r="X28" s="85"/>
      <c r="Y28" s="85"/>
      <c r="Z28" s="85"/>
      <c r="AA28" s="85"/>
      <c r="AB28" s="85"/>
      <c r="AC28" s="85"/>
      <c r="AD28" s="85"/>
      <c r="AE28" s="85"/>
      <c r="AF28" s="85"/>
      <c r="AG28" s="85"/>
      <c r="AH28" s="85"/>
      <c r="AI28" s="85"/>
      <c r="AJ28" s="85"/>
      <c r="AK28" s="85"/>
    </row>
    <row r="29" spans="1:37" ht="18.75" customHeight="1">
      <c r="A29" s="350" t="s">
        <v>7</v>
      </c>
      <c r="B29" s="350"/>
      <c r="C29" s="350"/>
      <c r="D29" s="350"/>
      <c r="E29" s="350"/>
      <c r="F29" s="351" t="s">
        <v>8</v>
      </c>
      <c r="G29" s="351"/>
      <c r="H29" s="351"/>
      <c r="I29" s="351"/>
      <c r="L29" s="85"/>
      <c r="M29" s="39"/>
      <c r="N29" s="39"/>
      <c r="O29" s="39"/>
      <c r="P29" s="39"/>
      <c r="Q29" s="39"/>
      <c r="R29" s="39"/>
      <c r="S29" s="90"/>
      <c r="T29" s="90"/>
      <c r="U29" s="90"/>
      <c r="V29" s="90"/>
      <c r="W29" s="39"/>
      <c r="X29" s="39"/>
      <c r="Y29" s="39"/>
      <c r="Z29" s="39"/>
      <c r="AA29" s="39"/>
      <c r="AB29" s="39"/>
      <c r="AC29" s="39"/>
      <c r="AD29" s="87"/>
      <c r="AE29" s="87"/>
      <c r="AF29" s="87"/>
      <c r="AG29" s="87"/>
      <c r="AH29" s="87"/>
      <c r="AI29" s="87"/>
      <c r="AJ29" s="87"/>
      <c r="AK29" s="87"/>
    </row>
    <row r="30" spans="1:37" ht="18.75" customHeight="1">
      <c r="A30" s="350"/>
      <c r="B30" s="350"/>
      <c r="C30" s="350"/>
      <c r="D30" s="350"/>
      <c r="E30" s="350"/>
      <c r="F30" s="352"/>
      <c r="G30" s="352"/>
      <c r="H30" s="352"/>
      <c r="I30" s="351"/>
      <c r="L30" s="85"/>
      <c r="M30" s="39"/>
      <c r="N30" s="39"/>
      <c r="O30" s="39"/>
      <c r="P30" s="39"/>
      <c r="Q30" s="39"/>
      <c r="R30" s="39"/>
      <c r="S30" s="90"/>
      <c r="T30" s="90"/>
      <c r="U30" s="90"/>
      <c r="V30" s="90"/>
      <c r="W30" s="39"/>
      <c r="X30" s="39"/>
      <c r="Y30" s="39"/>
      <c r="Z30" s="39"/>
      <c r="AA30" s="39"/>
      <c r="AB30" s="39"/>
      <c r="AC30" s="39"/>
      <c r="AD30" s="87"/>
      <c r="AE30" s="87"/>
      <c r="AF30" s="87"/>
      <c r="AG30" s="87"/>
      <c r="AH30" s="87"/>
      <c r="AI30" s="87"/>
      <c r="AJ30" s="87"/>
      <c r="AK30" s="87"/>
    </row>
    <row r="31" spans="1:37" ht="18.75" customHeight="1">
      <c r="A31" s="342" t="s">
        <v>58</v>
      </c>
      <c r="B31" s="345" t="s">
        <v>59</v>
      </c>
      <c r="C31" s="346"/>
      <c r="D31" s="346"/>
      <c r="E31" s="346"/>
      <c r="F31" s="348">
        <f>SUMIFS(F15:AJ15,$F$14:$AJ$14,"&lt;=5")</f>
        <v>0</v>
      </c>
      <c r="G31" s="454"/>
      <c r="H31" s="454"/>
      <c r="I31" s="76" t="s">
        <v>47</v>
      </c>
      <c r="L31" s="85"/>
      <c r="M31" s="93"/>
      <c r="N31" s="39"/>
      <c r="O31" s="39"/>
      <c r="P31" s="39"/>
      <c r="Q31" s="39"/>
      <c r="R31" s="39"/>
      <c r="S31" s="39"/>
      <c r="T31" s="39"/>
      <c r="U31" s="39"/>
      <c r="V31" s="85"/>
      <c r="W31" s="39"/>
      <c r="X31" s="39"/>
      <c r="Y31" s="39"/>
      <c r="Z31" s="39"/>
      <c r="AA31" s="39"/>
      <c r="AB31" s="39"/>
      <c r="AC31" s="39"/>
      <c r="AD31" s="41"/>
      <c r="AE31" s="41"/>
      <c r="AF31" s="41"/>
      <c r="AG31" s="41"/>
      <c r="AH31" s="41"/>
      <c r="AI31" s="41"/>
      <c r="AJ31" s="41"/>
      <c r="AK31" s="41"/>
    </row>
    <row r="32" spans="1:37" ht="18.75" customHeight="1">
      <c r="A32" s="343"/>
      <c r="B32" s="345" t="s">
        <v>60</v>
      </c>
      <c r="C32" s="346"/>
      <c r="D32" s="346"/>
      <c r="E32" s="346"/>
      <c r="F32" s="348">
        <f>SUMIF($F$14:$AJ$14,"&gt;5",F15:AJ15)</f>
        <v>0</v>
      </c>
      <c r="G32" s="454"/>
      <c r="H32" s="454"/>
      <c r="I32" s="76" t="s">
        <v>47</v>
      </c>
      <c r="L32" s="85"/>
      <c r="M32" s="93"/>
      <c r="N32" s="39"/>
      <c r="O32" s="39"/>
      <c r="P32" s="39"/>
      <c r="Q32" s="39"/>
      <c r="R32" s="39"/>
      <c r="S32" s="39"/>
      <c r="T32" s="39"/>
      <c r="U32" s="39"/>
      <c r="V32" s="85"/>
      <c r="W32" s="88"/>
      <c r="X32" s="88"/>
      <c r="Y32" s="85"/>
      <c r="Z32" s="88"/>
      <c r="AA32" s="88"/>
      <c r="AB32" s="88"/>
      <c r="AC32" s="85"/>
      <c r="AD32" s="88"/>
      <c r="AE32" s="88"/>
      <c r="AF32" s="88"/>
      <c r="AG32" s="85"/>
      <c r="AH32" s="88"/>
      <c r="AI32" s="88"/>
      <c r="AJ32" s="88"/>
      <c r="AK32" s="85"/>
    </row>
    <row r="33" spans="1:37" ht="18.75" customHeight="1">
      <c r="A33" s="343"/>
      <c r="B33" s="349" t="s">
        <v>61</v>
      </c>
      <c r="C33" s="346"/>
      <c r="D33" s="346"/>
      <c r="E33" s="346"/>
      <c r="F33" s="348">
        <f>SUM(F34:H36)</f>
        <v>0</v>
      </c>
      <c r="G33" s="454"/>
      <c r="H33" s="454"/>
      <c r="I33" s="76" t="s">
        <v>47</v>
      </c>
      <c r="L33" s="85"/>
      <c r="M33" s="93"/>
      <c r="N33" s="39"/>
      <c r="O33" s="39"/>
      <c r="P33" s="39"/>
      <c r="Q33" s="39"/>
      <c r="R33" s="39"/>
      <c r="S33" s="39"/>
      <c r="T33" s="39"/>
      <c r="U33" s="39"/>
      <c r="V33" s="85"/>
      <c r="W33" s="89"/>
      <c r="X33" s="89"/>
      <c r="Y33" s="85"/>
      <c r="Z33" s="89"/>
      <c r="AA33" s="89"/>
      <c r="AB33" s="89"/>
      <c r="AC33" s="85"/>
      <c r="AD33" s="89"/>
      <c r="AE33" s="89"/>
      <c r="AF33" s="89"/>
      <c r="AG33" s="85"/>
      <c r="AH33" s="89"/>
      <c r="AI33" s="89"/>
      <c r="AJ33" s="89"/>
      <c r="AK33" s="85"/>
    </row>
    <row r="34" spans="1:37" ht="18.75" customHeight="1">
      <c r="A34" s="343"/>
      <c r="B34" s="78"/>
      <c r="C34" s="345" t="s">
        <v>62</v>
      </c>
      <c r="D34" s="346"/>
      <c r="E34" s="346"/>
      <c r="F34" s="348">
        <f>SUM(F17:AJ17)</f>
        <v>0</v>
      </c>
      <c r="G34" s="454"/>
      <c r="H34" s="454"/>
      <c r="I34" s="76" t="s">
        <v>47</v>
      </c>
      <c r="L34" s="85"/>
      <c r="M34" s="93"/>
      <c r="N34" s="39"/>
      <c r="O34" s="39"/>
      <c r="P34" s="39"/>
      <c r="Q34" s="39"/>
      <c r="R34" s="39"/>
      <c r="S34" s="39"/>
      <c r="T34" s="39"/>
      <c r="U34" s="39"/>
      <c r="V34" s="85"/>
      <c r="W34" s="88"/>
      <c r="X34" s="88"/>
      <c r="Y34" s="85"/>
      <c r="Z34" s="88"/>
      <c r="AA34" s="88"/>
      <c r="AB34" s="88"/>
      <c r="AC34" s="85"/>
      <c r="AD34" s="88"/>
      <c r="AE34" s="88"/>
      <c r="AF34" s="88"/>
      <c r="AG34" s="85"/>
      <c r="AH34" s="88"/>
      <c r="AI34" s="88"/>
      <c r="AJ34" s="88"/>
      <c r="AK34" s="85"/>
    </row>
    <row r="35" spans="1:37" ht="18.75" customHeight="1">
      <c r="A35" s="343"/>
      <c r="B35" s="78"/>
      <c r="C35" s="345" t="s">
        <v>63</v>
      </c>
      <c r="D35" s="346"/>
      <c r="E35" s="346"/>
      <c r="F35" s="348">
        <f t="shared" ref="F35:F36" si="8">SUM(F18:AJ18)</f>
        <v>0</v>
      </c>
      <c r="G35" s="454"/>
      <c r="H35" s="454"/>
      <c r="I35" s="76" t="s">
        <v>47</v>
      </c>
      <c r="L35" s="85"/>
      <c r="M35" s="93"/>
      <c r="N35" s="39"/>
      <c r="O35" s="39"/>
      <c r="P35" s="39"/>
      <c r="Q35" s="39"/>
      <c r="R35" s="39"/>
      <c r="S35" s="39"/>
      <c r="T35" s="39"/>
      <c r="U35" s="39"/>
      <c r="V35" s="85"/>
      <c r="W35" s="86"/>
      <c r="X35" s="86"/>
      <c r="Y35" s="85"/>
      <c r="Z35" s="86"/>
      <c r="AA35" s="86"/>
      <c r="AB35" s="86"/>
      <c r="AC35" s="85"/>
      <c r="AD35" s="86"/>
      <c r="AE35" s="86"/>
      <c r="AF35" s="86"/>
      <c r="AG35" s="85"/>
      <c r="AH35" s="86"/>
      <c r="AI35" s="86"/>
      <c r="AJ35" s="86"/>
      <c r="AK35" s="85"/>
    </row>
    <row r="36" spans="1:37" ht="18.75" customHeight="1">
      <c r="A36" s="344"/>
      <c r="B36" s="79"/>
      <c r="C36" s="345" t="s">
        <v>64</v>
      </c>
      <c r="D36" s="346"/>
      <c r="E36" s="346"/>
      <c r="F36" s="348">
        <f t="shared" si="8"/>
        <v>0</v>
      </c>
      <c r="G36" s="454"/>
      <c r="H36" s="454"/>
      <c r="I36" s="76" t="s">
        <v>47</v>
      </c>
      <c r="L36" s="85"/>
      <c r="M36" s="93"/>
      <c r="N36" s="39"/>
      <c r="O36" s="39"/>
      <c r="P36" s="39"/>
      <c r="Q36" s="39"/>
      <c r="R36" s="39"/>
      <c r="S36" s="39"/>
      <c r="T36" s="39"/>
      <c r="U36" s="39"/>
      <c r="V36" s="85"/>
      <c r="W36" s="88"/>
      <c r="X36" s="88"/>
      <c r="Y36" s="85"/>
      <c r="Z36" s="88"/>
      <c r="AA36" s="88"/>
      <c r="AB36" s="88"/>
      <c r="AC36" s="85"/>
      <c r="AD36" s="41"/>
      <c r="AE36" s="41"/>
      <c r="AF36" s="41"/>
      <c r="AG36" s="85"/>
      <c r="AH36" s="41"/>
      <c r="AI36" s="41"/>
      <c r="AJ36" s="41"/>
      <c r="AK36" s="85"/>
    </row>
    <row r="37" spans="1:37" ht="18.75" customHeight="1">
      <c r="A37" s="342" t="s">
        <v>65</v>
      </c>
      <c r="B37" s="345" t="s">
        <v>59</v>
      </c>
      <c r="C37" s="346"/>
      <c r="D37" s="346"/>
      <c r="E37" s="346"/>
      <c r="F37" s="348">
        <f>AK20</f>
        <v>0</v>
      </c>
      <c r="G37" s="454"/>
      <c r="H37" s="454"/>
      <c r="I37" s="76" t="s">
        <v>47</v>
      </c>
      <c r="L37" s="85"/>
      <c r="M37" s="93"/>
      <c r="N37" s="39"/>
      <c r="O37" s="39"/>
      <c r="P37" s="39"/>
      <c r="Q37" s="39"/>
      <c r="R37" s="39"/>
      <c r="S37" s="39"/>
      <c r="T37" s="39"/>
      <c r="U37" s="39"/>
      <c r="V37" s="85"/>
      <c r="W37" s="39"/>
      <c r="X37" s="39"/>
      <c r="Y37" s="39"/>
      <c r="Z37" s="39"/>
      <c r="AA37" s="39"/>
      <c r="AB37" s="39"/>
      <c r="AC37" s="39"/>
      <c r="AD37" s="41"/>
      <c r="AE37" s="41"/>
      <c r="AF37" s="41"/>
      <c r="AG37" s="41"/>
      <c r="AH37" s="41"/>
      <c r="AI37" s="41"/>
      <c r="AJ37" s="41"/>
      <c r="AK37" s="41"/>
    </row>
    <row r="38" spans="1:37" ht="18.75" customHeight="1">
      <c r="A38" s="343"/>
      <c r="B38" s="349" t="s">
        <v>244</v>
      </c>
      <c r="C38" s="346"/>
      <c r="D38" s="346"/>
      <c r="E38" s="346"/>
      <c r="F38" s="348">
        <f>SUM(F39:H41)</f>
        <v>0</v>
      </c>
      <c r="G38" s="454"/>
      <c r="H38" s="454"/>
      <c r="I38" s="76" t="s">
        <v>47</v>
      </c>
      <c r="L38" s="85"/>
      <c r="M38" s="93"/>
      <c r="N38" s="39"/>
      <c r="O38" s="39"/>
      <c r="P38" s="39"/>
      <c r="Q38" s="39"/>
      <c r="R38" s="39"/>
      <c r="S38" s="39"/>
      <c r="T38" s="39"/>
      <c r="U38" s="39"/>
      <c r="V38" s="85"/>
      <c r="W38" s="89"/>
      <c r="X38" s="89"/>
      <c r="Y38" s="85"/>
      <c r="Z38" s="89"/>
      <c r="AA38" s="89"/>
      <c r="AB38" s="89"/>
      <c r="AC38" s="85"/>
      <c r="AD38" s="89"/>
      <c r="AE38" s="89"/>
      <c r="AF38" s="89"/>
      <c r="AG38" s="85"/>
      <c r="AH38" s="89"/>
      <c r="AI38" s="89"/>
      <c r="AJ38" s="89"/>
      <c r="AK38" s="85"/>
    </row>
    <row r="39" spans="1:37" ht="18.75" customHeight="1">
      <c r="A39" s="343"/>
      <c r="B39" s="78"/>
      <c r="C39" s="345" t="s">
        <v>62</v>
      </c>
      <c r="D39" s="346"/>
      <c r="E39" s="346"/>
      <c r="F39" s="348">
        <f>SUM(F22:AJ22)</f>
        <v>0</v>
      </c>
      <c r="G39" s="454"/>
      <c r="H39" s="454"/>
      <c r="I39" s="76" t="s">
        <v>47</v>
      </c>
      <c r="L39" s="85"/>
      <c r="M39" s="93"/>
      <c r="N39" s="39"/>
      <c r="O39" s="39"/>
      <c r="P39" s="39"/>
      <c r="Q39" s="39"/>
      <c r="R39" s="39"/>
      <c r="S39" s="39"/>
      <c r="T39" s="39"/>
      <c r="U39" s="39"/>
      <c r="V39" s="85"/>
      <c r="W39" s="88"/>
      <c r="X39" s="88"/>
      <c r="Y39" s="85"/>
      <c r="Z39" s="88"/>
      <c r="AA39" s="88"/>
      <c r="AB39" s="88"/>
      <c r="AC39" s="85"/>
      <c r="AD39" s="88"/>
      <c r="AE39" s="88"/>
      <c r="AF39" s="88"/>
      <c r="AG39" s="85"/>
      <c r="AH39" s="88"/>
      <c r="AI39" s="88"/>
      <c r="AJ39" s="88"/>
      <c r="AK39" s="85"/>
    </row>
    <row r="40" spans="1:37" ht="18.75" customHeight="1">
      <c r="A40" s="343"/>
      <c r="B40" s="78"/>
      <c r="C40" s="345" t="s">
        <v>63</v>
      </c>
      <c r="D40" s="346"/>
      <c r="E40" s="346"/>
      <c r="F40" s="348">
        <f t="shared" ref="F40:F41" si="9">SUM(F23:AJ23)</f>
        <v>0</v>
      </c>
      <c r="G40" s="454"/>
      <c r="H40" s="454"/>
      <c r="I40" s="76" t="s">
        <v>47</v>
      </c>
      <c r="L40" s="85"/>
      <c r="M40" s="93"/>
      <c r="N40" s="39"/>
      <c r="O40" s="39"/>
      <c r="P40" s="39"/>
      <c r="Q40" s="39"/>
      <c r="R40" s="39"/>
      <c r="S40" s="39"/>
      <c r="T40" s="39"/>
      <c r="U40" s="39"/>
      <c r="V40" s="85"/>
      <c r="W40" s="86"/>
      <c r="X40" s="86"/>
      <c r="Y40" s="85"/>
      <c r="Z40" s="86"/>
      <c r="AA40" s="86"/>
      <c r="AB40" s="86"/>
      <c r="AC40" s="85"/>
      <c r="AD40" s="86"/>
      <c r="AE40" s="86"/>
      <c r="AF40" s="86"/>
      <c r="AG40" s="85"/>
      <c r="AH40" s="86"/>
      <c r="AI40" s="86"/>
      <c r="AJ40" s="86"/>
      <c r="AK40" s="85"/>
    </row>
    <row r="41" spans="1:37" ht="18.75" customHeight="1">
      <c r="A41" s="344"/>
      <c r="B41" s="79"/>
      <c r="C41" s="345" t="s">
        <v>64</v>
      </c>
      <c r="D41" s="346"/>
      <c r="E41" s="346"/>
      <c r="F41" s="348">
        <f t="shared" si="9"/>
        <v>0</v>
      </c>
      <c r="G41" s="454"/>
      <c r="H41" s="454"/>
      <c r="I41" s="76" t="s">
        <v>47</v>
      </c>
      <c r="L41" s="85"/>
      <c r="M41" s="93"/>
      <c r="N41" s="39"/>
      <c r="O41" s="39"/>
      <c r="P41" s="39"/>
      <c r="Q41" s="39"/>
      <c r="R41" s="39"/>
      <c r="S41" s="39"/>
      <c r="T41" s="39"/>
      <c r="U41" s="39"/>
      <c r="V41" s="85"/>
      <c r="W41" s="88"/>
      <c r="X41" s="88"/>
      <c r="Y41" s="85"/>
      <c r="Z41" s="88"/>
      <c r="AA41" s="88"/>
      <c r="AB41" s="88"/>
      <c r="AC41" s="85"/>
      <c r="AD41" s="41"/>
      <c r="AE41" s="41"/>
      <c r="AF41" s="41"/>
      <c r="AG41" s="85"/>
      <c r="AH41" s="41"/>
      <c r="AI41" s="41"/>
      <c r="AJ41" s="41"/>
      <c r="AK41" s="85"/>
    </row>
    <row r="42" spans="1:37" ht="19.5" customHeight="1">
      <c r="L42" s="85"/>
      <c r="M42" s="93"/>
      <c r="N42" s="39"/>
      <c r="O42" s="39"/>
      <c r="P42" s="39"/>
      <c r="Q42" s="39"/>
      <c r="R42" s="39"/>
      <c r="S42" s="39"/>
      <c r="T42" s="39"/>
      <c r="U42" s="39"/>
      <c r="V42" s="85"/>
      <c r="W42" s="85"/>
      <c r="X42" s="85"/>
      <c r="Y42" s="85"/>
      <c r="Z42" s="85"/>
      <c r="AA42" s="85"/>
      <c r="AB42" s="85"/>
      <c r="AC42" s="85"/>
      <c r="AD42" s="85"/>
      <c r="AE42" s="85"/>
      <c r="AF42" s="85"/>
      <c r="AG42" s="85"/>
      <c r="AH42" s="85"/>
      <c r="AI42" s="85"/>
      <c r="AJ42" s="85"/>
      <c r="AK42" s="85"/>
    </row>
    <row r="43" spans="1:37" ht="19.5" customHeight="1">
      <c r="L43" s="85"/>
      <c r="M43" s="93"/>
      <c r="N43" s="39"/>
      <c r="O43" s="39"/>
      <c r="P43" s="39"/>
      <c r="Q43" s="39"/>
      <c r="R43" s="39"/>
      <c r="S43" s="39"/>
      <c r="T43" s="39"/>
      <c r="U43" s="39"/>
      <c r="V43" s="85"/>
      <c r="W43" s="85"/>
      <c r="X43" s="85"/>
      <c r="Y43" s="85"/>
      <c r="Z43" s="85"/>
      <c r="AA43" s="85"/>
      <c r="AB43" s="85"/>
      <c r="AC43" s="85"/>
      <c r="AD43" s="85"/>
      <c r="AE43" s="85"/>
      <c r="AF43" s="85"/>
      <c r="AG43" s="85"/>
      <c r="AH43" s="85"/>
      <c r="AI43" s="85"/>
      <c r="AJ43" s="85"/>
      <c r="AK43" s="85"/>
    </row>
    <row r="44" spans="1:37" ht="19.5" customHeight="1">
      <c r="M44" s="93"/>
      <c r="N44" s="39"/>
      <c r="O44" s="39"/>
      <c r="P44" s="39"/>
      <c r="Q44" s="39"/>
      <c r="R44" s="39"/>
      <c r="S44" s="39"/>
      <c r="T44" s="39"/>
      <c r="U44" s="39"/>
      <c r="V44" s="85"/>
    </row>
    <row r="45" spans="1:37" ht="19.5" customHeight="1">
      <c r="M45" s="93"/>
      <c r="N45" s="39"/>
      <c r="O45" s="39"/>
      <c r="P45" s="39"/>
      <c r="Q45" s="39"/>
      <c r="R45" s="39"/>
      <c r="S45" s="39"/>
      <c r="T45" s="39"/>
      <c r="U45" s="39"/>
      <c r="V45" s="85"/>
    </row>
    <row r="46" spans="1:37" ht="19.5" customHeight="1"/>
    <row r="47" spans="1:37" ht="19.5" customHeight="1"/>
    <row r="48" spans="1:37" ht="19.5" customHeight="1"/>
    <row r="49" ht="19.5" customHeight="1"/>
    <row r="50" ht="19.5" customHeight="1"/>
    <row r="51" ht="19.5" customHeight="1"/>
  </sheetData>
  <sheetProtection algorithmName="SHA-512" hashValue="48i1MT3C0FGQzLFje2qeUUKGLoPvwem/T0twqBcqgieIQtzw+rI3fRUdghLokc0PRCl6V0PIekc1bHYOIm6jjw==" saltValue="l0DILPXy2ekEfG7yVSznlQ==" spinCount="100000" sheet="1" objects="1" scenarios="1"/>
  <mergeCells count="58">
    <mergeCell ref="A37:A41"/>
    <mergeCell ref="B37:E37"/>
    <mergeCell ref="F37:H37"/>
    <mergeCell ref="C41:E41"/>
    <mergeCell ref="F41:H41"/>
    <mergeCell ref="B38:E38"/>
    <mergeCell ref="F38:H38"/>
    <mergeCell ref="C39:E39"/>
    <mergeCell ref="F39:H39"/>
    <mergeCell ref="C40:E40"/>
    <mergeCell ref="F40:H40"/>
    <mergeCell ref="A29:E30"/>
    <mergeCell ref="F29:I30"/>
    <mergeCell ref="A31:A36"/>
    <mergeCell ref="B31:E31"/>
    <mergeCell ref="F31:H31"/>
    <mergeCell ref="B32:E32"/>
    <mergeCell ref="F32:H32"/>
    <mergeCell ref="B33:E33"/>
    <mergeCell ref="F33:H33"/>
    <mergeCell ref="C34:E34"/>
    <mergeCell ref="F34:H34"/>
    <mergeCell ref="C35:E35"/>
    <mergeCell ref="F35:H35"/>
    <mergeCell ref="C36:E36"/>
    <mergeCell ref="F36:H36"/>
    <mergeCell ref="A27:D27"/>
    <mergeCell ref="A15:E15"/>
    <mergeCell ref="B16:E16"/>
    <mergeCell ref="B17:E17"/>
    <mergeCell ref="B18:E18"/>
    <mergeCell ref="B19:E19"/>
    <mergeCell ref="A20:E20"/>
    <mergeCell ref="B21:E21"/>
    <mergeCell ref="B22:E22"/>
    <mergeCell ref="B23:E23"/>
    <mergeCell ref="B24:E24"/>
    <mergeCell ref="A25:E25"/>
    <mergeCell ref="A11:D11"/>
    <mergeCell ref="A12:E12"/>
    <mergeCell ref="A13:E13"/>
    <mergeCell ref="A14:E14"/>
    <mergeCell ref="A7:K9"/>
    <mergeCell ref="X7:AA7"/>
    <mergeCell ref="AC7:AF7"/>
    <mergeCell ref="L8:N8"/>
    <mergeCell ref="O8:U8"/>
    <mergeCell ref="L9:N9"/>
    <mergeCell ref="O9:U9"/>
    <mergeCell ref="L7:U7"/>
    <mergeCell ref="X6:AB6"/>
    <mergeCell ref="AC6:AG6"/>
    <mergeCell ref="A3:L3"/>
    <mergeCell ref="M3:N3"/>
    <mergeCell ref="A5:K5"/>
    <mergeCell ref="L5:U5"/>
    <mergeCell ref="A6:K6"/>
    <mergeCell ref="L6:U6"/>
  </mergeCells>
  <phoneticPr fontId="6"/>
  <conditionalFormatting sqref="A7:K9">
    <cfRule type="containsBlanks" dxfId="196" priority="18">
      <formula>LEN(TRIM(A7))=0</formula>
    </cfRule>
  </conditionalFormatting>
  <conditionalFormatting sqref="F15:AJ15">
    <cfRule type="expression" dxfId="195" priority="6">
      <formula>F$13="日"</formula>
    </cfRule>
    <cfRule type="expression" dxfId="194" priority="7">
      <formula>F$13="祝"</formula>
    </cfRule>
    <cfRule type="expression" dxfId="193" priority="8">
      <formula>F$13="土"</formula>
    </cfRule>
  </conditionalFormatting>
  <conditionalFormatting sqref="F15:AJ24">
    <cfRule type="expression" dxfId="192" priority="9">
      <formula>F$14="○"</formula>
    </cfRule>
  </conditionalFormatting>
  <conditionalFormatting sqref="F16:AJ24">
    <cfRule type="expression" dxfId="191" priority="13">
      <formula>F$13="日"</formula>
    </cfRule>
    <cfRule type="expression" dxfId="190" priority="14">
      <formula>F$13="祝"</formula>
    </cfRule>
    <cfRule type="expression" dxfId="189" priority="15">
      <formula>F$13="土"</formula>
    </cfRule>
  </conditionalFormatting>
  <conditionalFormatting sqref="L7:U7">
    <cfRule type="containsBlanks" dxfId="188" priority="11">
      <formula>LEN(TRIM(L7))=0</formula>
    </cfRule>
  </conditionalFormatting>
  <conditionalFormatting sqref="M3:N3">
    <cfRule type="containsBlanks" dxfId="187" priority="1">
      <formula>LEN(TRIM(M3))=0</formula>
    </cfRule>
  </conditionalFormatting>
  <conditionalFormatting sqref="O8:U9">
    <cfRule type="containsBlanks" dxfId="186" priority="10">
      <formula>LEN(TRIM(O8))=0</formula>
    </cfRule>
  </conditionalFormatting>
  <conditionalFormatting sqref="X7:AA7">
    <cfRule type="containsBlanks" dxfId="185" priority="3">
      <formula>LEN(TRIM(X7))=0</formula>
    </cfRule>
  </conditionalFormatting>
  <pageMargins left="0.7" right="0.7" top="0.75" bottom="0.75" header="0.3" footer="0.3"/>
  <pageSetup paperSize="9" scale="5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EBCB7-3E26-4AA7-86D4-121B08FF2C73}">
  <sheetPr codeName="Sheet5">
    <tabColor theme="8" tint="0.59999389629810485"/>
  </sheetPr>
  <dimension ref="A1:AN51"/>
  <sheetViews>
    <sheetView view="pageBreakPreview" topLeftCell="A3" zoomScale="90" zoomScaleNormal="100" zoomScaleSheetLayoutView="90" workbookViewId="0">
      <selection activeCell="F20" activeCellId="1" sqref="F15:AK15 F20:AK20"/>
    </sheetView>
  </sheetViews>
  <sheetFormatPr defaultRowHeight="13.5"/>
  <cols>
    <col min="1" max="1" width="4.625" style="17" customWidth="1"/>
    <col min="2" max="5" width="5.75" style="17" customWidth="1"/>
    <col min="6" max="38" width="4.625" style="17" customWidth="1"/>
    <col min="39" max="39" width="9" style="17" hidden="1" customWidth="1"/>
    <col min="40" max="16384" width="9" style="17"/>
  </cols>
  <sheetData>
    <row r="1" spans="1:40" ht="18.75" customHeight="1"/>
    <row r="2" spans="1:40" ht="18.75" customHeight="1">
      <c r="A2" s="17" t="s">
        <v>264</v>
      </c>
    </row>
    <row r="3" spans="1:40" ht="18.75" customHeight="1">
      <c r="A3" s="406" t="s">
        <v>242</v>
      </c>
      <c r="B3" s="406"/>
      <c r="C3" s="406"/>
      <c r="D3" s="406"/>
      <c r="E3" s="406"/>
      <c r="F3" s="406"/>
      <c r="G3" s="406"/>
      <c r="H3" s="406"/>
      <c r="I3" s="406"/>
      <c r="J3" s="406"/>
      <c r="K3" s="406"/>
      <c r="L3" s="406"/>
      <c r="M3" s="452">
        <f>IF(P3&lt;4,'4月【平日・休日】'!M3+1,'4月【平日・休日】'!M3)</f>
        <v>2026</v>
      </c>
      <c r="N3" s="452"/>
      <c r="O3" s="17" t="s">
        <v>0</v>
      </c>
      <c r="P3" s="18">
        <v>6</v>
      </c>
      <c r="Q3" s="17" t="s">
        <v>10</v>
      </c>
      <c r="R3" s="17" t="s">
        <v>70</v>
      </c>
    </row>
    <row r="4" spans="1:40" ht="18.75" customHeight="1" thickBot="1">
      <c r="AM4" s="17" t="str">
        <f>TEXT(M3&amp;"/1/1","ggge")</f>
        <v>令和8</v>
      </c>
    </row>
    <row r="5" spans="1:40" ht="18.75" customHeight="1" thickBot="1">
      <c r="A5" s="408" t="s">
        <v>103</v>
      </c>
      <c r="B5" s="409"/>
      <c r="C5" s="409"/>
      <c r="D5" s="409"/>
      <c r="E5" s="409"/>
      <c r="F5" s="409"/>
      <c r="G5" s="409"/>
      <c r="H5" s="409"/>
      <c r="I5" s="409"/>
      <c r="J5" s="409"/>
      <c r="K5" s="410"/>
      <c r="L5" s="411" t="s">
        <v>11</v>
      </c>
      <c r="M5" s="412"/>
      <c r="N5" s="412"/>
      <c r="O5" s="412"/>
      <c r="P5" s="412"/>
      <c r="Q5" s="412"/>
      <c r="R5" s="412"/>
      <c r="S5" s="412"/>
      <c r="T5" s="412"/>
      <c r="U5" s="413"/>
      <c r="V5" s="19"/>
      <c r="W5" s="19"/>
      <c r="X5" s="19"/>
      <c r="AI5" s="202"/>
      <c r="AJ5" s="202"/>
      <c r="AK5" s="202"/>
      <c r="AL5" s="202"/>
      <c r="AM5" s="202"/>
      <c r="AN5" s="202"/>
    </row>
    <row r="6" spans="1:40" ht="18.75" customHeight="1" thickBot="1">
      <c r="A6" s="398" t="s">
        <v>48</v>
      </c>
      <c r="B6" s="399"/>
      <c r="C6" s="399"/>
      <c r="D6" s="399"/>
      <c r="E6" s="399"/>
      <c r="F6" s="399"/>
      <c r="G6" s="399"/>
      <c r="H6" s="399"/>
      <c r="I6" s="399"/>
      <c r="J6" s="399"/>
      <c r="K6" s="400"/>
      <c r="L6" s="398" t="s">
        <v>49</v>
      </c>
      <c r="M6" s="399"/>
      <c r="N6" s="399"/>
      <c r="O6" s="399"/>
      <c r="P6" s="399"/>
      <c r="Q6" s="399"/>
      <c r="R6" s="399"/>
      <c r="S6" s="399"/>
      <c r="T6" s="399"/>
      <c r="U6" s="400"/>
      <c r="V6" s="19"/>
      <c r="W6" s="19"/>
      <c r="X6" s="450" t="s">
        <v>20</v>
      </c>
      <c r="Y6" s="451"/>
      <c r="Z6" s="451"/>
      <c r="AA6" s="451"/>
      <c r="AB6" s="403"/>
      <c r="AC6" s="404" t="s">
        <v>21</v>
      </c>
      <c r="AD6" s="405"/>
      <c r="AE6" s="405"/>
      <c r="AF6" s="405"/>
      <c r="AG6" s="405"/>
      <c r="AI6" s="202"/>
      <c r="AJ6" s="202"/>
      <c r="AK6" s="202"/>
      <c r="AL6" s="202"/>
      <c r="AM6" s="202"/>
      <c r="AN6" s="202"/>
    </row>
    <row r="7" spans="1:40" ht="18.75" customHeight="1" thickBot="1">
      <c r="A7" s="370">
        <f>'4月【平日・休日】'!A7</f>
        <v>0</v>
      </c>
      <c r="B7" s="371"/>
      <c r="C7" s="371"/>
      <c r="D7" s="371"/>
      <c r="E7" s="371"/>
      <c r="F7" s="371"/>
      <c r="G7" s="371"/>
      <c r="H7" s="371"/>
      <c r="I7" s="371"/>
      <c r="J7" s="371"/>
      <c r="K7" s="372"/>
      <c r="L7" s="453">
        <f>'4月【平日・休日】'!L7:U7</f>
        <v>0</v>
      </c>
      <c r="M7" s="386"/>
      <c r="N7" s="386"/>
      <c r="O7" s="386"/>
      <c r="P7" s="386"/>
      <c r="Q7" s="386"/>
      <c r="R7" s="386"/>
      <c r="S7" s="386"/>
      <c r="T7" s="386"/>
      <c r="U7" s="388"/>
      <c r="V7" s="19"/>
      <c r="W7" s="19"/>
      <c r="X7" s="382"/>
      <c r="Y7" s="383"/>
      <c r="Z7" s="383"/>
      <c r="AA7" s="383"/>
      <c r="AB7" s="21" t="s">
        <v>1</v>
      </c>
      <c r="AC7" s="384">
        <f>COUNTIF(F25:AJ25,"&lt;&gt;0")</f>
        <v>0</v>
      </c>
      <c r="AD7" s="384"/>
      <c r="AE7" s="384"/>
      <c r="AF7" s="384"/>
      <c r="AG7" s="20" t="s">
        <v>9</v>
      </c>
      <c r="AI7" s="203"/>
      <c r="AJ7" s="203"/>
      <c r="AK7" s="203"/>
      <c r="AL7" s="203"/>
      <c r="AM7" s="203"/>
      <c r="AN7" s="203"/>
    </row>
    <row r="8" spans="1:40" ht="18.75" customHeight="1">
      <c r="A8" s="373"/>
      <c r="B8" s="374"/>
      <c r="C8" s="374"/>
      <c r="D8" s="374"/>
      <c r="E8" s="374"/>
      <c r="F8" s="374"/>
      <c r="G8" s="374"/>
      <c r="H8" s="374"/>
      <c r="I8" s="374"/>
      <c r="J8" s="374"/>
      <c r="K8" s="375"/>
      <c r="L8" s="389" t="s">
        <v>50</v>
      </c>
      <c r="M8" s="390"/>
      <c r="N8" s="391"/>
      <c r="O8" s="392">
        <f>'4月【平日・休日】'!O8:U8</f>
        <v>0</v>
      </c>
      <c r="P8" s="393"/>
      <c r="Q8" s="393"/>
      <c r="R8" s="393"/>
      <c r="S8" s="393"/>
      <c r="T8" s="393"/>
      <c r="U8" s="394"/>
      <c r="V8" s="19"/>
      <c r="W8" s="19"/>
      <c r="X8" s="19"/>
    </row>
    <row r="9" spans="1:40" ht="18.75" customHeight="1" thickBot="1">
      <c r="A9" s="376"/>
      <c r="B9" s="377"/>
      <c r="C9" s="377"/>
      <c r="D9" s="377"/>
      <c r="E9" s="377"/>
      <c r="F9" s="377"/>
      <c r="G9" s="377"/>
      <c r="H9" s="377"/>
      <c r="I9" s="377"/>
      <c r="J9" s="377"/>
      <c r="K9" s="378"/>
      <c r="L9" s="395" t="s">
        <v>13</v>
      </c>
      <c r="M9" s="396"/>
      <c r="N9" s="397"/>
      <c r="O9" s="362">
        <f>'4月【平日・休日】'!O9:U9</f>
        <v>0</v>
      </c>
      <c r="P9" s="363"/>
      <c r="Q9" s="363"/>
      <c r="R9" s="363"/>
      <c r="S9" s="363"/>
      <c r="T9" s="363"/>
      <c r="U9" s="364"/>
      <c r="V9" s="19"/>
      <c r="W9" s="19"/>
      <c r="X9" s="19"/>
    </row>
    <row r="10" spans="1:40" ht="18.75" customHeight="1">
      <c r="A10" s="23"/>
      <c r="B10" s="23"/>
      <c r="C10" s="23"/>
      <c r="D10" s="23"/>
      <c r="E10" s="23"/>
      <c r="F10" s="23"/>
      <c r="G10" s="23"/>
      <c r="H10" s="23"/>
      <c r="I10" s="23"/>
      <c r="J10" s="23"/>
      <c r="K10" s="23"/>
      <c r="L10" s="23"/>
      <c r="M10" s="23"/>
      <c r="N10" s="23"/>
      <c r="O10" s="23"/>
      <c r="P10" s="23"/>
      <c r="Q10" s="23"/>
      <c r="R10" s="23"/>
      <c r="S10" s="23"/>
      <c r="T10" s="23"/>
      <c r="U10" s="23"/>
      <c r="V10" s="19"/>
      <c r="W10" s="19"/>
      <c r="X10" s="19"/>
    </row>
    <row r="11" spans="1:40" ht="18.75" customHeight="1">
      <c r="A11" s="365" t="s">
        <v>28</v>
      </c>
      <c r="B11" s="365"/>
      <c r="C11" s="365"/>
      <c r="D11" s="365"/>
    </row>
    <row r="12" spans="1:40" ht="18.75" customHeight="1">
      <c r="A12" s="350" t="s">
        <v>5</v>
      </c>
      <c r="B12" s="350"/>
      <c r="C12" s="350"/>
      <c r="D12" s="350"/>
      <c r="E12" s="350"/>
      <c r="F12" s="24">
        <f>DATE(M3,P3,1)</f>
        <v>46174</v>
      </c>
      <c r="G12" s="24">
        <f>F12+1</f>
        <v>46175</v>
      </c>
      <c r="H12" s="24">
        <f t="shared" ref="H12:AI12" si="0">G12+1</f>
        <v>46176</v>
      </c>
      <c r="I12" s="24">
        <f t="shared" si="0"/>
        <v>46177</v>
      </c>
      <c r="J12" s="24">
        <f t="shared" si="0"/>
        <v>46178</v>
      </c>
      <c r="K12" s="24">
        <f t="shared" si="0"/>
        <v>46179</v>
      </c>
      <c r="L12" s="24">
        <f t="shared" si="0"/>
        <v>46180</v>
      </c>
      <c r="M12" s="24">
        <f t="shared" si="0"/>
        <v>46181</v>
      </c>
      <c r="N12" s="24">
        <f t="shared" si="0"/>
        <v>46182</v>
      </c>
      <c r="O12" s="24">
        <f t="shared" si="0"/>
        <v>46183</v>
      </c>
      <c r="P12" s="24">
        <f t="shared" si="0"/>
        <v>46184</v>
      </c>
      <c r="Q12" s="24">
        <f t="shared" si="0"/>
        <v>46185</v>
      </c>
      <c r="R12" s="24">
        <f t="shared" si="0"/>
        <v>46186</v>
      </c>
      <c r="S12" s="24">
        <f t="shared" si="0"/>
        <v>46187</v>
      </c>
      <c r="T12" s="24">
        <f t="shared" si="0"/>
        <v>46188</v>
      </c>
      <c r="U12" s="24">
        <f t="shared" si="0"/>
        <v>46189</v>
      </c>
      <c r="V12" s="24">
        <f t="shared" si="0"/>
        <v>46190</v>
      </c>
      <c r="W12" s="24">
        <f t="shared" si="0"/>
        <v>46191</v>
      </c>
      <c r="X12" s="24">
        <f t="shared" si="0"/>
        <v>46192</v>
      </c>
      <c r="Y12" s="24">
        <f t="shared" si="0"/>
        <v>46193</v>
      </c>
      <c r="Z12" s="24">
        <f t="shared" si="0"/>
        <v>46194</v>
      </c>
      <c r="AA12" s="24">
        <f t="shared" si="0"/>
        <v>46195</v>
      </c>
      <c r="AB12" s="24">
        <f t="shared" si="0"/>
        <v>46196</v>
      </c>
      <c r="AC12" s="24">
        <f t="shared" si="0"/>
        <v>46197</v>
      </c>
      <c r="AD12" s="24">
        <f t="shared" si="0"/>
        <v>46198</v>
      </c>
      <c r="AE12" s="24">
        <f t="shared" si="0"/>
        <v>46199</v>
      </c>
      <c r="AF12" s="24">
        <f t="shared" si="0"/>
        <v>46200</v>
      </c>
      <c r="AG12" s="24">
        <f t="shared" si="0"/>
        <v>46201</v>
      </c>
      <c r="AH12" s="24">
        <f t="shared" si="0"/>
        <v>46202</v>
      </c>
      <c r="AI12" s="24">
        <f t="shared" si="0"/>
        <v>46203</v>
      </c>
      <c r="AJ12" s="45"/>
      <c r="AK12" s="151" t="s">
        <v>6</v>
      </c>
    </row>
    <row r="13" spans="1:40" ht="18.75" customHeight="1">
      <c r="A13" s="350" t="s">
        <v>4</v>
      </c>
      <c r="B13" s="350"/>
      <c r="C13" s="350"/>
      <c r="D13" s="350"/>
      <c r="E13" s="350"/>
      <c r="F13" s="150" t="str">
        <f>TEXT(F12,"aaa")</f>
        <v>月</v>
      </c>
      <c r="G13" s="150" t="str">
        <f t="shared" ref="G13:AI13" si="1">TEXT(G12,"aaa")</f>
        <v>火</v>
      </c>
      <c r="H13" s="150" t="str">
        <f t="shared" si="1"/>
        <v>水</v>
      </c>
      <c r="I13" s="150" t="str">
        <f t="shared" si="1"/>
        <v>木</v>
      </c>
      <c r="J13" s="150" t="str">
        <f t="shared" si="1"/>
        <v>金</v>
      </c>
      <c r="K13" s="150" t="str">
        <f t="shared" si="1"/>
        <v>土</v>
      </c>
      <c r="L13" s="150" t="str">
        <f t="shared" si="1"/>
        <v>日</v>
      </c>
      <c r="M13" s="150" t="str">
        <f t="shared" si="1"/>
        <v>月</v>
      </c>
      <c r="N13" s="150" t="str">
        <f t="shared" si="1"/>
        <v>火</v>
      </c>
      <c r="O13" s="150" t="str">
        <f t="shared" si="1"/>
        <v>水</v>
      </c>
      <c r="P13" s="150" t="str">
        <f t="shared" si="1"/>
        <v>木</v>
      </c>
      <c r="Q13" s="150" t="str">
        <f t="shared" si="1"/>
        <v>金</v>
      </c>
      <c r="R13" s="150" t="str">
        <f t="shared" si="1"/>
        <v>土</v>
      </c>
      <c r="S13" s="150" t="str">
        <f t="shared" si="1"/>
        <v>日</v>
      </c>
      <c r="T13" s="150" t="str">
        <f t="shared" si="1"/>
        <v>月</v>
      </c>
      <c r="U13" s="150" t="str">
        <f t="shared" si="1"/>
        <v>火</v>
      </c>
      <c r="V13" s="150" t="str">
        <f t="shared" si="1"/>
        <v>水</v>
      </c>
      <c r="W13" s="150" t="str">
        <f t="shared" si="1"/>
        <v>木</v>
      </c>
      <c r="X13" s="150" t="str">
        <f t="shared" si="1"/>
        <v>金</v>
      </c>
      <c r="Y13" s="150" t="str">
        <f t="shared" si="1"/>
        <v>土</v>
      </c>
      <c r="Z13" s="150" t="str">
        <f t="shared" si="1"/>
        <v>日</v>
      </c>
      <c r="AA13" s="150" t="str">
        <f t="shared" si="1"/>
        <v>月</v>
      </c>
      <c r="AB13" s="150" t="str">
        <f t="shared" si="1"/>
        <v>火</v>
      </c>
      <c r="AC13" s="150" t="str">
        <f t="shared" si="1"/>
        <v>水</v>
      </c>
      <c r="AD13" s="150" t="str">
        <f t="shared" si="1"/>
        <v>木</v>
      </c>
      <c r="AE13" s="150" t="str">
        <f t="shared" si="1"/>
        <v>金</v>
      </c>
      <c r="AF13" s="150" t="str">
        <f t="shared" si="1"/>
        <v>土</v>
      </c>
      <c r="AG13" s="150" t="str">
        <f t="shared" si="1"/>
        <v>日</v>
      </c>
      <c r="AH13" s="150" t="str">
        <f t="shared" si="1"/>
        <v>月</v>
      </c>
      <c r="AI13" s="150" t="str">
        <f t="shared" si="1"/>
        <v>火</v>
      </c>
      <c r="AJ13" s="46"/>
      <c r="AK13" s="151"/>
    </row>
    <row r="14" spans="1:40" ht="18.75" hidden="1" customHeight="1">
      <c r="A14" s="366"/>
      <c r="B14" s="367"/>
      <c r="C14" s="367"/>
      <c r="D14" s="367"/>
      <c r="E14" s="368"/>
      <c r="F14" s="150">
        <f t="shared" ref="F14:AJ14" si="2">IF(F13="月",1,IF(F13="火",2,IF(F13="水",3,IF(F13="木",4,IF(F13="金",5,IF(F13="土",6,IF(F13="日",7,IF(F13="祝",8,""))))))))</f>
        <v>1</v>
      </c>
      <c r="G14" s="150">
        <f t="shared" si="2"/>
        <v>2</v>
      </c>
      <c r="H14" s="150">
        <f t="shared" si="2"/>
        <v>3</v>
      </c>
      <c r="I14" s="150">
        <f t="shared" si="2"/>
        <v>4</v>
      </c>
      <c r="J14" s="150">
        <f t="shared" si="2"/>
        <v>5</v>
      </c>
      <c r="K14" s="150">
        <f t="shared" si="2"/>
        <v>6</v>
      </c>
      <c r="L14" s="150">
        <f t="shared" si="2"/>
        <v>7</v>
      </c>
      <c r="M14" s="150">
        <f t="shared" si="2"/>
        <v>1</v>
      </c>
      <c r="N14" s="150">
        <f t="shared" si="2"/>
        <v>2</v>
      </c>
      <c r="O14" s="150">
        <f t="shared" si="2"/>
        <v>3</v>
      </c>
      <c r="P14" s="150">
        <f t="shared" si="2"/>
        <v>4</v>
      </c>
      <c r="Q14" s="150">
        <f t="shared" si="2"/>
        <v>5</v>
      </c>
      <c r="R14" s="150">
        <f t="shared" si="2"/>
        <v>6</v>
      </c>
      <c r="S14" s="150">
        <f t="shared" si="2"/>
        <v>7</v>
      </c>
      <c r="T14" s="150">
        <f t="shared" si="2"/>
        <v>1</v>
      </c>
      <c r="U14" s="150">
        <f t="shared" si="2"/>
        <v>2</v>
      </c>
      <c r="V14" s="150">
        <f t="shared" si="2"/>
        <v>3</v>
      </c>
      <c r="W14" s="150">
        <f t="shared" si="2"/>
        <v>4</v>
      </c>
      <c r="X14" s="150">
        <f t="shared" si="2"/>
        <v>5</v>
      </c>
      <c r="Y14" s="150">
        <f t="shared" si="2"/>
        <v>6</v>
      </c>
      <c r="Z14" s="150">
        <f t="shared" si="2"/>
        <v>7</v>
      </c>
      <c r="AA14" s="150">
        <f t="shared" si="2"/>
        <v>1</v>
      </c>
      <c r="AB14" s="150">
        <f t="shared" si="2"/>
        <v>2</v>
      </c>
      <c r="AC14" s="150">
        <f t="shared" si="2"/>
        <v>3</v>
      </c>
      <c r="AD14" s="150">
        <f t="shared" si="2"/>
        <v>4</v>
      </c>
      <c r="AE14" s="150">
        <f t="shared" si="2"/>
        <v>5</v>
      </c>
      <c r="AF14" s="150">
        <f t="shared" si="2"/>
        <v>6</v>
      </c>
      <c r="AG14" s="150">
        <f t="shared" si="2"/>
        <v>7</v>
      </c>
      <c r="AH14" s="150">
        <f t="shared" si="2"/>
        <v>1</v>
      </c>
      <c r="AI14" s="150">
        <f t="shared" si="2"/>
        <v>2</v>
      </c>
      <c r="AJ14" s="150" t="str">
        <f t="shared" si="2"/>
        <v/>
      </c>
      <c r="AK14" s="84"/>
    </row>
    <row r="15" spans="1:40" ht="23.25" customHeight="1" thickBot="1">
      <c r="A15" s="354" t="s">
        <v>51</v>
      </c>
      <c r="B15" s="355"/>
      <c r="C15" s="355"/>
      <c r="D15" s="355"/>
      <c r="E15" s="356"/>
      <c r="F15" s="340">
        <f>SUM(F16:F19)</f>
        <v>0</v>
      </c>
      <c r="G15" s="340">
        <f t="shared" ref="G15:AJ15" si="3">SUM(G16:G19)</f>
        <v>0</v>
      </c>
      <c r="H15" s="340">
        <f t="shared" si="3"/>
        <v>0</v>
      </c>
      <c r="I15" s="340">
        <f t="shared" si="3"/>
        <v>0</v>
      </c>
      <c r="J15" s="340">
        <f t="shared" si="3"/>
        <v>0</v>
      </c>
      <c r="K15" s="340">
        <f t="shared" si="3"/>
        <v>0</v>
      </c>
      <c r="L15" s="340">
        <f t="shared" si="3"/>
        <v>0</v>
      </c>
      <c r="M15" s="340">
        <f t="shared" si="3"/>
        <v>0</v>
      </c>
      <c r="N15" s="340">
        <f t="shared" si="3"/>
        <v>0</v>
      </c>
      <c r="O15" s="340">
        <f t="shared" si="3"/>
        <v>0</v>
      </c>
      <c r="P15" s="340">
        <f t="shared" si="3"/>
        <v>0</v>
      </c>
      <c r="Q15" s="340">
        <f t="shared" si="3"/>
        <v>0</v>
      </c>
      <c r="R15" s="340">
        <f t="shared" si="3"/>
        <v>0</v>
      </c>
      <c r="S15" s="340">
        <f t="shared" si="3"/>
        <v>0</v>
      </c>
      <c r="T15" s="340">
        <f t="shared" si="3"/>
        <v>0</v>
      </c>
      <c r="U15" s="340">
        <f t="shared" si="3"/>
        <v>0</v>
      </c>
      <c r="V15" s="340">
        <f t="shared" si="3"/>
        <v>0</v>
      </c>
      <c r="W15" s="340">
        <f t="shared" si="3"/>
        <v>0</v>
      </c>
      <c r="X15" s="340">
        <f t="shared" si="3"/>
        <v>0</v>
      </c>
      <c r="Y15" s="340">
        <f t="shared" si="3"/>
        <v>0</v>
      </c>
      <c r="Z15" s="340">
        <f t="shared" si="3"/>
        <v>0</v>
      </c>
      <c r="AA15" s="340">
        <f t="shared" si="3"/>
        <v>0</v>
      </c>
      <c r="AB15" s="340">
        <f t="shared" si="3"/>
        <v>0</v>
      </c>
      <c r="AC15" s="340">
        <f t="shared" si="3"/>
        <v>0</v>
      </c>
      <c r="AD15" s="340">
        <f t="shared" si="3"/>
        <v>0</v>
      </c>
      <c r="AE15" s="340">
        <f t="shared" si="3"/>
        <v>0</v>
      </c>
      <c r="AF15" s="340">
        <f t="shared" si="3"/>
        <v>0</v>
      </c>
      <c r="AG15" s="340">
        <f t="shared" si="3"/>
        <v>0</v>
      </c>
      <c r="AH15" s="340">
        <f t="shared" si="3"/>
        <v>0</v>
      </c>
      <c r="AI15" s="340">
        <f t="shared" si="3"/>
        <v>0</v>
      </c>
      <c r="AJ15" s="340">
        <f t="shared" si="3"/>
        <v>0</v>
      </c>
      <c r="AK15" s="339">
        <f>SUM(F15:AJ15)</f>
        <v>0</v>
      </c>
    </row>
    <row r="16" spans="1:40" s="33" customFormat="1" ht="23.25" customHeight="1" thickTop="1">
      <c r="A16" s="29"/>
      <c r="B16" s="357" t="s">
        <v>53</v>
      </c>
      <c r="C16" s="358"/>
      <c r="D16" s="358"/>
      <c r="E16" s="358"/>
      <c r="F16" s="225"/>
      <c r="G16" s="226"/>
      <c r="H16" s="226"/>
      <c r="I16" s="226"/>
      <c r="J16" s="226"/>
      <c r="K16" s="226"/>
      <c r="L16" s="226"/>
      <c r="M16" s="226"/>
      <c r="N16" s="226"/>
      <c r="O16" s="226"/>
      <c r="P16" s="226"/>
      <c r="Q16" s="226"/>
      <c r="R16" s="226"/>
      <c r="S16" s="226"/>
      <c r="T16" s="226"/>
      <c r="U16" s="226"/>
      <c r="V16" s="226"/>
      <c r="W16" s="226"/>
      <c r="X16" s="226"/>
      <c r="Y16" s="226"/>
      <c r="Z16" s="226"/>
      <c r="AA16" s="226"/>
      <c r="AB16" s="226"/>
      <c r="AC16" s="226"/>
      <c r="AD16" s="226"/>
      <c r="AE16" s="226"/>
      <c r="AF16" s="226"/>
      <c r="AG16" s="226"/>
      <c r="AH16" s="226"/>
      <c r="AI16" s="227"/>
      <c r="AJ16" s="253"/>
      <c r="AK16" s="28">
        <f>SUM(F16:AJ16)</f>
        <v>0</v>
      </c>
    </row>
    <row r="17" spans="1:37" s="33" customFormat="1" ht="23.25" customHeight="1">
      <c r="A17" s="29"/>
      <c r="B17" s="359" t="s">
        <v>54</v>
      </c>
      <c r="C17" s="358"/>
      <c r="D17" s="358"/>
      <c r="E17" s="360"/>
      <c r="F17" s="254"/>
      <c r="G17" s="255"/>
      <c r="H17" s="255"/>
      <c r="I17" s="255"/>
      <c r="J17" s="255"/>
      <c r="K17" s="255"/>
      <c r="L17" s="255"/>
      <c r="M17" s="255"/>
      <c r="N17" s="255"/>
      <c r="O17" s="255"/>
      <c r="P17" s="255"/>
      <c r="Q17" s="255"/>
      <c r="R17" s="255"/>
      <c r="S17" s="255"/>
      <c r="T17" s="255"/>
      <c r="U17" s="255"/>
      <c r="V17" s="255"/>
      <c r="W17" s="255"/>
      <c r="X17" s="255"/>
      <c r="Y17" s="255"/>
      <c r="Z17" s="255"/>
      <c r="AA17" s="255"/>
      <c r="AB17" s="255"/>
      <c r="AC17" s="255"/>
      <c r="AD17" s="255"/>
      <c r="AE17" s="255"/>
      <c r="AF17" s="255"/>
      <c r="AG17" s="255"/>
      <c r="AH17" s="255"/>
      <c r="AI17" s="256"/>
      <c r="AJ17" s="257"/>
      <c r="AK17" s="28">
        <f t="shared" ref="AK17:AK24" si="4">SUM(F17:AJ17)</f>
        <v>0</v>
      </c>
    </row>
    <row r="18" spans="1:37" s="33" customFormat="1" ht="23.25" customHeight="1">
      <c r="A18" s="29"/>
      <c r="B18" s="359" t="s">
        <v>55</v>
      </c>
      <c r="C18" s="358"/>
      <c r="D18" s="358"/>
      <c r="E18" s="360"/>
      <c r="F18" s="254"/>
      <c r="G18" s="255"/>
      <c r="H18" s="25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6"/>
      <c r="AJ18" s="257"/>
      <c r="AK18" s="28">
        <f t="shared" si="4"/>
        <v>0</v>
      </c>
    </row>
    <row r="19" spans="1:37" s="33" customFormat="1" ht="23.25" customHeight="1" thickBot="1">
      <c r="A19" s="34"/>
      <c r="B19" s="359" t="s">
        <v>56</v>
      </c>
      <c r="C19" s="358"/>
      <c r="D19" s="358"/>
      <c r="E19" s="360"/>
      <c r="F19" s="240"/>
      <c r="G19" s="241"/>
      <c r="H19" s="241"/>
      <c r="I19" s="241"/>
      <c r="J19" s="241"/>
      <c r="K19" s="241"/>
      <c r="L19" s="241"/>
      <c r="M19" s="241"/>
      <c r="N19" s="241"/>
      <c r="O19" s="241"/>
      <c r="P19" s="241"/>
      <c r="Q19" s="241"/>
      <c r="R19" s="241"/>
      <c r="S19" s="241"/>
      <c r="T19" s="241"/>
      <c r="U19" s="241"/>
      <c r="V19" s="241"/>
      <c r="W19" s="241"/>
      <c r="X19" s="241"/>
      <c r="Y19" s="241"/>
      <c r="Z19" s="241"/>
      <c r="AA19" s="241"/>
      <c r="AB19" s="241"/>
      <c r="AC19" s="241"/>
      <c r="AD19" s="241"/>
      <c r="AE19" s="241"/>
      <c r="AF19" s="241"/>
      <c r="AG19" s="241"/>
      <c r="AH19" s="241"/>
      <c r="AI19" s="242"/>
      <c r="AJ19" s="243"/>
      <c r="AK19" s="28">
        <f t="shared" si="4"/>
        <v>0</v>
      </c>
    </row>
    <row r="20" spans="1:37" ht="23.25" customHeight="1" thickTop="1" thickBot="1">
      <c r="A20" s="354" t="s">
        <v>52</v>
      </c>
      <c r="B20" s="355"/>
      <c r="C20" s="355"/>
      <c r="D20" s="355"/>
      <c r="E20" s="356"/>
      <c r="F20" s="338">
        <f>SUM(F21:F24)</f>
        <v>0</v>
      </c>
      <c r="G20" s="338">
        <f t="shared" ref="G20:AJ20" si="5">SUM(G21:G24)</f>
        <v>0</v>
      </c>
      <c r="H20" s="338">
        <f t="shared" si="5"/>
        <v>0</v>
      </c>
      <c r="I20" s="338">
        <f t="shared" si="5"/>
        <v>0</v>
      </c>
      <c r="J20" s="338">
        <f t="shared" si="5"/>
        <v>0</v>
      </c>
      <c r="K20" s="338">
        <f t="shared" si="5"/>
        <v>0</v>
      </c>
      <c r="L20" s="338">
        <f t="shared" si="5"/>
        <v>0</v>
      </c>
      <c r="M20" s="338">
        <f t="shared" si="5"/>
        <v>0</v>
      </c>
      <c r="N20" s="338">
        <f t="shared" si="5"/>
        <v>0</v>
      </c>
      <c r="O20" s="338">
        <f t="shared" si="5"/>
        <v>0</v>
      </c>
      <c r="P20" s="338">
        <f t="shared" si="5"/>
        <v>0</v>
      </c>
      <c r="Q20" s="338">
        <f t="shared" si="5"/>
        <v>0</v>
      </c>
      <c r="R20" s="338">
        <f t="shared" si="5"/>
        <v>0</v>
      </c>
      <c r="S20" s="338">
        <f t="shared" si="5"/>
        <v>0</v>
      </c>
      <c r="T20" s="338">
        <f t="shared" si="5"/>
        <v>0</v>
      </c>
      <c r="U20" s="338">
        <f t="shared" si="5"/>
        <v>0</v>
      </c>
      <c r="V20" s="338">
        <f t="shared" si="5"/>
        <v>0</v>
      </c>
      <c r="W20" s="338">
        <f t="shared" si="5"/>
        <v>0</v>
      </c>
      <c r="X20" s="338">
        <f t="shared" si="5"/>
        <v>0</v>
      </c>
      <c r="Y20" s="338">
        <f t="shared" si="5"/>
        <v>0</v>
      </c>
      <c r="Z20" s="338">
        <f t="shared" si="5"/>
        <v>0</v>
      </c>
      <c r="AA20" s="338">
        <f t="shared" si="5"/>
        <v>0</v>
      </c>
      <c r="AB20" s="338">
        <f t="shared" si="5"/>
        <v>0</v>
      </c>
      <c r="AC20" s="338">
        <f t="shared" si="5"/>
        <v>0</v>
      </c>
      <c r="AD20" s="338">
        <f t="shared" si="5"/>
        <v>0</v>
      </c>
      <c r="AE20" s="338">
        <f t="shared" si="5"/>
        <v>0</v>
      </c>
      <c r="AF20" s="338">
        <f t="shared" si="5"/>
        <v>0</v>
      </c>
      <c r="AG20" s="338">
        <f t="shared" si="5"/>
        <v>0</v>
      </c>
      <c r="AH20" s="338">
        <f t="shared" si="5"/>
        <v>0</v>
      </c>
      <c r="AI20" s="338">
        <f t="shared" si="5"/>
        <v>0</v>
      </c>
      <c r="AJ20" s="338">
        <f t="shared" si="5"/>
        <v>0</v>
      </c>
      <c r="AK20" s="339">
        <f t="shared" si="4"/>
        <v>0</v>
      </c>
    </row>
    <row r="21" spans="1:37" s="33" customFormat="1" ht="23.25" customHeight="1" thickTop="1">
      <c r="A21" s="29"/>
      <c r="B21" s="357" t="s">
        <v>53</v>
      </c>
      <c r="C21" s="358"/>
      <c r="D21" s="358"/>
      <c r="E21" s="358"/>
      <c r="F21" s="66"/>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8"/>
      <c r="AK21" s="28">
        <f t="shared" si="4"/>
        <v>0</v>
      </c>
    </row>
    <row r="22" spans="1:37" s="33" customFormat="1" ht="23.25" customHeight="1">
      <c r="A22" s="29"/>
      <c r="B22" s="359" t="s">
        <v>54</v>
      </c>
      <c r="C22" s="358"/>
      <c r="D22" s="358"/>
      <c r="E22" s="360"/>
      <c r="F22" s="30"/>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2"/>
      <c r="AK22" s="28">
        <f t="shared" si="4"/>
        <v>0</v>
      </c>
    </row>
    <row r="23" spans="1:37" s="33" customFormat="1" ht="23.25" customHeight="1">
      <c r="A23" s="29"/>
      <c r="B23" s="359" t="s">
        <v>55</v>
      </c>
      <c r="C23" s="358"/>
      <c r="D23" s="358"/>
      <c r="E23" s="360"/>
      <c r="F23" s="30"/>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2"/>
      <c r="AK23" s="28">
        <f t="shared" si="4"/>
        <v>0</v>
      </c>
    </row>
    <row r="24" spans="1:37" s="33" customFormat="1" ht="23.25" customHeight="1" thickBot="1">
      <c r="A24" s="34"/>
      <c r="B24" s="359" t="s">
        <v>56</v>
      </c>
      <c r="C24" s="358"/>
      <c r="D24" s="358"/>
      <c r="E24" s="360"/>
      <c r="F24" s="35"/>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7"/>
      <c r="AK24" s="28">
        <f t="shared" si="4"/>
        <v>0</v>
      </c>
    </row>
    <row r="25" spans="1:37" ht="18.75" customHeight="1" thickTop="1">
      <c r="A25" s="361" t="s">
        <v>6</v>
      </c>
      <c r="B25" s="361"/>
      <c r="C25" s="361"/>
      <c r="D25" s="361"/>
      <c r="E25" s="361"/>
      <c r="F25" s="43">
        <f>F15+F20</f>
        <v>0</v>
      </c>
      <c r="G25" s="43">
        <f t="shared" ref="G25:AJ25" si="6">G15+G20</f>
        <v>0</v>
      </c>
      <c r="H25" s="43">
        <f t="shared" si="6"/>
        <v>0</v>
      </c>
      <c r="I25" s="43">
        <f t="shared" si="6"/>
        <v>0</v>
      </c>
      <c r="J25" s="43">
        <f t="shared" si="6"/>
        <v>0</v>
      </c>
      <c r="K25" s="43">
        <f t="shared" si="6"/>
        <v>0</v>
      </c>
      <c r="L25" s="43">
        <f t="shared" si="6"/>
        <v>0</v>
      </c>
      <c r="M25" s="43">
        <f t="shared" si="6"/>
        <v>0</v>
      </c>
      <c r="N25" s="43">
        <f t="shared" si="6"/>
        <v>0</v>
      </c>
      <c r="O25" s="43">
        <f t="shared" si="6"/>
        <v>0</v>
      </c>
      <c r="P25" s="43">
        <f t="shared" si="6"/>
        <v>0</v>
      </c>
      <c r="Q25" s="43">
        <f t="shared" si="6"/>
        <v>0</v>
      </c>
      <c r="R25" s="43">
        <f t="shared" si="6"/>
        <v>0</v>
      </c>
      <c r="S25" s="43">
        <f t="shared" si="6"/>
        <v>0</v>
      </c>
      <c r="T25" s="43">
        <f t="shared" si="6"/>
        <v>0</v>
      </c>
      <c r="U25" s="43">
        <f t="shared" si="6"/>
        <v>0</v>
      </c>
      <c r="V25" s="43">
        <f t="shared" si="6"/>
        <v>0</v>
      </c>
      <c r="W25" s="43">
        <f t="shared" si="6"/>
        <v>0</v>
      </c>
      <c r="X25" s="43">
        <f t="shared" si="6"/>
        <v>0</v>
      </c>
      <c r="Y25" s="43">
        <f t="shared" si="6"/>
        <v>0</v>
      </c>
      <c r="Z25" s="43">
        <f t="shared" si="6"/>
        <v>0</v>
      </c>
      <c r="AA25" s="43">
        <f t="shared" si="6"/>
        <v>0</v>
      </c>
      <c r="AB25" s="43">
        <f t="shared" si="6"/>
        <v>0</v>
      </c>
      <c r="AC25" s="43">
        <f t="shared" si="6"/>
        <v>0</v>
      </c>
      <c r="AD25" s="43">
        <f t="shared" si="6"/>
        <v>0</v>
      </c>
      <c r="AE25" s="43">
        <f t="shared" si="6"/>
        <v>0</v>
      </c>
      <c r="AF25" s="43">
        <f t="shared" si="6"/>
        <v>0</v>
      </c>
      <c r="AG25" s="43">
        <f t="shared" si="6"/>
        <v>0</v>
      </c>
      <c r="AH25" s="43">
        <f t="shared" si="6"/>
        <v>0</v>
      </c>
      <c r="AI25" s="43">
        <f t="shared" si="6"/>
        <v>0</v>
      </c>
      <c r="AJ25" s="43">
        <f t="shared" si="6"/>
        <v>0</v>
      </c>
      <c r="AK25" s="44">
        <f>AK15+AK20</f>
        <v>0</v>
      </c>
    </row>
    <row r="26" spans="1:37" s="77" customFormat="1" ht="18.75" customHeight="1">
      <c r="A26" s="38"/>
      <c r="B26" s="38"/>
      <c r="C26" s="38"/>
      <c r="D26" s="38"/>
      <c r="E26" s="38"/>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row>
    <row r="27" spans="1:37" ht="18.75" customHeight="1">
      <c r="A27" s="353" t="s">
        <v>57</v>
      </c>
      <c r="B27" s="353"/>
      <c r="C27" s="353"/>
      <c r="D27" s="353"/>
      <c r="L27" s="85"/>
      <c r="M27" s="214"/>
      <c r="N27" s="85"/>
      <c r="O27" s="85"/>
      <c r="P27" s="85"/>
      <c r="Q27" s="85"/>
      <c r="R27" s="85"/>
      <c r="S27" s="85"/>
      <c r="T27" s="85"/>
      <c r="U27" s="85"/>
      <c r="V27" s="85"/>
      <c r="W27" s="85"/>
      <c r="X27" s="85"/>
      <c r="Y27" s="85"/>
      <c r="Z27" s="85"/>
      <c r="AA27" s="85"/>
      <c r="AB27" s="85"/>
      <c r="AC27" s="85"/>
      <c r="AD27" s="85"/>
      <c r="AE27" s="85"/>
      <c r="AF27" s="85"/>
      <c r="AG27" s="85"/>
      <c r="AH27" s="85"/>
      <c r="AI27" s="85"/>
      <c r="AJ27" s="85"/>
      <c r="AK27" s="85"/>
    </row>
    <row r="28" spans="1:37" ht="18.75" customHeight="1">
      <c r="A28" s="152"/>
      <c r="B28" s="33" t="s">
        <v>70</v>
      </c>
      <c r="C28" s="152"/>
      <c r="D28" s="152"/>
      <c r="L28" s="85"/>
      <c r="M28" s="215"/>
      <c r="N28" s="85"/>
      <c r="O28" s="85"/>
      <c r="P28" s="85"/>
      <c r="Q28" s="85"/>
      <c r="R28" s="85"/>
      <c r="S28" s="85"/>
      <c r="T28" s="85"/>
      <c r="U28" s="85"/>
      <c r="V28" s="85"/>
      <c r="W28" s="85"/>
      <c r="X28" s="85"/>
      <c r="Y28" s="85"/>
      <c r="Z28" s="85"/>
      <c r="AA28" s="85"/>
      <c r="AB28" s="85"/>
      <c r="AC28" s="85"/>
      <c r="AD28" s="85"/>
      <c r="AE28" s="85"/>
      <c r="AF28" s="85"/>
      <c r="AG28" s="85"/>
      <c r="AH28" s="85"/>
      <c r="AI28" s="85"/>
      <c r="AJ28" s="85"/>
      <c r="AK28" s="85"/>
    </row>
    <row r="29" spans="1:37" ht="18.75" customHeight="1">
      <c r="A29" s="350" t="s">
        <v>7</v>
      </c>
      <c r="B29" s="350"/>
      <c r="C29" s="350"/>
      <c r="D29" s="350"/>
      <c r="E29" s="350"/>
      <c r="F29" s="351" t="s">
        <v>8</v>
      </c>
      <c r="G29" s="351"/>
      <c r="H29" s="351"/>
      <c r="I29" s="351"/>
      <c r="L29" s="85"/>
      <c r="M29" s="39"/>
      <c r="N29" s="39"/>
      <c r="O29" s="39"/>
      <c r="P29" s="39"/>
      <c r="Q29" s="39"/>
      <c r="R29" s="39"/>
      <c r="S29" s="90"/>
      <c r="T29" s="90"/>
      <c r="U29" s="90"/>
      <c r="V29" s="90"/>
      <c r="W29" s="39"/>
      <c r="X29" s="39"/>
      <c r="Y29" s="39"/>
      <c r="Z29" s="39"/>
      <c r="AA29" s="39"/>
      <c r="AB29" s="39"/>
      <c r="AC29" s="39"/>
      <c r="AD29" s="87"/>
      <c r="AE29" s="87"/>
      <c r="AF29" s="87"/>
      <c r="AG29" s="87"/>
      <c r="AH29" s="87"/>
      <c r="AI29" s="87"/>
      <c r="AJ29" s="87"/>
      <c r="AK29" s="87"/>
    </row>
    <row r="30" spans="1:37" ht="18.75" customHeight="1">
      <c r="A30" s="350"/>
      <c r="B30" s="350"/>
      <c r="C30" s="350"/>
      <c r="D30" s="350"/>
      <c r="E30" s="350"/>
      <c r="F30" s="352"/>
      <c r="G30" s="352"/>
      <c r="H30" s="352"/>
      <c r="I30" s="351"/>
      <c r="L30" s="85"/>
      <c r="M30" s="39"/>
      <c r="N30" s="39"/>
      <c r="O30" s="39"/>
      <c r="P30" s="39"/>
      <c r="Q30" s="39"/>
      <c r="R30" s="39"/>
      <c r="S30" s="90"/>
      <c r="T30" s="90"/>
      <c r="U30" s="90"/>
      <c r="V30" s="90"/>
      <c r="W30" s="39"/>
      <c r="X30" s="39"/>
      <c r="Y30" s="39"/>
      <c r="Z30" s="39"/>
      <c r="AA30" s="39"/>
      <c r="AB30" s="39"/>
      <c r="AC30" s="39"/>
      <c r="AD30" s="87"/>
      <c r="AE30" s="87"/>
      <c r="AF30" s="87"/>
      <c r="AG30" s="87"/>
      <c r="AH30" s="87"/>
      <c r="AI30" s="87"/>
      <c r="AJ30" s="87"/>
      <c r="AK30" s="87"/>
    </row>
    <row r="31" spans="1:37" ht="18.75" customHeight="1">
      <c r="A31" s="342" t="s">
        <v>58</v>
      </c>
      <c r="B31" s="345" t="s">
        <v>59</v>
      </c>
      <c r="C31" s="346"/>
      <c r="D31" s="346"/>
      <c r="E31" s="346"/>
      <c r="F31" s="348">
        <f>SUMIFS(F15:AJ15,$F$14:$AJ$14,"&lt;=5")</f>
        <v>0</v>
      </c>
      <c r="G31" s="454"/>
      <c r="H31" s="454"/>
      <c r="I31" s="76" t="s">
        <v>47</v>
      </c>
      <c r="L31" s="85"/>
      <c r="M31" s="93"/>
      <c r="N31" s="39"/>
      <c r="O31" s="39"/>
      <c r="P31" s="39"/>
      <c r="Q31" s="39"/>
      <c r="R31" s="39"/>
      <c r="S31" s="39"/>
      <c r="T31" s="39"/>
      <c r="U31" s="39"/>
      <c r="V31" s="85"/>
      <c r="W31" s="39"/>
      <c r="X31" s="39"/>
      <c r="Y31" s="39"/>
      <c r="Z31" s="39"/>
      <c r="AA31" s="39"/>
      <c r="AB31" s="39"/>
      <c r="AC31" s="39"/>
      <c r="AD31" s="41"/>
      <c r="AE31" s="41"/>
      <c r="AF31" s="41"/>
      <c r="AG31" s="41"/>
      <c r="AH31" s="41"/>
      <c r="AI31" s="41"/>
      <c r="AJ31" s="41"/>
      <c r="AK31" s="41"/>
    </row>
    <row r="32" spans="1:37" ht="18.75" customHeight="1">
      <c r="A32" s="343"/>
      <c r="B32" s="345" t="s">
        <v>60</v>
      </c>
      <c r="C32" s="346"/>
      <c r="D32" s="346"/>
      <c r="E32" s="346"/>
      <c r="F32" s="348">
        <f>SUMIF($F$14:$AJ$14,"&gt;5",F15:AJ15)</f>
        <v>0</v>
      </c>
      <c r="G32" s="454"/>
      <c r="H32" s="454"/>
      <c r="I32" s="76" t="s">
        <v>47</v>
      </c>
      <c r="L32" s="85"/>
      <c r="M32" s="93"/>
      <c r="N32" s="39"/>
      <c r="O32" s="39"/>
      <c r="P32" s="39"/>
      <c r="Q32" s="39"/>
      <c r="R32" s="39"/>
      <c r="S32" s="39"/>
      <c r="T32" s="39"/>
      <c r="U32" s="39"/>
      <c r="V32" s="85"/>
      <c r="W32" s="88"/>
      <c r="X32" s="88"/>
      <c r="Y32" s="85"/>
      <c r="Z32" s="88"/>
      <c r="AA32" s="88"/>
      <c r="AB32" s="88"/>
      <c r="AC32" s="85"/>
      <c r="AD32" s="88"/>
      <c r="AE32" s="88"/>
      <c r="AF32" s="88"/>
      <c r="AG32" s="85"/>
      <c r="AH32" s="88"/>
      <c r="AI32" s="88"/>
      <c r="AJ32" s="88"/>
      <c r="AK32" s="85"/>
    </row>
    <row r="33" spans="1:37" ht="18.75" customHeight="1">
      <c r="A33" s="343"/>
      <c r="B33" s="349" t="s">
        <v>61</v>
      </c>
      <c r="C33" s="346"/>
      <c r="D33" s="346"/>
      <c r="E33" s="346"/>
      <c r="F33" s="348">
        <f>SUM(F34:H36)</f>
        <v>0</v>
      </c>
      <c r="G33" s="454"/>
      <c r="H33" s="454"/>
      <c r="I33" s="76" t="s">
        <v>47</v>
      </c>
      <c r="L33" s="85"/>
      <c r="M33" s="93"/>
      <c r="N33" s="39"/>
      <c r="O33" s="39"/>
      <c r="P33" s="39"/>
      <c r="Q33" s="39"/>
      <c r="R33" s="39"/>
      <c r="S33" s="39"/>
      <c r="T33" s="39"/>
      <c r="U33" s="39"/>
      <c r="V33" s="85"/>
      <c r="W33" s="89"/>
      <c r="X33" s="89"/>
      <c r="Y33" s="85"/>
      <c r="Z33" s="89"/>
      <c r="AA33" s="89"/>
      <c r="AB33" s="89"/>
      <c r="AC33" s="85"/>
      <c r="AD33" s="89"/>
      <c r="AE33" s="89"/>
      <c r="AF33" s="89"/>
      <c r="AG33" s="85"/>
      <c r="AH33" s="89"/>
      <c r="AI33" s="89"/>
      <c r="AJ33" s="89"/>
      <c r="AK33" s="85"/>
    </row>
    <row r="34" spans="1:37" ht="18.75" customHeight="1">
      <c r="A34" s="343"/>
      <c r="B34" s="78"/>
      <c r="C34" s="345" t="s">
        <v>62</v>
      </c>
      <c r="D34" s="346"/>
      <c r="E34" s="346"/>
      <c r="F34" s="348">
        <f>SUM(F17:AJ17)</f>
        <v>0</v>
      </c>
      <c r="G34" s="454"/>
      <c r="H34" s="454"/>
      <c r="I34" s="76" t="s">
        <v>47</v>
      </c>
      <c r="L34" s="85"/>
      <c r="M34" s="93"/>
      <c r="N34" s="39"/>
      <c r="O34" s="39"/>
      <c r="P34" s="39"/>
      <c r="Q34" s="39"/>
      <c r="R34" s="39"/>
      <c r="S34" s="39"/>
      <c r="T34" s="39"/>
      <c r="U34" s="39"/>
      <c r="V34" s="85"/>
      <c r="W34" s="88"/>
      <c r="X34" s="88"/>
      <c r="Y34" s="85"/>
      <c r="Z34" s="88"/>
      <c r="AA34" s="88"/>
      <c r="AB34" s="88"/>
      <c r="AC34" s="85"/>
      <c r="AD34" s="88"/>
      <c r="AE34" s="88"/>
      <c r="AF34" s="88"/>
      <c r="AG34" s="85"/>
      <c r="AH34" s="88"/>
      <c r="AI34" s="88"/>
      <c r="AJ34" s="88"/>
      <c r="AK34" s="85"/>
    </row>
    <row r="35" spans="1:37" ht="18.75" customHeight="1">
      <c r="A35" s="343"/>
      <c r="B35" s="78"/>
      <c r="C35" s="345" t="s">
        <v>63</v>
      </c>
      <c r="D35" s="346"/>
      <c r="E35" s="346"/>
      <c r="F35" s="348">
        <f t="shared" ref="F35:F36" si="7">SUM(F18:AJ18)</f>
        <v>0</v>
      </c>
      <c r="G35" s="454"/>
      <c r="H35" s="454"/>
      <c r="I35" s="76" t="s">
        <v>47</v>
      </c>
      <c r="L35" s="85"/>
      <c r="M35" s="93"/>
      <c r="N35" s="39"/>
      <c r="O35" s="39"/>
      <c r="P35" s="39"/>
      <c r="Q35" s="39"/>
      <c r="R35" s="39"/>
      <c r="S35" s="39"/>
      <c r="T35" s="39"/>
      <c r="U35" s="39"/>
      <c r="V35" s="85"/>
      <c r="W35" s="86"/>
      <c r="X35" s="86"/>
      <c r="Y35" s="85"/>
      <c r="Z35" s="86"/>
      <c r="AA35" s="86"/>
      <c r="AB35" s="86"/>
      <c r="AC35" s="85"/>
      <c r="AD35" s="86"/>
      <c r="AE35" s="86"/>
      <c r="AF35" s="86"/>
      <c r="AG35" s="85"/>
      <c r="AH35" s="86"/>
      <c r="AI35" s="86"/>
      <c r="AJ35" s="86"/>
      <c r="AK35" s="85"/>
    </row>
    <row r="36" spans="1:37" ht="18.75" customHeight="1">
      <c r="A36" s="344"/>
      <c r="B36" s="79"/>
      <c r="C36" s="345" t="s">
        <v>64</v>
      </c>
      <c r="D36" s="346"/>
      <c r="E36" s="346"/>
      <c r="F36" s="348">
        <f t="shared" si="7"/>
        <v>0</v>
      </c>
      <c r="G36" s="454"/>
      <c r="H36" s="454"/>
      <c r="I36" s="76" t="s">
        <v>47</v>
      </c>
      <c r="L36" s="85"/>
      <c r="M36" s="93"/>
      <c r="N36" s="39"/>
      <c r="O36" s="39"/>
      <c r="P36" s="39"/>
      <c r="Q36" s="39"/>
      <c r="R36" s="39"/>
      <c r="S36" s="39"/>
      <c r="T36" s="39"/>
      <c r="U36" s="39"/>
      <c r="V36" s="85"/>
      <c r="W36" s="88"/>
      <c r="X36" s="88"/>
      <c r="Y36" s="85"/>
      <c r="Z36" s="88"/>
      <c r="AA36" s="88"/>
      <c r="AB36" s="88"/>
      <c r="AC36" s="85"/>
      <c r="AD36" s="41"/>
      <c r="AE36" s="41"/>
      <c r="AF36" s="41"/>
      <c r="AG36" s="85"/>
      <c r="AH36" s="41"/>
      <c r="AI36" s="41"/>
      <c r="AJ36" s="41"/>
      <c r="AK36" s="85"/>
    </row>
    <row r="37" spans="1:37" ht="18.75" customHeight="1">
      <c r="A37" s="342" t="s">
        <v>65</v>
      </c>
      <c r="B37" s="345" t="s">
        <v>59</v>
      </c>
      <c r="C37" s="346"/>
      <c r="D37" s="346"/>
      <c r="E37" s="346"/>
      <c r="F37" s="348">
        <f>AK20</f>
        <v>0</v>
      </c>
      <c r="G37" s="454"/>
      <c r="H37" s="454"/>
      <c r="I37" s="76" t="s">
        <v>47</v>
      </c>
      <c r="L37" s="85"/>
      <c r="M37" s="93"/>
      <c r="N37" s="39"/>
      <c r="O37" s="39"/>
      <c r="P37" s="39"/>
      <c r="Q37" s="39"/>
      <c r="R37" s="39"/>
      <c r="S37" s="39"/>
      <c r="T37" s="39"/>
      <c r="U37" s="39"/>
      <c r="V37" s="85"/>
      <c r="W37" s="39"/>
      <c r="X37" s="39"/>
      <c r="Y37" s="39"/>
      <c r="Z37" s="39"/>
      <c r="AA37" s="39"/>
      <c r="AB37" s="39"/>
      <c r="AC37" s="39"/>
      <c r="AD37" s="41"/>
      <c r="AE37" s="41"/>
      <c r="AF37" s="41"/>
      <c r="AG37" s="41"/>
      <c r="AH37" s="41"/>
      <c r="AI37" s="41"/>
      <c r="AJ37" s="41"/>
      <c r="AK37" s="41"/>
    </row>
    <row r="38" spans="1:37" ht="18.75" customHeight="1">
      <c r="A38" s="343"/>
      <c r="B38" s="349" t="s">
        <v>244</v>
      </c>
      <c r="C38" s="346"/>
      <c r="D38" s="346"/>
      <c r="E38" s="346"/>
      <c r="F38" s="348">
        <f>SUM(F39:H41)</f>
        <v>0</v>
      </c>
      <c r="G38" s="454"/>
      <c r="H38" s="454"/>
      <c r="I38" s="76" t="s">
        <v>47</v>
      </c>
      <c r="L38" s="85"/>
      <c r="M38" s="93"/>
      <c r="N38" s="39"/>
      <c r="O38" s="39"/>
      <c r="P38" s="39"/>
      <c r="Q38" s="39"/>
      <c r="R38" s="39"/>
      <c r="S38" s="39"/>
      <c r="T38" s="39"/>
      <c r="U38" s="39"/>
      <c r="V38" s="85"/>
      <c r="W38" s="89"/>
      <c r="X38" s="89"/>
      <c r="Y38" s="85"/>
      <c r="Z38" s="89"/>
      <c r="AA38" s="89"/>
      <c r="AB38" s="89"/>
      <c r="AC38" s="85"/>
      <c r="AD38" s="89"/>
      <c r="AE38" s="89"/>
      <c r="AF38" s="89"/>
      <c r="AG38" s="85"/>
      <c r="AH38" s="89"/>
      <c r="AI38" s="89"/>
      <c r="AJ38" s="89"/>
      <c r="AK38" s="85"/>
    </row>
    <row r="39" spans="1:37" ht="18.75" customHeight="1">
      <c r="A39" s="343"/>
      <c r="B39" s="78"/>
      <c r="C39" s="345" t="s">
        <v>62</v>
      </c>
      <c r="D39" s="346"/>
      <c r="E39" s="346"/>
      <c r="F39" s="348">
        <f>SUM(F22:AJ22)</f>
        <v>0</v>
      </c>
      <c r="G39" s="454"/>
      <c r="H39" s="454"/>
      <c r="I39" s="76" t="s">
        <v>47</v>
      </c>
      <c r="L39" s="85"/>
      <c r="M39" s="93"/>
      <c r="N39" s="39"/>
      <c r="O39" s="39"/>
      <c r="P39" s="39"/>
      <c r="Q39" s="39"/>
      <c r="R39" s="39"/>
      <c r="S39" s="39"/>
      <c r="T39" s="39"/>
      <c r="U39" s="39"/>
      <c r="V39" s="85"/>
      <c r="W39" s="88"/>
      <c r="X39" s="88"/>
      <c r="Y39" s="85"/>
      <c r="Z39" s="88"/>
      <c r="AA39" s="88"/>
      <c r="AB39" s="88"/>
      <c r="AC39" s="85"/>
      <c r="AD39" s="88"/>
      <c r="AE39" s="88"/>
      <c r="AF39" s="88"/>
      <c r="AG39" s="85"/>
      <c r="AH39" s="88"/>
      <c r="AI39" s="88"/>
      <c r="AJ39" s="88"/>
      <c r="AK39" s="85"/>
    </row>
    <row r="40" spans="1:37" ht="18.75" customHeight="1">
      <c r="A40" s="343"/>
      <c r="B40" s="78"/>
      <c r="C40" s="345" t="s">
        <v>63</v>
      </c>
      <c r="D40" s="346"/>
      <c r="E40" s="346"/>
      <c r="F40" s="348">
        <f t="shared" ref="F40:F41" si="8">SUM(F23:AJ23)</f>
        <v>0</v>
      </c>
      <c r="G40" s="454"/>
      <c r="H40" s="454"/>
      <c r="I40" s="76" t="s">
        <v>47</v>
      </c>
      <c r="L40" s="85"/>
      <c r="M40" s="93"/>
      <c r="N40" s="39"/>
      <c r="O40" s="39"/>
      <c r="P40" s="39"/>
      <c r="Q40" s="39"/>
      <c r="R40" s="39"/>
      <c r="S40" s="39"/>
      <c r="T40" s="39"/>
      <c r="U40" s="39"/>
      <c r="V40" s="85"/>
      <c r="W40" s="86"/>
      <c r="X40" s="86"/>
      <c r="Y40" s="85"/>
      <c r="Z40" s="86"/>
      <c r="AA40" s="86"/>
      <c r="AB40" s="86"/>
      <c r="AC40" s="85"/>
      <c r="AD40" s="86"/>
      <c r="AE40" s="86"/>
      <c r="AF40" s="86"/>
      <c r="AG40" s="85"/>
      <c r="AH40" s="86"/>
      <c r="AI40" s="86"/>
      <c r="AJ40" s="86"/>
      <c r="AK40" s="85"/>
    </row>
    <row r="41" spans="1:37" ht="18.75" customHeight="1">
      <c r="A41" s="344"/>
      <c r="B41" s="79"/>
      <c r="C41" s="345" t="s">
        <v>64</v>
      </c>
      <c r="D41" s="346"/>
      <c r="E41" s="346"/>
      <c r="F41" s="348">
        <f t="shared" si="8"/>
        <v>0</v>
      </c>
      <c r="G41" s="454"/>
      <c r="H41" s="454"/>
      <c r="I41" s="76" t="s">
        <v>47</v>
      </c>
      <c r="L41" s="85"/>
      <c r="M41" s="93"/>
      <c r="N41" s="39"/>
      <c r="O41" s="39"/>
      <c r="P41" s="39"/>
      <c r="Q41" s="39"/>
      <c r="R41" s="39"/>
      <c r="S41" s="39"/>
      <c r="T41" s="39"/>
      <c r="U41" s="39"/>
      <c r="V41" s="85"/>
      <c r="W41" s="88"/>
      <c r="X41" s="88"/>
      <c r="Y41" s="85"/>
      <c r="Z41" s="88"/>
      <c r="AA41" s="88"/>
      <c r="AB41" s="88"/>
      <c r="AC41" s="85"/>
      <c r="AD41" s="41"/>
      <c r="AE41" s="41"/>
      <c r="AF41" s="41"/>
      <c r="AG41" s="85"/>
      <c r="AH41" s="41"/>
      <c r="AI41" s="41"/>
      <c r="AJ41" s="41"/>
      <c r="AK41" s="85"/>
    </row>
    <row r="42" spans="1:37" ht="19.5" customHeight="1">
      <c r="L42" s="85"/>
      <c r="M42" s="93"/>
      <c r="N42" s="39"/>
      <c r="O42" s="39"/>
      <c r="P42" s="39"/>
      <c r="Q42" s="39"/>
      <c r="R42" s="39"/>
      <c r="S42" s="39"/>
      <c r="T42" s="39"/>
      <c r="U42" s="39"/>
      <c r="V42" s="85"/>
      <c r="W42" s="85"/>
      <c r="X42" s="85"/>
      <c r="Y42" s="85"/>
      <c r="Z42" s="85"/>
      <c r="AA42" s="85"/>
      <c r="AB42" s="85"/>
      <c r="AC42" s="85"/>
      <c r="AD42" s="85"/>
      <c r="AE42" s="85"/>
      <c r="AF42" s="85"/>
      <c r="AG42" s="85"/>
      <c r="AH42" s="85"/>
      <c r="AI42" s="85"/>
      <c r="AJ42" s="85"/>
      <c r="AK42" s="85"/>
    </row>
    <row r="43" spans="1:37" ht="19.5" customHeight="1">
      <c r="L43" s="85"/>
      <c r="M43" s="93"/>
      <c r="N43" s="39"/>
      <c r="O43" s="39"/>
      <c r="P43" s="39"/>
      <c r="Q43" s="39"/>
      <c r="R43" s="39"/>
      <c r="S43" s="39"/>
      <c r="T43" s="39"/>
      <c r="U43" s="39"/>
      <c r="V43" s="85"/>
      <c r="W43" s="85"/>
      <c r="X43" s="85"/>
      <c r="Y43" s="85"/>
      <c r="Z43" s="85"/>
      <c r="AA43" s="85"/>
      <c r="AB43" s="85"/>
      <c r="AC43" s="85"/>
      <c r="AD43" s="85"/>
      <c r="AE43" s="85"/>
      <c r="AF43" s="85"/>
      <c r="AG43" s="85"/>
      <c r="AH43" s="85"/>
      <c r="AI43" s="85"/>
      <c r="AJ43" s="85"/>
      <c r="AK43" s="85"/>
    </row>
    <row r="44" spans="1:37" ht="19.5" customHeight="1">
      <c r="M44" s="93"/>
      <c r="N44" s="39"/>
      <c r="O44" s="39"/>
      <c r="P44" s="39"/>
      <c r="Q44" s="39"/>
      <c r="R44" s="39"/>
      <c r="S44" s="39"/>
      <c r="T44" s="39"/>
      <c r="U44" s="39"/>
      <c r="V44" s="85"/>
    </row>
    <row r="45" spans="1:37" ht="19.5" customHeight="1">
      <c r="M45" s="93"/>
      <c r="N45" s="39"/>
      <c r="O45" s="39"/>
      <c r="P45" s="39"/>
      <c r="Q45" s="39"/>
      <c r="R45" s="39"/>
      <c r="S45" s="39"/>
      <c r="T45" s="39"/>
      <c r="U45" s="39"/>
      <c r="V45" s="85"/>
    </row>
    <row r="46" spans="1:37" ht="19.5" customHeight="1"/>
    <row r="47" spans="1:37" ht="19.5" customHeight="1"/>
    <row r="48" spans="1:37" ht="19.5" customHeight="1"/>
    <row r="49" ht="19.5" customHeight="1"/>
    <row r="50" ht="19.5" customHeight="1"/>
    <row r="51" ht="19.5" customHeight="1"/>
  </sheetData>
  <sheetProtection algorithmName="SHA-512" hashValue="Yj/vCENLcZ6oKlPyDRBFoyMsfnn4qbnh7VumGbA19yKj4TRJYNMguj+B6/HDafdReEjtIa3DL60JczRjAzGH4A==" saltValue="JTbYGThOAeEyd8M1utCAsA==" spinCount="100000" sheet="1" objects="1" scenarios="1"/>
  <mergeCells count="58">
    <mergeCell ref="F39:H39"/>
    <mergeCell ref="C40:E40"/>
    <mergeCell ref="F40:H40"/>
    <mergeCell ref="C41:E41"/>
    <mergeCell ref="F41:H41"/>
    <mergeCell ref="C36:E36"/>
    <mergeCell ref="F36:H36"/>
    <mergeCell ref="A37:A41"/>
    <mergeCell ref="B37:E37"/>
    <mergeCell ref="F37:H37"/>
    <mergeCell ref="B38:E38"/>
    <mergeCell ref="F38:H38"/>
    <mergeCell ref="A31:A36"/>
    <mergeCell ref="B31:E31"/>
    <mergeCell ref="F31:H31"/>
    <mergeCell ref="B32:E32"/>
    <mergeCell ref="F32:H32"/>
    <mergeCell ref="B33:E33"/>
    <mergeCell ref="C39:E39"/>
    <mergeCell ref="F33:H33"/>
    <mergeCell ref="C34:E34"/>
    <mergeCell ref="F34:H34"/>
    <mergeCell ref="C35:E35"/>
    <mergeCell ref="B23:E23"/>
    <mergeCell ref="B24:E24"/>
    <mergeCell ref="A25:E25"/>
    <mergeCell ref="A27:D27"/>
    <mergeCell ref="A29:E30"/>
    <mergeCell ref="F29:I30"/>
    <mergeCell ref="F35:H35"/>
    <mergeCell ref="B22:E22"/>
    <mergeCell ref="A11:D11"/>
    <mergeCell ref="A12:E12"/>
    <mergeCell ref="A13:E13"/>
    <mergeCell ref="A14:E14"/>
    <mergeCell ref="A15:E15"/>
    <mergeCell ref="B16:E16"/>
    <mergeCell ref="B17:E17"/>
    <mergeCell ref="B18:E18"/>
    <mergeCell ref="B19:E19"/>
    <mergeCell ref="A20:E20"/>
    <mergeCell ref="B21:E21"/>
    <mergeCell ref="X6:AB6"/>
    <mergeCell ref="AC6:AG6"/>
    <mergeCell ref="A7:K9"/>
    <mergeCell ref="L7:U7"/>
    <mergeCell ref="X7:AA7"/>
    <mergeCell ref="AC7:AF7"/>
    <mergeCell ref="L8:N8"/>
    <mergeCell ref="O8:U8"/>
    <mergeCell ref="L9:N9"/>
    <mergeCell ref="O9:U9"/>
    <mergeCell ref="A3:L3"/>
    <mergeCell ref="M3:N3"/>
    <mergeCell ref="A5:K5"/>
    <mergeCell ref="L5:U5"/>
    <mergeCell ref="A6:K6"/>
    <mergeCell ref="L6:U6"/>
  </mergeCells>
  <phoneticPr fontId="6"/>
  <conditionalFormatting sqref="A7:K9">
    <cfRule type="containsBlanks" dxfId="184" priority="12">
      <formula>LEN(TRIM(A7))=0</formula>
    </cfRule>
  </conditionalFormatting>
  <conditionalFormatting sqref="F15:AJ15">
    <cfRule type="expression" dxfId="183" priority="6">
      <formula>F$13="日"</formula>
    </cfRule>
    <cfRule type="expression" dxfId="182" priority="7">
      <formula>F$13="祝"</formula>
    </cfRule>
    <cfRule type="expression" dxfId="181" priority="8">
      <formula>F$13="土"</formula>
    </cfRule>
  </conditionalFormatting>
  <conditionalFormatting sqref="F15:AJ24">
    <cfRule type="expression" dxfId="180" priority="9">
      <formula>F$14="○"</formula>
    </cfRule>
  </conditionalFormatting>
  <conditionalFormatting sqref="F16:AJ24">
    <cfRule type="expression" dxfId="179" priority="14">
      <formula>F$13="日"</formula>
    </cfRule>
    <cfRule type="expression" dxfId="178" priority="15">
      <formula>F$13="祝"</formula>
    </cfRule>
    <cfRule type="expression" dxfId="177" priority="16">
      <formula>F$13="土"</formula>
    </cfRule>
  </conditionalFormatting>
  <conditionalFormatting sqref="L7:U7">
    <cfRule type="containsBlanks" dxfId="176" priority="11">
      <formula>LEN(TRIM(L7))=0</formula>
    </cfRule>
  </conditionalFormatting>
  <conditionalFormatting sqref="M3:N3">
    <cfRule type="containsBlanks" dxfId="175" priority="1">
      <formula>LEN(TRIM(M3))=0</formula>
    </cfRule>
  </conditionalFormatting>
  <conditionalFormatting sqref="O8:U9">
    <cfRule type="containsBlanks" dxfId="174" priority="10">
      <formula>LEN(TRIM(O8))=0</formula>
    </cfRule>
  </conditionalFormatting>
  <conditionalFormatting sqref="X7:AA7">
    <cfRule type="containsBlanks" dxfId="173" priority="3">
      <formula>LEN(TRIM(X7))=0</formula>
    </cfRule>
  </conditionalFormatting>
  <pageMargins left="0.7" right="0.7" top="0.75" bottom="0.75" header="0.3" footer="0.3"/>
  <pageSetup paperSize="9" scale="5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AFF5A-350F-4018-8B62-69A010DAAA61}">
  <sheetPr codeName="Sheet6">
    <tabColor theme="8" tint="0.59999389629810485"/>
  </sheetPr>
  <dimension ref="A1:AM52"/>
  <sheetViews>
    <sheetView view="pageBreakPreview" topLeftCell="A3" zoomScale="90" zoomScaleNormal="100" zoomScaleSheetLayoutView="90" workbookViewId="0">
      <selection activeCell="F21" activeCellId="1" sqref="F16:AJ16 F21:AJ21"/>
    </sheetView>
  </sheetViews>
  <sheetFormatPr defaultRowHeight="13.5"/>
  <cols>
    <col min="1" max="1" width="4.625" style="17" customWidth="1"/>
    <col min="2" max="5" width="5.75" style="17" customWidth="1"/>
    <col min="6" max="38" width="4.625" style="17" customWidth="1"/>
    <col min="39" max="16384" width="9" style="17"/>
  </cols>
  <sheetData>
    <row r="1" spans="1:39" ht="18.75" customHeight="1"/>
    <row r="2" spans="1:39" ht="18.75" customHeight="1">
      <c r="A2" s="17" t="s">
        <v>263</v>
      </c>
    </row>
    <row r="3" spans="1:39" ht="18.75" customHeight="1">
      <c r="A3" s="406" t="s">
        <v>242</v>
      </c>
      <c r="B3" s="406"/>
      <c r="C3" s="406"/>
      <c r="D3" s="406"/>
      <c r="E3" s="406"/>
      <c r="F3" s="406"/>
      <c r="G3" s="406"/>
      <c r="H3" s="406"/>
      <c r="I3" s="406"/>
      <c r="J3" s="406"/>
      <c r="K3" s="406"/>
      <c r="L3" s="406"/>
      <c r="M3" s="452">
        <f>IF(P3&lt;4,'4月【平日・休日】'!M3+1,'4月【平日・休日】'!M3)</f>
        <v>2026</v>
      </c>
      <c r="N3" s="452"/>
      <c r="O3" s="17" t="s">
        <v>0</v>
      </c>
      <c r="P3" s="18">
        <v>7</v>
      </c>
      <c r="Q3" s="17" t="s">
        <v>10</v>
      </c>
      <c r="R3" s="17" t="s">
        <v>70</v>
      </c>
    </row>
    <row r="4" spans="1:39" ht="18.75" customHeight="1" thickBot="1"/>
    <row r="5" spans="1:39" ht="18.75" customHeight="1" thickBot="1">
      <c r="A5" s="408" t="s">
        <v>103</v>
      </c>
      <c r="B5" s="409"/>
      <c r="C5" s="409"/>
      <c r="D5" s="409"/>
      <c r="E5" s="409"/>
      <c r="F5" s="409"/>
      <c r="G5" s="409"/>
      <c r="H5" s="409"/>
      <c r="I5" s="409"/>
      <c r="J5" s="409"/>
      <c r="K5" s="410"/>
      <c r="L5" s="411" t="s">
        <v>11</v>
      </c>
      <c r="M5" s="412"/>
      <c r="N5" s="412"/>
      <c r="O5" s="412"/>
      <c r="P5" s="412"/>
      <c r="Q5" s="412"/>
      <c r="R5" s="412"/>
      <c r="S5" s="412"/>
      <c r="T5" s="412"/>
      <c r="U5" s="413"/>
      <c r="V5" s="19"/>
      <c r="W5" s="19"/>
      <c r="X5" s="19"/>
      <c r="AI5" s="405" t="s">
        <v>233</v>
      </c>
      <c r="AJ5" s="405"/>
      <c r="AK5" s="405"/>
      <c r="AL5" s="405"/>
      <c r="AM5" s="405"/>
    </row>
    <row r="6" spans="1:39" ht="18.75" customHeight="1" thickBot="1">
      <c r="A6" s="398" t="s">
        <v>48</v>
      </c>
      <c r="B6" s="399"/>
      <c r="C6" s="399"/>
      <c r="D6" s="399"/>
      <c r="E6" s="399"/>
      <c r="F6" s="399"/>
      <c r="G6" s="399"/>
      <c r="H6" s="399"/>
      <c r="I6" s="399"/>
      <c r="J6" s="399"/>
      <c r="K6" s="400"/>
      <c r="L6" s="398" t="s">
        <v>49</v>
      </c>
      <c r="M6" s="399"/>
      <c r="N6" s="399"/>
      <c r="O6" s="399"/>
      <c r="P6" s="399"/>
      <c r="Q6" s="399"/>
      <c r="R6" s="399"/>
      <c r="S6" s="399"/>
      <c r="T6" s="399"/>
      <c r="U6" s="400"/>
      <c r="V6" s="19"/>
      <c r="W6" s="19"/>
      <c r="X6" s="450" t="s">
        <v>20</v>
      </c>
      <c r="Y6" s="451"/>
      <c r="Z6" s="451"/>
      <c r="AA6" s="451"/>
      <c r="AB6" s="403"/>
      <c r="AC6" s="404" t="s">
        <v>21</v>
      </c>
      <c r="AD6" s="405"/>
      <c r="AE6" s="405"/>
      <c r="AF6" s="405"/>
      <c r="AG6" s="405"/>
      <c r="AI6" s="405" t="s">
        <v>68</v>
      </c>
      <c r="AJ6" s="405"/>
      <c r="AK6" s="405"/>
      <c r="AL6" s="405" t="s">
        <v>69</v>
      </c>
      <c r="AM6" s="405"/>
    </row>
    <row r="7" spans="1:39" ht="18.75" customHeight="1" thickBot="1">
      <c r="A7" s="370">
        <f>'4月【平日・休日】'!A7</f>
        <v>0</v>
      </c>
      <c r="B7" s="371"/>
      <c r="C7" s="371"/>
      <c r="D7" s="371"/>
      <c r="E7" s="371"/>
      <c r="F7" s="371"/>
      <c r="G7" s="371"/>
      <c r="H7" s="371"/>
      <c r="I7" s="371"/>
      <c r="J7" s="371"/>
      <c r="K7" s="372"/>
      <c r="L7" s="379">
        <f>'4月【平日・休日】'!L7</f>
        <v>0</v>
      </c>
      <c r="M7" s="380"/>
      <c r="N7" s="380"/>
      <c r="O7" s="380"/>
      <c r="P7" s="380"/>
      <c r="Q7" s="380"/>
      <c r="R7" s="380"/>
      <c r="S7" s="380"/>
      <c r="T7" s="380"/>
      <c r="U7" s="381"/>
      <c r="V7" s="19"/>
      <c r="W7" s="19"/>
      <c r="X7" s="382"/>
      <c r="Y7" s="383"/>
      <c r="Z7" s="383"/>
      <c r="AA7" s="383"/>
      <c r="AB7" s="21" t="s">
        <v>1</v>
      </c>
      <c r="AC7" s="384">
        <f>COUNTIF(F26:AJ26,"&lt;&gt;0")</f>
        <v>0</v>
      </c>
      <c r="AD7" s="384"/>
      <c r="AE7" s="384"/>
      <c r="AF7" s="384"/>
      <c r="AG7" s="20" t="s">
        <v>9</v>
      </c>
      <c r="AI7" s="453"/>
      <c r="AJ7" s="386"/>
      <c r="AK7" s="386"/>
      <c r="AL7" s="386"/>
      <c r="AM7" s="388"/>
    </row>
    <row r="8" spans="1:39" ht="18.75" customHeight="1">
      <c r="A8" s="373"/>
      <c r="B8" s="374"/>
      <c r="C8" s="374"/>
      <c r="D8" s="374"/>
      <c r="E8" s="374"/>
      <c r="F8" s="374"/>
      <c r="G8" s="374"/>
      <c r="H8" s="374"/>
      <c r="I8" s="374"/>
      <c r="J8" s="374"/>
      <c r="K8" s="375"/>
      <c r="L8" s="389" t="s">
        <v>50</v>
      </c>
      <c r="M8" s="390"/>
      <c r="N8" s="391"/>
      <c r="O8" s="392">
        <f>'4月【平日・休日】'!O8</f>
        <v>0</v>
      </c>
      <c r="P8" s="393"/>
      <c r="Q8" s="393"/>
      <c r="R8" s="393"/>
      <c r="S8" s="393"/>
      <c r="T8" s="393"/>
      <c r="U8" s="394"/>
      <c r="V8" s="19"/>
      <c r="W8" s="19"/>
      <c r="X8" s="19"/>
    </row>
    <row r="9" spans="1:39" ht="18.75" customHeight="1" thickBot="1">
      <c r="A9" s="376"/>
      <c r="B9" s="377"/>
      <c r="C9" s="377"/>
      <c r="D9" s="377"/>
      <c r="E9" s="377"/>
      <c r="F9" s="377"/>
      <c r="G9" s="377"/>
      <c r="H9" s="377"/>
      <c r="I9" s="377"/>
      <c r="J9" s="377"/>
      <c r="K9" s="378"/>
      <c r="L9" s="395" t="s">
        <v>13</v>
      </c>
      <c r="M9" s="396"/>
      <c r="N9" s="397"/>
      <c r="O9" s="362">
        <f>'4月【平日・休日】'!O9</f>
        <v>0</v>
      </c>
      <c r="P9" s="363"/>
      <c r="Q9" s="363"/>
      <c r="R9" s="363"/>
      <c r="S9" s="363"/>
      <c r="T9" s="363"/>
      <c r="U9" s="364"/>
      <c r="V9" s="19"/>
      <c r="W9" s="19"/>
      <c r="X9" s="19"/>
    </row>
    <row r="10" spans="1:39" ht="18.75" customHeight="1">
      <c r="A10" s="23"/>
      <c r="B10" s="23"/>
      <c r="C10" s="23"/>
      <c r="D10" s="23"/>
      <c r="E10" s="23"/>
      <c r="F10" s="23"/>
      <c r="G10" s="23"/>
      <c r="H10" s="23"/>
      <c r="I10" s="23"/>
      <c r="J10" s="23"/>
      <c r="K10" s="23"/>
      <c r="L10" s="23"/>
      <c r="M10" s="23"/>
      <c r="N10" s="23"/>
      <c r="O10" s="23"/>
      <c r="P10" s="23"/>
      <c r="Q10" s="23"/>
      <c r="R10" s="23"/>
      <c r="S10" s="23"/>
      <c r="T10" s="23"/>
      <c r="U10" s="23"/>
      <c r="V10" s="19"/>
      <c r="W10" s="19"/>
      <c r="X10" s="19"/>
    </row>
    <row r="11" spans="1:39" ht="18.75" customHeight="1">
      <c r="A11" s="365" t="s">
        <v>28</v>
      </c>
      <c r="B11" s="365"/>
      <c r="C11" s="365"/>
      <c r="D11" s="365"/>
      <c r="F11" s="216" t="s">
        <v>256</v>
      </c>
    </row>
    <row r="12" spans="1:39" ht="18.75" customHeight="1">
      <c r="A12" s="350" t="s">
        <v>5</v>
      </c>
      <c r="B12" s="350"/>
      <c r="C12" s="350"/>
      <c r="D12" s="350"/>
      <c r="E12" s="350"/>
      <c r="F12" s="24">
        <f>DATE(M3,P3,1)</f>
        <v>46204</v>
      </c>
      <c r="G12" s="24">
        <f>F12+1</f>
        <v>46205</v>
      </c>
      <c r="H12" s="24">
        <f t="shared" ref="H12:AJ12" si="0">G12+1</f>
        <v>46206</v>
      </c>
      <c r="I12" s="24">
        <f t="shared" si="0"/>
        <v>46207</v>
      </c>
      <c r="J12" s="24">
        <f t="shared" si="0"/>
        <v>46208</v>
      </c>
      <c r="K12" s="24">
        <f t="shared" si="0"/>
        <v>46209</v>
      </c>
      <c r="L12" s="24">
        <f t="shared" si="0"/>
        <v>46210</v>
      </c>
      <c r="M12" s="24">
        <f t="shared" si="0"/>
        <v>46211</v>
      </c>
      <c r="N12" s="24">
        <f t="shared" si="0"/>
        <v>46212</v>
      </c>
      <c r="O12" s="24">
        <f t="shared" si="0"/>
        <v>46213</v>
      </c>
      <c r="P12" s="24">
        <f t="shared" si="0"/>
        <v>46214</v>
      </c>
      <c r="Q12" s="24">
        <f t="shared" si="0"/>
        <v>46215</v>
      </c>
      <c r="R12" s="24">
        <f t="shared" si="0"/>
        <v>46216</v>
      </c>
      <c r="S12" s="24">
        <f t="shared" si="0"/>
        <v>46217</v>
      </c>
      <c r="T12" s="24">
        <f t="shared" si="0"/>
        <v>46218</v>
      </c>
      <c r="U12" s="24">
        <f t="shared" si="0"/>
        <v>46219</v>
      </c>
      <c r="V12" s="24">
        <f t="shared" si="0"/>
        <v>46220</v>
      </c>
      <c r="W12" s="24">
        <f t="shared" si="0"/>
        <v>46221</v>
      </c>
      <c r="X12" s="24">
        <f t="shared" si="0"/>
        <v>46222</v>
      </c>
      <c r="Y12" s="24">
        <f t="shared" si="0"/>
        <v>46223</v>
      </c>
      <c r="Z12" s="24">
        <f t="shared" si="0"/>
        <v>46224</v>
      </c>
      <c r="AA12" s="24">
        <f t="shared" si="0"/>
        <v>46225</v>
      </c>
      <c r="AB12" s="24">
        <f t="shared" si="0"/>
        <v>46226</v>
      </c>
      <c r="AC12" s="24">
        <f t="shared" si="0"/>
        <v>46227</v>
      </c>
      <c r="AD12" s="24">
        <f t="shared" si="0"/>
        <v>46228</v>
      </c>
      <c r="AE12" s="24">
        <f t="shared" si="0"/>
        <v>46229</v>
      </c>
      <c r="AF12" s="24">
        <f t="shared" si="0"/>
        <v>46230</v>
      </c>
      <c r="AG12" s="24">
        <f t="shared" si="0"/>
        <v>46231</v>
      </c>
      <c r="AH12" s="24">
        <f t="shared" si="0"/>
        <v>46232</v>
      </c>
      <c r="AI12" s="24">
        <f t="shared" si="0"/>
        <v>46233</v>
      </c>
      <c r="AJ12" s="24">
        <f t="shared" si="0"/>
        <v>46234</v>
      </c>
      <c r="AK12" s="199" t="s">
        <v>6</v>
      </c>
    </row>
    <row r="13" spans="1:39" ht="18.75" customHeight="1" thickBot="1">
      <c r="A13" s="350" t="s">
        <v>4</v>
      </c>
      <c r="B13" s="350"/>
      <c r="C13" s="350"/>
      <c r="D13" s="350"/>
      <c r="E13" s="350"/>
      <c r="F13" s="200" t="str">
        <f>TEXT(F12,"aaa")</f>
        <v>水</v>
      </c>
      <c r="G13" s="200" t="str">
        <f t="shared" ref="G13:AH13" si="1">TEXT(G12,"aaa")</f>
        <v>木</v>
      </c>
      <c r="H13" s="200" t="str">
        <f t="shared" si="1"/>
        <v>金</v>
      </c>
      <c r="I13" s="200" t="str">
        <f t="shared" si="1"/>
        <v>土</v>
      </c>
      <c r="J13" s="200" t="str">
        <f t="shared" si="1"/>
        <v>日</v>
      </c>
      <c r="K13" s="200" t="str">
        <f t="shared" si="1"/>
        <v>月</v>
      </c>
      <c r="L13" s="200" t="str">
        <f t="shared" si="1"/>
        <v>火</v>
      </c>
      <c r="M13" s="200" t="str">
        <f t="shared" si="1"/>
        <v>水</v>
      </c>
      <c r="N13" s="200" t="str">
        <f t="shared" si="1"/>
        <v>木</v>
      </c>
      <c r="O13" s="200" t="str">
        <f t="shared" si="1"/>
        <v>金</v>
      </c>
      <c r="P13" s="200" t="str">
        <f t="shared" si="1"/>
        <v>土</v>
      </c>
      <c r="Q13" s="200" t="str">
        <f t="shared" si="1"/>
        <v>日</v>
      </c>
      <c r="R13" s="200" t="str">
        <f t="shared" si="1"/>
        <v>月</v>
      </c>
      <c r="S13" s="200" t="str">
        <f t="shared" si="1"/>
        <v>火</v>
      </c>
      <c r="T13" s="239" t="str">
        <f t="shared" si="1"/>
        <v>水</v>
      </c>
      <c r="U13" s="217" t="str">
        <f t="shared" si="1"/>
        <v>木</v>
      </c>
      <c r="V13" s="239" t="str">
        <f t="shared" si="1"/>
        <v>金</v>
      </c>
      <c r="W13" s="200" t="str">
        <f t="shared" si="1"/>
        <v>土</v>
      </c>
      <c r="X13" s="200" t="str">
        <f t="shared" si="1"/>
        <v>日</v>
      </c>
      <c r="Y13" s="200" t="s">
        <v>298</v>
      </c>
      <c r="Z13" s="239" t="str">
        <f t="shared" si="1"/>
        <v>火</v>
      </c>
      <c r="AA13" s="200" t="str">
        <f t="shared" si="1"/>
        <v>水</v>
      </c>
      <c r="AB13" s="200" t="str">
        <f t="shared" si="1"/>
        <v>木</v>
      </c>
      <c r="AC13" s="200" t="str">
        <f t="shared" si="1"/>
        <v>金</v>
      </c>
      <c r="AD13" s="200" t="str">
        <f t="shared" si="1"/>
        <v>土</v>
      </c>
      <c r="AE13" s="200" t="str">
        <f t="shared" si="1"/>
        <v>日</v>
      </c>
      <c r="AF13" s="200" t="str">
        <f t="shared" si="1"/>
        <v>月</v>
      </c>
      <c r="AG13" s="200" t="str">
        <f t="shared" si="1"/>
        <v>火</v>
      </c>
      <c r="AH13" s="200" t="str">
        <f t="shared" si="1"/>
        <v>水</v>
      </c>
      <c r="AI13" s="200" t="str">
        <f t="shared" ref="AI13:AJ13" si="2">TEXT(AI12,"aaa")</f>
        <v>木</v>
      </c>
      <c r="AJ13" s="200" t="str">
        <f t="shared" si="2"/>
        <v>金</v>
      </c>
      <c r="AK13" s="199"/>
    </row>
    <row r="14" spans="1:39" ht="18.75" customHeight="1" thickTop="1" thickBot="1">
      <c r="A14" s="366" t="s">
        <v>67</v>
      </c>
      <c r="B14" s="367"/>
      <c r="C14" s="367"/>
      <c r="D14" s="367"/>
      <c r="E14" s="367"/>
      <c r="F14" s="230"/>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231"/>
      <c r="AE14" s="231"/>
      <c r="AF14" s="231"/>
      <c r="AG14" s="231"/>
      <c r="AH14" s="231"/>
      <c r="AI14" s="231"/>
      <c r="AJ14" s="232"/>
      <c r="AK14" s="84"/>
    </row>
    <row r="15" spans="1:39" ht="18.75" hidden="1" customHeight="1" thickTop="1">
      <c r="A15" s="366"/>
      <c r="B15" s="367"/>
      <c r="C15" s="367"/>
      <c r="D15" s="367"/>
      <c r="E15" s="368"/>
      <c r="F15" s="228">
        <f>IF(F13="月",1,IF(F13="火",2,IF(F13="水",3,IF(F13="木",4,IF(F13="金",5,IF(F13="土",6,IF(F13="日",7,IF(F13="祝",8,""))))))))</f>
        <v>3</v>
      </c>
      <c r="G15" s="228">
        <f t="shared" ref="G15:AJ15" si="3">IF(G13="月",1,IF(G13="火",2,IF(G13="水",3,IF(G13="木",4,IF(G13="金",5,IF(G13="土",6,IF(G13="日",7,IF(G13="祝",8,""))))))))</f>
        <v>4</v>
      </c>
      <c r="H15" s="228">
        <f t="shared" si="3"/>
        <v>5</v>
      </c>
      <c r="I15" s="228">
        <f t="shared" si="3"/>
        <v>6</v>
      </c>
      <c r="J15" s="228">
        <f t="shared" si="3"/>
        <v>7</v>
      </c>
      <c r="K15" s="228">
        <f t="shared" si="3"/>
        <v>1</v>
      </c>
      <c r="L15" s="228">
        <f t="shared" si="3"/>
        <v>2</v>
      </c>
      <c r="M15" s="228">
        <f t="shared" si="3"/>
        <v>3</v>
      </c>
      <c r="N15" s="228">
        <f t="shared" si="3"/>
        <v>4</v>
      </c>
      <c r="O15" s="228">
        <f t="shared" si="3"/>
        <v>5</v>
      </c>
      <c r="P15" s="228">
        <f t="shared" si="3"/>
        <v>6</v>
      </c>
      <c r="Q15" s="228">
        <f t="shared" si="3"/>
        <v>7</v>
      </c>
      <c r="R15" s="228">
        <f t="shared" si="3"/>
        <v>1</v>
      </c>
      <c r="S15" s="228">
        <f t="shared" si="3"/>
        <v>2</v>
      </c>
      <c r="T15" s="228">
        <f t="shared" si="3"/>
        <v>3</v>
      </c>
      <c r="U15" s="228">
        <f t="shared" si="3"/>
        <v>4</v>
      </c>
      <c r="V15" s="228">
        <f t="shared" si="3"/>
        <v>5</v>
      </c>
      <c r="W15" s="228">
        <f t="shared" si="3"/>
        <v>6</v>
      </c>
      <c r="X15" s="228">
        <f t="shared" si="3"/>
        <v>7</v>
      </c>
      <c r="Y15" s="228">
        <f t="shared" si="3"/>
        <v>8</v>
      </c>
      <c r="Z15" s="228">
        <f t="shared" si="3"/>
        <v>2</v>
      </c>
      <c r="AA15" s="228">
        <f t="shared" si="3"/>
        <v>3</v>
      </c>
      <c r="AB15" s="228">
        <f t="shared" si="3"/>
        <v>4</v>
      </c>
      <c r="AC15" s="228">
        <f t="shared" si="3"/>
        <v>5</v>
      </c>
      <c r="AD15" s="228">
        <f t="shared" si="3"/>
        <v>6</v>
      </c>
      <c r="AE15" s="228">
        <f t="shared" si="3"/>
        <v>7</v>
      </c>
      <c r="AF15" s="228">
        <f t="shared" si="3"/>
        <v>1</v>
      </c>
      <c r="AG15" s="228">
        <f t="shared" si="3"/>
        <v>2</v>
      </c>
      <c r="AH15" s="228">
        <f t="shared" si="3"/>
        <v>3</v>
      </c>
      <c r="AI15" s="228">
        <f t="shared" si="3"/>
        <v>4</v>
      </c>
      <c r="AJ15" s="228">
        <f t="shared" si="3"/>
        <v>5</v>
      </c>
      <c r="AK15" s="84"/>
    </row>
    <row r="16" spans="1:39" ht="23.25" customHeight="1" thickTop="1" thickBot="1">
      <c r="A16" s="354" t="s">
        <v>51</v>
      </c>
      <c r="B16" s="355"/>
      <c r="C16" s="355"/>
      <c r="D16" s="355"/>
      <c r="E16" s="356"/>
      <c r="F16" s="340">
        <f>SUM(F17:F20)</f>
        <v>0</v>
      </c>
      <c r="G16" s="340">
        <f t="shared" ref="G16:AJ16" si="4">SUM(G17:G20)</f>
        <v>0</v>
      </c>
      <c r="H16" s="340">
        <f t="shared" si="4"/>
        <v>0</v>
      </c>
      <c r="I16" s="340">
        <f t="shared" si="4"/>
        <v>0</v>
      </c>
      <c r="J16" s="340">
        <f t="shared" si="4"/>
        <v>0</v>
      </c>
      <c r="K16" s="340">
        <f t="shared" si="4"/>
        <v>0</v>
      </c>
      <c r="L16" s="340">
        <f t="shared" si="4"/>
        <v>0</v>
      </c>
      <c r="M16" s="340">
        <f t="shared" si="4"/>
        <v>0</v>
      </c>
      <c r="N16" s="340">
        <f t="shared" si="4"/>
        <v>0</v>
      </c>
      <c r="O16" s="340">
        <f t="shared" si="4"/>
        <v>0</v>
      </c>
      <c r="P16" s="340">
        <f t="shared" si="4"/>
        <v>0</v>
      </c>
      <c r="Q16" s="340">
        <f t="shared" si="4"/>
        <v>0</v>
      </c>
      <c r="R16" s="340">
        <f t="shared" si="4"/>
        <v>0</v>
      </c>
      <c r="S16" s="340">
        <f t="shared" si="4"/>
        <v>0</v>
      </c>
      <c r="T16" s="340">
        <f t="shared" si="4"/>
        <v>0</v>
      </c>
      <c r="U16" s="340">
        <f t="shared" si="4"/>
        <v>0</v>
      </c>
      <c r="V16" s="340">
        <f t="shared" si="4"/>
        <v>0</v>
      </c>
      <c r="W16" s="340">
        <f t="shared" si="4"/>
        <v>0</v>
      </c>
      <c r="X16" s="340">
        <f t="shared" si="4"/>
        <v>0</v>
      </c>
      <c r="Y16" s="340">
        <f t="shared" si="4"/>
        <v>0</v>
      </c>
      <c r="Z16" s="340">
        <f t="shared" si="4"/>
        <v>0</v>
      </c>
      <c r="AA16" s="340">
        <f t="shared" si="4"/>
        <v>0</v>
      </c>
      <c r="AB16" s="340">
        <f t="shared" si="4"/>
        <v>0</v>
      </c>
      <c r="AC16" s="340">
        <f t="shared" si="4"/>
        <v>0</v>
      </c>
      <c r="AD16" s="340">
        <f t="shared" si="4"/>
        <v>0</v>
      </c>
      <c r="AE16" s="340">
        <f t="shared" si="4"/>
        <v>0</v>
      </c>
      <c r="AF16" s="340">
        <f t="shared" si="4"/>
        <v>0</v>
      </c>
      <c r="AG16" s="340">
        <f t="shared" si="4"/>
        <v>0</v>
      </c>
      <c r="AH16" s="340">
        <f t="shared" si="4"/>
        <v>0</v>
      </c>
      <c r="AI16" s="340">
        <f t="shared" si="4"/>
        <v>0</v>
      </c>
      <c r="AJ16" s="340">
        <f t="shared" si="4"/>
        <v>0</v>
      </c>
      <c r="AK16" s="28">
        <f>SUM(F16:AJ16)</f>
        <v>0</v>
      </c>
    </row>
    <row r="17" spans="1:37" s="33" customFormat="1" ht="23.25" customHeight="1" thickTop="1">
      <c r="A17" s="29"/>
      <c r="B17" s="357" t="s">
        <v>53</v>
      </c>
      <c r="C17" s="358"/>
      <c r="D17" s="358"/>
      <c r="E17" s="358"/>
      <c r="F17" s="25"/>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7"/>
      <c r="AK17" s="28">
        <f>SUM(F17:AJ17)</f>
        <v>0</v>
      </c>
    </row>
    <row r="18" spans="1:37" s="33" customFormat="1" ht="23.25" customHeight="1">
      <c r="A18" s="29"/>
      <c r="B18" s="359" t="s">
        <v>54</v>
      </c>
      <c r="C18" s="358"/>
      <c r="D18" s="358"/>
      <c r="E18" s="360"/>
      <c r="F18" s="30"/>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2"/>
      <c r="AK18" s="28">
        <f t="shared" ref="AK18:AK25" si="5">SUM(F18:AJ18)</f>
        <v>0</v>
      </c>
    </row>
    <row r="19" spans="1:37" s="33" customFormat="1" ht="23.25" customHeight="1">
      <c r="A19" s="29"/>
      <c r="B19" s="359" t="s">
        <v>55</v>
      </c>
      <c r="C19" s="358"/>
      <c r="D19" s="358"/>
      <c r="E19" s="360"/>
      <c r="F19" s="30"/>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2"/>
      <c r="AK19" s="28">
        <f t="shared" si="5"/>
        <v>0</v>
      </c>
    </row>
    <row r="20" spans="1:37" s="33" customFormat="1" ht="23.25" customHeight="1" thickBot="1">
      <c r="A20" s="34"/>
      <c r="B20" s="359" t="s">
        <v>56</v>
      </c>
      <c r="C20" s="358"/>
      <c r="D20" s="358"/>
      <c r="E20" s="360"/>
      <c r="F20" s="35"/>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7"/>
      <c r="AK20" s="28">
        <f t="shared" si="5"/>
        <v>0</v>
      </c>
    </row>
    <row r="21" spans="1:37" ht="23.25" customHeight="1" thickTop="1" thickBot="1">
      <c r="A21" s="354" t="s">
        <v>52</v>
      </c>
      <c r="B21" s="355"/>
      <c r="C21" s="355"/>
      <c r="D21" s="355"/>
      <c r="E21" s="356"/>
      <c r="F21" s="338">
        <f>SUM(F22:F25)</f>
        <v>0</v>
      </c>
      <c r="G21" s="338">
        <f t="shared" ref="G21:AJ21" si="6">SUM(G22:G25)</f>
        <v>0</v>
      </c>
      <c r="H21" s="338">
        <f t="shared" si="6"/>
        <v>0</v>
      </c>
      <c r="I21" s="338">
        <f t="shared" si="6"/>
        <v>0</v>
      </c>
      <c r="J21" s="338">
        <f t="shared" si="6"/>
        <v>0</v>
      </c>
      <c r="K21" s="338">
        <f t="shared" si="6"/>
        <v>0</v>
      </c>
      <c r="L21" s="338">
        <f t="shared" si="6"/>
        <v>0</v>
      </c>
      <c r="M21" s="338">
        <f t="shared" si="6"/>
        <v>0</v>
      </c>
      <c r="N21" s="338">
        <f t="shared" si="6"/>
        <v>0</v>
      </c>
      <c r="O21" s="338">
        <f t="shared" si="6"/>
        <v>0</v>
      </c>
      <c r="P21" s="338">
        <f t="shared" si="6"/>
        <v>0</v>
      </c>
      <c r="Q21" s="338">
        <f t="shared" si="6"/>
        <v>0</v>
      </c>
      <c r="R21" s="338">
        <f t="shared" si="6"/>
        <v>0</v>
      </c>
      <c r="S21" s="338">
        <f t="shared" si="6"/>
        <v>0</v>
      </c>
      <c r="T21" s="338">
        <f t="shared" si="6"/>
        <v>0</v>
      </c>
      <c r="U21" s="338">
        <f t="shared" si="6"/>
        <v>0</v>
      </c>
      <c r="V21" s="338">
        <f t="shared" si="6"/>
        <v>0</v>
      </c>
      <c r="W21" s="338">
        <f t="shared" si="6"/>
        <v>0</v>
      </c>
      <c r="X21" s="338">
        <f t="shared" si="6"/>
        <v>0</v>
      </c>
      <c r="Y21" s="338">
        <f t="shared" si="6"/>
        <v>0</v>
      </c>
      <c r="Z21" s="338">
        <f t="shared" si="6"/>
        <v>0</v>
      </c>
      <c r="AA21" s="338">
        <f t="shared" si="6"/>
        <v>0</v>
      </c>
      <c r="AB21" s="338">
        <f t="shared" si="6"/>
        <v>0</v>
      </c>
      <c r="AC21" s="338">
        <f t="shared" si="6"/>
        <v>0</v>
      </c>
      <c r="AD21" s="338">
        <f t="shared" si="6"/>
        <v>0</v>
      </c>
      <c r="AE21" s="338">
        <f t="shared" si="6"/>
        <v>0</v>
      </c>
      <c r="AF21" s="338">
        <f t="shared" si="6"/>
        <v>0</v>
      </c>
      <c r="AG21" s="338">
        <f t="shared" si="6"/>
        <v>0</v>
      </c>
      <c r="AH21" s="338">
        <f t="shared" si="6"/>
        <v>0</v>
      </c>
      <c r="AI21" s="338">
        <f t="shared" si="6"/>
        <v>0</v>
      </c>
      <c r="AJ21" s="338">
        <f t="shared" si="6"/>
        <v>0</v>
      </c>
      <c r="AK21" s="28">
        <f t="shared" si="5"/>
        <v>0</v>
      </c>
    </row>
    <row r="22" spans="1:37" s="33" customFormat="1" ht="23.25" customHeight="1" thickTop="1">
      <c r="A22" s="29"/>
      <c r="B22" s="357" t="s">
        <v>53</v>
      </c>
      <c r="C22" s="358"/>
      <c r="D22" s="358"/>
      <c r="E22" s="358"/>
      <c r="F22" s="25"/>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7"/>
      <c r="AK22" s="28">
        <f t="shared" si="5"/>
        <v>0</v>
      </c>
    </row>
    <row r="23" spans="1:37" s="33" customFormat="1" ht="23.25" customHeight="1">
      <c r="A23" s="29"/>
      <c r="B23" s="359" t="s">
        <v>54</v>
      </c>
      <c r="C23" s="358"/>
      <c r="D23" s="358"/>
      <c r="E23" s="360"/>
      <c r="F23" s="30"/>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2"/>
      <c r="AK23" s="28">
        <f t="shared" si="5"/>
        <v>0</v>
      </c>
    </row>
    <row r="24" spans="1:37" s="33" customFormat="1" ht="23.25" customHeight="1">
      <c r="A24" s="29"/>
      <c r="B24" s="359" t="s">
        <v>55</v>
      </c>
      <c r="C24" s="358"/>
      <c r="D24" s="358"/>
      <c r="E24" s="360"/>
      <c r="F24" s="30"/>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2"/>
      <c r="AK24" s="28">
        <f t="shared" si="5"/>
        <v>0</v>
      </c>
    </row>
    <row r="25" spans="1:37" s="33" customFormat="1" ht="23.25" customHeight="1" thickBot="1">
      <c r="A25" s="34"/>
      <c r="B25" s="359" t="s">
        <v>56</v>
      </c>
      <c r="C25" s="358"/>
      <c r="D25" s="358"/>
      <c r="E25" s="360"/>
      <c r="F25" s="35"/>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7"/>
      <c r="AK25" s="28">
        <f t="shared" si="5"/>
        <v>0</v>
      </c>
    </row>
    <row r="26" spans="1:37" ht="18.75" customHeight="1" thickTop="1">
      <c r="A26" s="361" t="s">
        <v>6</v>
      </c>
      <c r="B26" s="361"/>
      <c r="C26" s="361"/>
      <c r="D26" s="361"/>
      <c r="E26" s="361"/>
      <c r="F26" s="43">
        <f>F16+F21</f>
        <v>0</v>
      </c>
      <c r="G26" s="43">
        <f t="shared" ref="G26:AJ26" si="7">G16+G21</f>
        <v>0</v>
      </c>
      <c r="H26" s="43">
        <f t="shared" si="7"/>
        <v>0</v>
      </c>
      <c r="I26" s="43">
        <f t="shared" si="7"/>
        <v>0</v>
      </c>
      <c r="J26" s="43">
        <f t="shared" si="7"/>
        <v>0</v>
      </c>
      <c r="K26" s="43">
        <f t="shared" si="7"/>
        <v>0</v>
      </c>
      <c r="L26" s="43">
        <f t="shared" si="7"/>
        <v>0</v>
      </c>
      <c r="M26" s="43">
        <f t="shared" si="7"/>
        <v>0</v>
      </c>
      <c r="N26" s="43">
        <f t="shared" si="7"/>
        <v>0</v>
      </c>
      <c r="O26" s="43">
        <f t="shared" si="7"/>
        <v>0</v>
      </c>
      <c r="P26" s="43">
        <f t="shared" si="7"/>
        <v>0</v>
      </c>
      <c r="Q26" s="43">
        <f t="shared" si="7"/>
        <v>0</v>
      </c>
      <c r="R26" s="43">
        <f t="shared" si="7"/>
        <v>0</v>
      </c>
      <c r="S26" s="43">
        <f t="shared" si="7"/>
        <v>0</v>
      </c>
      <c r="T26" s="43">
        <f t="shared" si="7"/>
        <v>0</v>
      </c>
      <c r="U26" s="43">
        <f t="shared" si="7"/>
        <v>0</v>
      </c>
      <c r="V26" s="43">
        <f t="shared" si="7"/>
        <v>0</v>
      </c>
      <c r="W26" s="43">
        <f t="shared" si="7"/>
        <v>0</v>
      </c>
      <c r="X26" s="43">
        <f t="shared" si="7"/>
        <v>0</v>
      </c>
      <c r="Y26" s="43">
        <f t="shared" si="7"/>
        <v>0</v>
      </c>
      <c r="Z26" s="43">
        <f t="shared" si="7"/>
        <v>0</v>
      </c>
      <c r="AA26" s="43">
        <f t="shared" si="7"/>
        <v>0</v>
      </c>
      <c r="AB26" s="43">
        <f t="shared" si="7"/>
        <v>0</v>
      </c>
      <c r="AC26" s="43">
        <f t="shared" si="7"/>
        <v>0</v>
      </c>
      <c r="AD26" s="43">
        <f t="shared" si="7"/>
        <v>0</v>
      </c>
      <c r="AE26" s="43">
        <f t="shared" si="7"/>
        <v>0</v>
      </c>
      <c r="AF26" s="43">
        <f t="shared" si="7"/>
        <v>0</v>
      </c>
      <c r="AG26" s="43">
        <f t="shared" si="7"/>
        <v>0</v>
      </c>
      <c r="AH26" s="43">
        <f t="shared" si="7"/>
        <v>0</v>
      </c>
      <c r="AI26" s="43">
        <f t="shared" si="7"/>
        <v>0</v>
      </c>
      <c r="AJ26" s="43">
        <f t="shared" si="7"/>
        <v>0</v>
      </c>
      <c r="AK26" s="44">
        <f>AK16+AK21</f>
        <v>0</v>
      </c>
    </row>
    <row r="27" spans="1:37" s="77" customFormat="1" ht="18.75" customHeight="1">
      <c r="A27" s="38"/>
      <c r="B27" s="38"/>
      <c r="C27" s="38"/>
      <c r="D27" s="38"/>
      <c r="E27" s="38"/>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row>
    <row r="28" spans="1:37" ht="18.75" customHeight="1">
      <c r="A28" s="353" t="s">
        <v>57</v>
      </c>
      <c r="B28" s="353"/>
      <c r="C28" s="353"/>
      <c r="D28" s="353"/>
      <c r="L28" s="85"/>
      <c r="M28" s="214" t="s">
        <v>251</v>
      </c>
      <c r="N28" s="85"/>
      <c r="O28" s="85"/>
      <c r="P28" s="85"/>
      <c r="Q28" s="85"/>
      <c r="R28" s="85"/>
      <c r="S28" s="85"/>
      <c r="T28" s="85"/>
      <c r="U28" s="85"/>
      <c r="V28" s="85"/>
      <c r="W28" s="85"/>
      <c r="X28" s="85"/>
      <c r="Y28" s="85"/>
      <c r="Z28" s="85"/>
      <c r="AA28" s="85"/>
      <c r="AB28" s="85"/>
      <c r="AC28" s="85"/>
      <c r="AD28" s="85"/>
      <c r="AE28" s="85"/>
      <c r="AF28" s="85"/>
      <c r="AG28" s="85"/>
      <c r="AH28" s="85"/>
      <c r="AI28" s="85"/>
      <c r="AJ28" s="85"/>
      <c r="AK28" s="85"/>
    </row>
    <row r="29" spans="1:37" ht="18.75" customHeight="1">
      <c r="A29" s="201"/>
      <c r="B29" s="33" t="s">
        <v>70</v>
      </c>
      <c r="C29" s="201"/>
      <c r="D29" s="201"/>
      <c r="L29" s="85"/>
      <c r="M29" s="215" t="s">
        <v>250</v>
      </c>
      <c r="N29" s="85"/>
      <c r="O29" s="85"/>
      <c r="P29" s="85"/>
      <c r="Q29" s="85"/>
      <c r="R29" s="85"/>
      <c r="S29" s="85"/>
      <c r="T29" s="85"/>
      <c r="U29" s="85"/>
      <c r="V29" s="85"/>
      <c r="W29" s="85"/>
      <c r="X29" s="85"/>
      <c r="Y29" s="85"/>
      <c r="Z29" s="85"/>
      <c r="AA29" s="85"/>
      <c r="AB29" s="85"/>
      <c r="AC29" s="85"/>
      <c r="AD29" s="85"/>
      <c r="AE29" s="85"/>
      <c r="AF29" s="85"/>
      <c r="AG29" s="85"/>
      <c r="AH29" s="85"/>
      <c r="AI29" s="85"/>
      <c r="AJ29" s="85"/>
      <c r="AK29" s="85"/>
    </row>
    <row r="30" spans="1:37" ht="18.75" customHeight="1">
      <c r="A30" s="350" t="s">
        <v>7</v>
      </c>
      <c r="B30" s="350"/>
      <c r="C30" s="350"/>
      <c r="D30" s="350"/>
      <c r="E30" s="350"/>
      <c r="F30" s="351" t="s">
        <v>8</v>
      </c>
      <c r="G30" s="351"/>
      <c r="H30" s="351"/>
      <c r="I30" s="351"/>
      <c r="L30" s="85"/>
      <c r="M30" s="39"/>
      <c r="N30" s="39"/>
      <c r="O30" s="39"/>
      <c r="P30" s="39"/>
      <c r="Q30" s="39"/>
      <c r="R30" s="39"/>
      <c r="S30" s="90"/>
      <c r="T30" s="90"/>
      <c r="U30" s="90"/>
      <c r="V30" s="90"/>
      <c r="W30" s="39"/>
      <c r="X30" s="39"/>
      <c r="Y30" s="39"/>
      <c r="Z30" s="39"/>
      <c r="AA30" s="39"/>
      <c r="AB30" s="39"/>
      <c r="AC30" s="39"/>
      <c r="AD30" s="87"/>
      <c r="AE30" s="87"/>
      <c r="AF30" s="87"/>
      <c r="AG30" s="87"/>
      <c r="AH30" s="87"/>
      <c r="AI30" s="87"/>
      <c r="AJ30" s="87"/>
      <c r="AK30" s="87"/>
    </row>
    <row r="31" spans="1:37" ht="18.75" customHeight="1">
      <c r="A31" s="350"/>
      <c r="B31" s="350"/>
      <c r="C31" s="350"/>
      <c r="D31" s="350"/>
      <c r="E31" s="350"/>
      <c r="F31" s="352"/>
      <c r="G31" s="352"/>
      <c r="H31" s="352"/>
      <c r="I31" s="351"/>
      <c r="L31" s="85"/>
      <c r="M31" s="39"/>
      <c r="N31" s="39"/>
      <c r="O31" s="39"/>
      <c r="P31" s="39"/>
      <c r="Q31" s="39"/>
      <c r="R31" s="39"/>
      <c r="S31" s="90"/>
      <c r="T31" s="90"/>
      <c r="U31" s="90"/>
      <c r="V31" s="90"/>
      <c r="W31" s="39"/>
      <c r="X31" s="39"/>
      <c r="Y31" s="39"/>
      <c r="Z31" s="39"/>
      <c r="AA31" s="39"/>
      <c r="AB31" s="39"/>
      <c r="AC31" s="39"/>
      <c r="AD31" s="87"/>
      <c r="AE31" s="87"/>
      <c r="AF31" s="87"/>
      <c r="AG31" s="87"/>
      <c r="AH31" s="87"/>
      <c r="AI31" s="87"/>
      <c r="AJ31" s="87"/>
      <c r="AK31" s="87"/>
    </row>
    <row r="32" spans="1:37" ht="18.75" customHeight="1">
      <c r="A32" s="342" t="s">
        <v>58</v>
      </c>
      <c r="B32" s="345" t="s">
        <v>59</v>
      </c>
      <c r="C32" s="346"/>
      <c r="D32" s="346"/>
      <c r="E32" s="346"/>
      <c r="F32" s="347">
        <f>SUMIFS(F16:AJ16,$F$14:$AJ$14,"",$F$15:$AJ$15,"&lt;=5")</f>
        <v>0</v>
      </c>
      <c r="G32" s="347"/>
      <c r="H32" s="348"/>
      <c r="I32" s="76" t="s">
        <v>47</v>
      </c>
      <c r="L32" s="85"/>
      <c r="M32" s="93"/>
      <c r="N32" s="39"/>
      <c r="O32" s="39"/>
      <c r="P32" s="39"/>
      <c r="Q32" s="39"/>
      <c r="R32" s="39"/>
      <c r="S32" s="39"/>
      <c r="T32" s="39"/>
      <c r="U32" s="39"/>
      <c r="V32" s="85"/>
      <c r="W32" s="39"/>
      <c r="X32" s="39"/>
      <c r="Y32" s="39"/>
      <c r="Z32" s="39"/>
      <c r="AA32" s="39"/>
      <c r="AB32" s="39"/>
      <c r="AC32" s="39"/>
      <c r="AD32" s="41"/>
      <c r="AE32" s="41"/>
      <c r="AF32" s="41"/>
      <c r="AG32" s="41"/>
      <c r="AH32" s="41"/>
      <c r="AI32" s="41"/>
      <c r="AJ32" s="41"/>
      <c r="AK32" s="41"/>
    </row>
    <row r="33" spans="1:37" ht="18.75" customHeight="1">
      <c r="A33" s="343"/>
      <c r="B33" s="345" t="s">
        <v>60</v>
      </c>
      <c r="C33" s="346"/>
      <c r="D33" s="346"/>
      <c r="E33" s="346"/>
      <c r="F33" s="347">
        <f>SUMIF($F$15:$AJ$15,"&gt;5",F16:AJ16)</f>
        <v>0</v>
      </c>
      <c r="G33" s="347"/>
      <c r="H33" s="348"/>
      <c r="I33" s="76" t="s">
        <v>47</v>
      </c>
      <c r="L33" s="85"/>
      <c r="M33" s="93"/>
      <c r="N33" s="39"/>
      <c r="O33" s="39"/>
      <c r="P33" s="39"/>
      <c r="Q33" s="39"/>
      <c r="R33" s="39"/>
      <c r="S33" s="39"/>
      <c r="T33" s="39"/>
      <c r="U33" s="39"/>
      <c r="V33" s="85"/>
      <c r="W33" s="88"/>
      <c r="X33" s="88"/>
      <c r="Y33" s="85"/>
      <c r="Z33" s="88"/>
      <c r="AA33" s="88"/>
      <c r="AB33" s="88"/>
      <c r="AC33" s="85"/>
      <c r="AD33" s="88"/>
      <c r="AE33" s="88"/>
      <c r="AF33" s="88"/>
      <c r="AG33" s="85"/>
      <c r="AH33" s="88"/>
      <c r="AI33" s="88"/>
      <c r="AJ33" s="88"/>
      <c r="AK33" s="85"/>
    </row>
    <row r="34" spans="1:37" ht="18.75" customHeight="1">
      <c r="A34" s="343"/>
      <c r="B34" s="349" t="s">
        <v>61</v>
      </c>
      <c r="C34" s="346"/>
      <c r="D34" s="346"/>
      <c r="E34" s="346"/>
      <c r="F34" s="347">
        <f>SUM(F35:H37)</f>
        <v>0</v>
      </c>
      <c r="G34" s="347"/>
      <c r="H34" s="348"/>
      <c r="I34" s="76" t="s">
        <v>47</v>
      </c>
      <c r="L34" s="85"/>
      <c r="M34" s="93"/>
      <c r="N34" s="39"/>
      <c r="O34" s="39"/>
      <c r="P34" s="39"/>
      <c r="Q34" s="39"/>
      <c r="R34" s="39"/>
      <c r="S34" s="39"/>
      <c r="T34" s="39"/>
      <c r="U34" s="39"/>
      <c r="V34" s="85"/>
      <c r="W34" s="89"/>
      <c r="X34" s="89"/>
      <c r="Y34" s="85"/>
      <c r="Z34" s="89"/>
      <c r="AA34" s="89"/>
      <c r="AB34" s="89"/>
      <c r="AC34" s="85"/>
      <c r="AD34" s="89"/>
      <c r="AE34" s="89"/>
      <c r="AF34" s="89"/>
      <c r="AG34" s="85"/>
      <c r="AH34" s="89"/>
      <c r="AI34" s="89"/>
      <c r="AJ34" s="89"/>
      <c r="AK34" s="85"/>
    </row>
    <row r="35" spans="1:37" ht="18.75" customHeight="1">
      <c r="A35" s="343"/>
      <c r="B35" s="78"/>
      <c r="C35" s="345" t="s">
        <v>62</v>
      </c>
      <c r="D35" s="346"/>
      <c r="E35" s="346"/>
      <c r="F35" s="347">
        <f>SUM(F18:AJ18)</f>
        <v>0</v>
      </c>
      <c r="G35" s="347"/>
      <c r="H35" s="348"/>
      <c r="I35" s="76" t="s">
        <v>47</v>
      </c>
      <c r="L35" s="85"/>
      <c r="M35" s="93"/>
      <c r="N35" s="39"/>
      <c r="O35" s="39"/>
      <c r="P35" s="39"/>
      <c r="Q35" s="39"/>
      <c r="R35" s="39"/>
      <c r="S35" s="39"/>
      <c r="T35" s="39"/>
      <c r="U35" s="39"/>
      <c r="V35" s="85"/>
      <c r="W35" s="88"/>
      <c r="X35" s="88"/>
      <c r="Y35" s="85"/>
      <c r="Z35" s="88"/>
      <c r="AA35" s="88"/>
      <c r="AB35" s="88"/>
      <c r="AC35" s="85"/>
      <c r="AD35" s="88"/>
      <c r="AE35" s="88"/>
      <c r="AF35" s="88"/>
      <c r="AG35" s="85"/>
      <c r="AH35" s="88"/>
      <c r="AI35" s="88"/>
      <c r="AJ35" s="88"/>
      <c r="AK35" s="85"/>
    </row>
    <row r="36" spans="1:37" ht="18.75" customHeight="1">
      <c r="A36" s="343"/>
      <c r="B36" s="78"/>
      <c r="C36" s="345" t="s">
        <v>63</v>
      </c>
      <c r="D36" s="346"/>
      <c r="E36" s="346"/>
      <c r="F36" s="347">
        <f>SUM(F19:AJ19)</f>
        <v>0</v>
      </c>
      <c r="G36" s="347"/>
      <c r="H36" s="348"/>
      <c r="I36" s="76" t="s">
        <v>47</v>
      </c>
      <c r="L36" s="85"/>
      <c r="M36" s="93"/>
      <c r="N36" s="39"/>
      <c r="O36" s="39"/>
      <c r="P36" s="39"/>
      <c r="Q36" s="39"/>
      <c r="R36" s="39"/>
      <c r="S36" s="39"/>
      <c r="T36" s="39"/>
      <c r="U36" s="39"/>
      <c r="V36" s="85"/>
      <c r="W36" s="86"/>
      <c r="X36" s="86"/>
      <c r="Y36" s="85"/>
      <c r="Z36" s="86"/>
      <c r="AA36" s="86"/>
      <c r="AB36" s="86"/>
      <c r="AC36" s="85"/>
      <c r="AD36" s="86"/>
      <c r="AE36" s="86"/>
      <c r="AF36" s="86"/>
      <c r="AG36" s="85"/>
      <c r="AH36" s="86"/>
      <c r="AI36" s="86"/>
      <c r="AJ36" s="86"/>
      <c r="AK36" s="85"/>
    </row>
    <row r="37" spans="1:37" ht="18.75" customHeight="1">
      <c r="A37" s="344"/>
      <c r="B37" s="79"/>
      <c r="C37" s="345" t="s">
        <v>64</v>
      </c>
      <c r="D37" s="346"/>
      <c r="E37" s="346"/>
      <c r="F37" s="347">
        <f>SUM(F20:AJ20)</f>
        <v>0</v>
      </c>
      <c r="G37" s="347"/>
      <c r="H37" s="348"/>
      <c r="I37" s="76" t="s">
        <v>47</v>
      </c>
      <c r="L37" s="85"/>
      <c r="M37" s="93"/>
      <c r="N37" s="39"/>
      <c r="O37" s="39"/>
      <c r="P37" s="39"/>
      <c r="Q37" s="39"/>
      <c r="R37" s="39"/>
      <c r="S37" s="39"/>
      <c r="T37" s="39"/>
      <c r="U37" s="39"/>
      <c r="V37" s="85"/>
      <c r="W37" s="88"/>
      <c r="X37" s="88"/>
      <c r="Y37" s="85"/>
      <c r="Z37" s="88"/>
      <c r="AA37" s="88"/>
      <c r="AB37" s="88"/>
      <c r="AC37" s="85"/>
      <c r="AD37" s="41"/>
      <c r="AE37" s="41"/>
      <c r="AF37" s="41"/>
      <c r="AG37" s="85"/>
      <c r="AH37" s="41"/>
      <c r="AI37" s="41"/>
      <c r="AJ37" s="41"/>
      <c r="AK37" s="85"/>
    </row>
    <row r="38" spans="1:37" ht="18.75" customHeight="1">
      <c r="A38" s="342" t="s">
        <v>65</v>
      </c>
      <c r="B38" s="345" t="s">
        <v>59</v>
      </c>
      <c r="C38" s="346"/>
      <c r="D38" s="346"/>
      <c r="E38" s="346"/>
      <c r="F38" s="347">
        <f>AK21</f>
        <v>0</v>
      </c>
      <c r="G38" s="347"/>
      <c r="H38" s="348"/>
      <c r="I38" s="76" t="s">
        <v>47</v>
      </c>
      <c r="L38" s="85"/>
      <c r="M38" s="93"/>
      <c r="N38" s="39"/>
      <c r="O38" s="39"/>
      <c r="P38" s="39"/>
      <c r="Q38" s="39"/>
      <c r="R38" s="39"/>
      <c r="S38" s="39"/>
      <c r="T38" s="39"/>
      <c r="U38" s="39"/>
      <c r="V38" s="85"/>
      <c r="W38" s="39"/>
      <c r="X38" s="39"/>
      <c r="Y38" s="39"/>
      <c r="Z38" s="39"/>
      <c r="AA38" s="39"/>
      <c r="AB38" s="39"/>
      <c r="AC38" s="39"/>
      <c r="AD38" s="41"/>
      <c r="AE38" s="41"/>
      <c r="AF38" s="41"/>
      <c r="AG38" s="41"/>
      <c r="AH38" s="41"/>
      <c r="AI38" s="41"/>
      <c r="AJ38" s="41"/>
      <c r="AK38" s="41"/>
    </row>
    <row r="39" spans="1:37" ht="18.75" customHeight="1">
      <c r="A39" s="343"/>
      <c r="B39" s="349" t="s">
        <v>244</v>
      </c>
      <c r="C39" s="346"/>
      <c r="D39" s="346"/>
      <c r="E39" s="346"/>
      <c r="F39" s="347">
        <f>SUM(F40:H42)</f>
        <v>0</v>
      </c>
      <c r="G39" s="347"/>
      <c r="H39" s="348"/>
      <c r="I39" s="76" t="s">
        <v>47</v>
      </c>
      <c r="L39" s="85"/>
      <c r="M39" s="93"/>
      <c r="N39" s="39"/>
      <c r="O39" s="39"/>
      <c r="P39" s="39"/>
      <c r="Q39" s="39"/>
      <c r="R39" s="39"/>
      <c r="S39" s="39"/>
      <c r="T39" s="39"/>
      <c r="U39" s="39"/>
      <c r="V39" s="85"/>
      <c r="W39" s="89"/>
      <c r="X39" s="89"/>
      <c r="Y39" s="85"/>
      <c r="Z39" s="89"/>
      <c r="AA39" s="89"/>
      <c r="AB39" s="89"/>
      <c r="AC39" s="85"/>
      <c r="AD39" s="89"/>
      <c r="AE39" s="89"/>
      <c r="AF39" s="89"/>
      <c r="AG39" s="85"/>
      <c r="AH39" s="89"/>
      <c r="AI39" s="89"/>
      <c r="AJ39" s="89"/>
      <c r="AK39" s="85"/>
    </row>
    <row r="40" spans="1:37" ht="18.75" customHeight="1">
      <c r="A40" s="343"/>
      <c r="B40" s="78"/>
      <c r="C40" s="345" t="s">
        <v>62</v>
      </c>
      <c r="D40" s="346"/>
      <c r="E40" s="346"/>
      <c r="F40" s="347">
        <f>SUM(F23:AJ23)</f>
        <v>0</v>
      </c>
      <c r="G40" s="347"/>
      <c r="H40" s="348"/>
      <c r="I40" s="76" t="s">
        <v>47</v>
      </c>
      <c r="L40" s="85"/>
      <c r="M40" s="93"/>
      <c r="N40" s="39"/>
      <c r="O40" s="39"/>
      <c r="P40" s="39"/>
      <c r="Q40" s="39"/>
      <c r="R40" s="39"/>
      <c r="S40" s="39"/>
      <c r="T40" s="39"/>
      <c r="U40" s="39"/>
      <c r="V40" s="85"/>
      <c r="W40" s="88"/>
      <c r="X40" s="88"/>
      <c r="Y40" s="85"/>
      <c r="Z40" s="88"/>
      <c r="AA40" s="88"/>
      <c r="AB40" s="88"/>
      <c r="AC40" s="85"/>
      <c r="AD40" s="88"/>
      <c r="AE40" s="88"/>
      <c r="AF40" s="88"/>
      <c r="AG40" s="85"/>
      <c r="AH40" s="88"/>
      <c r="AI40" s="88"/>
      <c r="AJ40" s="88"/>
      <c r="AK40" s="85"/>
    </row>
    <row r="41" spans="1:37" ht="18.75" customHeight="1">
      <c r="A41" s="343"/>
      <c r="B41" s="78"/>
      <c r="C41" s="345" t="s">
        <v>63</v>
      </c>
      <c r="D41" s="346"/>
      <c r="E41" s="346"/>
      <c r="F41" s="347">
        <f>SUM(F24:AJ24)</f>
        <v>0</v>
      </c>
      <c r="G41" s="347"/>
      <c r="H41" s="348"/>
      <c r="I41" s="76" t="s">
        <v>47</v>
      </c>
      <c r="L41" s="85"/>
      <c r="M41" s="93"/>
      <c r="N41" s="39"/>
      <c r="O41" s="39"/>
      <c r="P41" s="39"/>
      <c r="Q41" s="39"/>
      <c r="R41" s="39"/>
      <c r="S41" s="39"/>
      <c r="T41" s="39"/>
      <c r="U41" s="39"/>
      <c r="V41" s="85"/>
      <c r="W41" s="86"/>
      <c r="X41" s="86"/>
      <c r="Y41" s="85"/>
      <c r="Z41" s="86"/>
      <c r="AA41" s="86"/>
      <c r="AB41" s="86"/>
      <c r="AC41" s="85"/>
      <c r="AD41" s="86"/>
      <c r="AE41" s="86"/>
      <c r="AF41" s="86"/>
      <c r="AG41" s="85"/>
      <c r="AH41" s="86"/>
      <c r="AI41" s="86"/>
      <c r="AJ41" s="86"/>
      <c r="AK41" s="85"/>
    </row>
    <row r="42" spans="1:37" ht="18.75" customHeight="1">
      <c r="A42" s="344"/>
      <c r="B42" s="79"/>
      <c r="C42" s="345" t="s">
        <v>64</v>
      </c>
      <c r="D42" s="346"/>
      <c r="E42" s="346"/>
      <c r="F42" s="347">
        <f>SUM(F25:AJ25)</f>
        <v>0</v>
      </c>
      <c r="G42" s="347"/>
      <c r="H42" s="348"/>
      <c r="I42" s="76" t="s">
        <v>47</v>
      </c>
      <c r="L42" s="85"/>
      <c r="M42" s="93"/>
      <c r="N42" s="39"/>
      <c r="O42" s="39"/>
      <c r="P42" s="39"/>
      <c r="Q42" s="39"/>
      <c r="R42" s="39"/>
      <c r="S42" s="39"/>
      <c r="T42" s="39"/>
      <c r="U42" s="39"/>
      <c r="V42" s="85"/>
      <c r="W42" s="88"/>
      <c r="X42" s="88"/>
      <c r="Y42" s="85"/>
      <c r="Z42" s="88"/>
      <c r="AA42" s="88"/>
      <c r="AB42" s="88"/>
      <c r="AC42" s="85"/>
      <c r="AD42" s="41"/>
      <c r="AE42" s="41"/>
      <c r="AF42" s="41"/>
      <c r="AG42" s="85"/>
      <c r="AH42" s="41"/>
      <c r="AI42" s="41"/>
      <c r="AJ42" s="41"/>
      <c r="AK42" s="85"/>
    </row>
    <row r="43" spans="1:37" ht="19.5" customHeight="1">
      <c r="L43" s="85"/>
      <c r="M43" s="93"/>
      <c r="N43" s="39"/>
      <c r="O43" s="39"/>
      <c r="P43" s="39"/>
      <c r="Q43" s="39"/>
      <c r="R43" s="39"/>
      <c r="S43" s="39"/>
      <c r="T43" s="39"/>
      <c r="U43" s="39"/>
      <c r="V43" s="85"/>
      <c r="W43" s="85"/>
      <c r="X43" s="85"/>
      <c r="Y43" s="85"/>
      <c r="Z43" s="85"/>
      <c r="AA43" s="85"/>
      <c r="AB43" s="85"/>
      <c r="AC43" s="85"/>
      <c r="AD43" s="85"/>
      <c r="AE43" s="85"/>
      <c r="AF43" s="85"/>
      <c r="AG43" s="85"/>
      <c r="AH43" s="85"/>
      <c r="AI43" s="85"/>
      <c r="AJ43" s="85"/>
      <c r="AK43" s="85"/>
    </row>
    <row r="44" spans="1:37" ht="19.5" customHeight="1">
      <c r="L44" s="85"/>
      <c r="M44" s="93"/>
      <c r="N44" s="39"/>
      <c r="O44" s="39"/>
      <c r="P44" s="39"/>
      <c r="Q44" s="39"/>
      <c r="R44" s="39"/>
      <c r="S44" s="39"/>
      <c r="T44" s="39"/>
      <c r="U44" s="39"/>
      <c r="V44" s="85"/>
      <c r="W44" s="85"/>
      <c r="X44" s="85"/>
      <c r="Y44" s="85"/>
      <c r="Z44" s="85"/>
      <c r="AA44" s="85"/>
      <c r="AB44" s="85"/>
      <c r="AC44" s="85"/>
      <c r="AD44" s="85"/>
      <c r="AE44" s="85"/>
      <c r="AF44" s="85"/>
      <c r="AG44" s="85"/>
      <c r="AH44" s="85"/>
      <c r="AI44" s="85"/>
      <c r="AJ44" s="85"/>
      <c r="AK44" s="85"/>
    </row>
    <row r="45" spans="1:37" ht="19.5" customHeight="1">
      <c r="M45" s="93"/>
      <c r="N45" s="39"/>
      <c r="O45" s="39"/>
      <c r="P45" s="39"/>
      <c r="Q45" s="39"/>
      <c r="R45" s="39"/>
      <c r="S45" s="39"/>
      <c r="T45" s="39"/>
      <c r="U45" s="39"/>
      <c r="V45" s="85"/>
    </row>
    <row r="46" spans="1:37" ht="19.5" customHeight="1">
      <c r="M46" s="93"/>
      <c r="N46" s="39"/>
      <c r="O46" s="39"/>
      <c r="P46" s="39"/>
      <c r="Q46" s="39"/>
      <c r="R46" s="39"/>
      <c r="S46" s="39"/>
      <c r="T46" s="39"/>
      <c r="U46" s="39"/>
      <c r="V46" s="85"/>
    </row>
    <row r="47" spans="1:37" ht="19.5" customHeight="1"/>
    <row r="48" spans="1:37" ht="19.5" customHeight="1"/>
    <row r="49" ht="19.5" customHeight="1"/>
    <row r="50" ht="19.5" customHeight="1"/>
    <row r="51" ht="19.5" customHeight="1"/>
    <row r="52" ht="19.5" customHeight="1"/>
  </sheetData>
  <sheetProtection algorithmName="SHA-512" hashValue="qCQbeRhC/RLfwbjvHDMbuaEmELgO3EoQ0hdjPpXLUqVPOMOXJ/5jz7KjzVpkT7p2Aftpn3Qb7cA8inXXMH+MmA==" saltValue="IOr2tXAm/rUOOMg3vsCvZw==" spinCount="100000" sheet="1" objects="1" scenarios="1"/>
  <mergeCells count="64">
    <mergeCell ref="A3:L3"/>
    <mergeCell ref="M3:N3"/>
    <mergeCell ref="A5:K5"/>
    <mergeCell ref="L5:U5"/>
    <mergeCell ref="AI5:AM5"/>
    <mergeCell ref="A15:E15"/>
    <mergeCell ref="AL6:AM6"/>
    <mergeCell ref="A7:K9"/>
    <mergeCell ref="L7:U7"/>
    <mergeCell ref="X7:AA7"/>
    <mergeCell ref="AC7:AF7"/>
    <mergeCell ref="AI7:AK7"/>
    <mergeCell ref="AL7:AM7"/>
    <mergeCell ref="L8:N8"/>
    <mergeCell ref="O8:U8"/>
    <mergeCell ref="L9:N9"/>
    <mergeCell ref="A6:K6"/>
    <mergeCell ref="L6:U6"/>
    <mergeCell ref="X6:AB6"/>
    <mergeCell ref="AC6:AG6"/>
    <mergeCell ref="AI6:AK6"/>
    <mergeCell ref="O9:U9"/>
    <mergeCell ref="A11:D11"/>
    <mergeCell ref="A12:E12"/>
    <mergeCell ref="A13:E13"/>
    <mergeCell ref="A14:E14"/>
    <mergeCell ref="A28:D28"/>
    <mergeCell ref="A16:E16"/>
    <mergeCell ref="B17:E17"/>
    <mergeCell ref="B18:E18"/>
    <mergeCell ref="B19:E19"/>
    <mergeCell ref="B20:E20"/>
    <mergeCell ref="A21:E21"/>
    <mergeCell ref="B22:E22"/>
    <mergeCell ref="B23:E23"/>
    <mergeCell ref="B24:E24"/>
    <mergeCell ref="B25:E25"/>
    <mergeCell ref="A26:E26"/>
    <mergeCell ref="A30:E31"/>
    <mergeCell ref="F30:I31"/>
    <mergeCell ref="A32:A37"/>
    <mergeCell ref="B32:E32"/>
    <mergeCell ref="F32:H32"/>
    <mergeCell ref="B33:E33"/>
    <mergeCell ref="F33:H33"/>
    <mergeCell ref="B34:E34"/>
    <mergeCell ref="F34:H34"/>
    <mergeCell ref="C35:E35"/>
    <mergeCell ref="A38:A42"/>
    <mergeCell ref="B38:E38"/>
    <mergeCell ref="F38:H38"/>
    <mergeCell ref="F35:H35"/>
    <mergeCell ref="C36:E36"/>
    <mergeCell ref="F36:H36"/>
    <mergeCell ref="C37:E37"/>
    <mergeCell ref="F37:H37"/>
    <mergeCell ref="C42:E42"/>
    <mergeCell ref="F42:H42"/>
    <mergeCell ref="B39:E39"/>
    <mergeCell ref="F39:H39"/>
    <mergeCell ref="C40:E40"/>
    <mergeCell ref="F40:H40"/>
    <mergeCell ref="C41:E41"/>
    <mergeCell ref="F41:H41"/>
  </mergeCells>
  <phoneticPr fontId="6"/>
  <conditionalFormatting sqref="A7:K9">
    <cfRule type="containsBlanks" dxfId="172" priority="25">
      <formula>LEN(TRIM(A7))=0</formula>
    </cfRule>
  </conditionalFormatting>
  <conditionalFormatting sqref="F14:AJ14">
    <cfRule type="expression" dxfId="171" priority="11">
      <formula>F$13="日"</formula>
    </cfRule>
    <cfRule type="expression" dxfId="170" priority="12">
      <formula>F$13="祝"</formula>
    </cfRule>
    <cfRule type="expression" dxfId="169" priority="13">
      <formula>F$13="土"</formula>
    </cfRule>
    <cfRule type="expression" dxfId="168" priority="14">
      <formula>F$14="○"</formula>
    </cfRule>
  </conditionalFormatting>
  <conditionalFormatting sqref="F16:AJ25">
    <cfRule type="expression" dxfId="167" priority="5">
      <formula>F$13="日"</formula>
    </cfRule>
    <cfRule type="expression" dxfId="166" priority="6">
      <formula>F$13="祝"</formula>
    </cfRule>
    <cfRule type="expression" dxfId="165" priority="7">
      <formula>F$13="土"</formula>
    </cfRule>
    <cfRule type="expression" dxfId="164" priority="8">
      <formula>F$14="○"</formula>
    </cfRule>
  </conditionalFormatting>
  <conditionalFormatting sqref="L7:U7">
    <cfRule type="containsBlanks" dxfId="163" priority="24">
      <formula>LEN(TRIM(L7))=0</formula>
    </cfRule>
  </conditionalFormatting>
  <conditionalFormatting sqref="M3:N3">
    <cfRule type="containsBlanks" dxfId="162" priority="1">
      <formula>LEN(TRIM(M3))=0</formula>
    </cfRule>
  </conditionalFormatting>
  <conditionalFormatting sqref="O8:U9">
    <cfRule type="containsBlanks" dxfId="161" priority="23">
      <formula>LEN(TRIM(O8))=0</formula>
    </cfRule>
  </conditionalFormatting>
  <conditionalFormatting sqref="X7:AA7">
    <cfRule type="containsBlanks" dxfId="160" priority="3">
      <formula>LEN(TRIM(X7))=0</formula>
    </cfRule>
  </conditionalFormatting>
  <conditionalFormatting sqref="AI7 AL7">
    <cfRule type="containsBlanks" dxfId="159" priority="9">
      <formula>LEN(TRIM(AI7))=0</formula>
    </cfRule>
  </conditionalFormatting>
  <dataValidations count="1">
    <dataValidation type="custom" allowBlank="1" showInputMessage="1" showErrorMessage="1" error="長期休業期間中の平日については、このシートに入力できません。【長期休業期間】シートに入力して下さい。_x000a_長期休業期間中の土日祝は、このシートに入力してください。" sqref="F17:AJ20 F22:AJ25" xr:uid="{594E110E-2D0A-4D63-8433-71E1828D5B54}">
      <formula1>F$14=""</formula1>
    </dataValidation>
  </dataValidations>
  <pageMargins left="0.7" right="0.7" top="0.75" bottom="0.75" header="0.3" footer="0.3"/>
  <pageSetup paperSize="9" scale="57"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B1924EBF-EEA3-4719-9459-CCC357DD6547}">
          <x14:formula1>
            <xm:f>プルダウン!$A$15</xm:f>
          </x14:formula1>
          <xm:sqref>F14:AJ14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B37F1-5D3C-4BE8-AAA8-64CF64F1D184}">
  <sheetPr codeName="Sheet7">
    <tabColor theme="8" tint="0.59999389629810485"/>
  </sheetPr>
  <dimension ref="A1:AM61"/>
  <sheetViews>
    <sheetView view="pageBreakPreview" zoomScale="90" zoomScaleNormal="100" zoomScaleSheetLayoutView="90" workbookViewId="0">
      <selection activeCell="F25" activeCellId="1" sqref="F16:AJ16 F25:AJ25"/>
    </sheetView>
  </sheetViews>
  <sheetFormatPr defaultRowHeight="13.5"/>
  <cols>
    <col min="1" max="1" width="4.625" style="17" customWidth="1"/>
    <col min="2" max="5" width="5" style="17" customWidth="1"/>
    <col min="6" max="38" width="4.625" style="17" customWidth="1"/>
    <col min="39" max="16384" width="9" style="17"/>
  </cols>
  <sheetData>
    <row r="1" spans="1:39" ht="18.75" customHeight="1"/>
    <row r="2" spans="1:39" ht="18.75" customHeight="1">
      <c r="A2" s="17" t="s">
        <v>262</v>
      </c>
    </row>
    <row r="3" spans="1:39" ht="18.75" customHeight="1">
      <c r="A3" s="406" t="s">
        <v>242</v>
      </c>
      <c r="B3" s="406"/>
      <c r="C3" s="406"/>
      <c r="D3" s="406"/>
      <c r="E3" s="406"/>
      <c r="F3" s="406"/>
      <c r="G3" s="406"/>
      <c r="H3" s="406"/>
      <c r="I3" s="406"/>
      <c r="J3" s="406"/>
      <c r="K3" s="406"/>
      <c r="L3" s="406"/>
      <c r="M3" s="452">
        <f>IF(P3&lt;4,'4月【平日・休日】'!M3+1,'4月【平日・休日】'!M3)</f>
        <v>2026</v>
      </c>
      <c r="N3" s="452"/>
      <c r="O3" s="17" t="s">
        <v>0</v>
      </c>
      <c r="P3" s="18">
        <v>7</v>
      </c>
      <c r="Q3" s="17" t="s">
        <v>10</v>
      </c>
      <c r="R3" s="17" t="s">
        <v>234</v>
      </c>
    </row>
    <row r="4" spans="1:39" ht="18.75" customHeight="1" thickBot="1"/>
    <row r="5" spans="1:39" ht="18.75" customHeight="1" thickBot="1">
      <c r="A5" s="408" t="s">
        <v>103</v>
      </c>
      <c r="B5" s="409"/>
      <c r="C5" s="409"/>
      <c r="D5" s="409"/>
      <c r="E5" s="409"/>
      <c r="F5" s="409"/>
      <c r="G5" s="409"/>
      <c r="H5" s="409"/>
      <c r="I5" s="409"/>
      <c r="J5" s="409"/>
      <c r="K5" s="410"/>
      <c r="L5" s="411" t="s">
        <v>11</v>
      </c>
      <c r="M5" s="412"/>
      <c r="N5" s="412"/>
      <c r="O5" s="412"/>
      <c r="P5" s="412"/>
      <c r="Q5" s="412"/>
      <c r="R5" s="412"/>
      <c r="S5" s="412"/>
      <c r="T5" s="412"/>
      <c r="U5" s="413"/>
      <c r="V5" s="19"/>
      <c r="W5" s="19"/>
      <c r="X5" s="19"/>
      <c r="AI5" s="405" t="s">
        <v>233</v>
      </c>
      <c r="AJ5" s="405"/>
      <c r="AK5" s="405"/>
      <c r="AL5" s="405"/>
      <c r="AM5" s="405"/>
    </row>
    <row r="6" spans="1:39" ht="18.75" customHeight="1" thickBot="1">
      <c r="A6" s="398" t="s">
        <v>48</v>
      </c>
      <c r="B6" s="399"/>
      <c r="C6" s="399"/>
      <c r="D6" s="399"/>
      <c r="E6" s="399"/>
      <c r="F6" s="399"/>
      <c r="G6" s="399"/>
      <c r="H6" s="399"/>
      <c r="I6" s="399"/>
      <c r="J6" s="399"/>
      <c r="K6" s="400"/>
      <c r="L6" s="455" t="s">
        <v>49</v>
      </c>
      <c r="M6" s="456"/>
      <c r="N6" s="456"/>
      <c r="O6" s="456"/>
      <c r="P6" s="456"/>
      <c r="Q6" s="456"/>
      <c r="R6" s="456"/>
      <c r="S6" s="456"/>
      <c r="T6" s="456"/>
      <c r="U6" s="457"/>
      <c r="V6" s="19"/>
      <c r="W6" s="19"/>
      <c r="X6" s="450" t="s">
        <v>20</v>
      </c>
      <c r="Y6" s="451"/>
      <c r="Z6" s="451"/>
      <c r="AA6" s="451"/>
      <c r="AB6" s="403"/>
      <c r="AC6" s="404" t="s">
        <v>21</v>
      </c>
      <c r="AD6" s="405"/>
      <c r="AE6" s="405"/>
      <c r="AF6" s="405"/>
      <c r="AG6" s="405"/>
      <c r="AI6" s="405" t="s">
        <v>68</v>
      </c>
      <c r="AJ6" s="405"/>
      <c r="AK6" s="405"/>
      <c r="AL6" s="405" t="s">
        <v>69</v>
      </c>
      <c r="AM6" s="405"/>
    </row>
    <row r="7" spans="1:39" ht="18.75" customHeight="1" thickBot="1">
      <c r="A7" s="425">
        <f>'4月【平日・休日】'!A7</f>
        <v>0</v>
      </c>
      <c r="B7" s="426"/>
      <c r="C7" s="426"/>
      <c r="D7" s="426"/>
      <c r="E7" s="426"/>
      <c r="F7" s="426"/>
      <c r="G7" s="426"/>
      <c r="H7" s="426"/>
      <c r="I7" s="426"/>
      <c r="J7" s="426"/>
      <c r="K7" s="427"/>
      <c r="L7" s="434">
        <f>'4月【平日・休日】'!L7</f>
        <v>0</v>
      </c>
      <c r="M7" s="435"/>
      <c r="N7" s="435"/>
      <c r="O7" s="435"/>
      <c r="P7" s="435"/>
      <c r="Q7" s="435"/>
      <c r="R7" s="435"/>
      <c r="S7" s="435"/>
      <c r="T7" s="435"/>
      <c r="U7" s="436"/>
      <c r="V7" s="19"/>
      <c r="W7" s="19"/>
      <c r="X7" s="382"/>
      <c r="Y7" s="383"/>
      <c r="Z7" s="383"/>
      <c r="AA7" s="383"/>
      <c r="AB7" s="21" t="s">
        <v>1</v>
      </c>
      <c r="AC7" s="384">
        <f>COUNTIF(F34:AJ34,"&lt;&gt;0")</f>
        <v>0</v>
      </c>
      <c r="AD7" s="384"/>
      <c r="AE7" s="384"/>
      <c r="AF7" s="384"/>
      <c r="AG7" s="20" t="s">
        <v>9</v>
      </c>
      <c r="AI7" s="437" t="str">
        <f>IF('7月【平日・休日】'!AI7="","",'7月【平日・休日】'!AI7)</f>
        <v/>
      </c>
      <c r="AJ7" s="437"/>
      <c r="AK7" s="437"/>
      <c r="AL7" s="437" t="str">
        <f>IF('7月【平日・休日】'!AL7="","",'7月【平日・休日】'!AL7)</f>
        <v/>
      </c>
      <c r="AM7" s="437"/>
    </row>
    <row r="8" spans="1:39" ht="18.75" customHeight="1">
      <c r="A8" s="428"/>
      <c r="B8" s="429"/>
      <c r="C8" s="429"/>
      <c r="D8" s="429"/>
      <c r="E8" s="429"/>
      <c r="F8" s="429"/>
      <c r="G8" s="429"/>
      <c r="H8" s="429"/>
      <c r="I8" s="429"/>
      <c r="J8" s="429"/>
      <c r="K8" s="430"/>
      <c r="L8" s="438" t="s">
        <v>50</v>
      </c>
      <c r="M8" s="439"/>
      <c r="N8" s="440"/>
      <c r="O8" s="441">
        <f>'4月【平日・休日】'!O8</f>
        <v>0</v>
      </c>
      <c r="P8" s="442"/>
      <c r="Q8" s="442"/>
      <c r="R8" s="442"/>
      <c r="S8" s="442"/>
      <c r="T8" s="442"/>
      <c r="U8" s="443"/>
      <c r="V8" s="19"/>
      <c r="W8" s="19"/>
      <c r="X8" s="19"/>
    </row>
    <row r="9" spans="1:39" ht="18.75" customHeight="1" thickBot="1">
      <c r="A9" s="431"/>
      <c r="B9" s="432"/>
      <c r="C9" s="432"/>
      <c r="D9" s="432"/>
      <c r="E9" s="432"/>
      <c r="F9" s="432"/>
      <c r="G9" s="432"/>
      <c r="H9" s="432"/>
      <c r="I9" s="432"/>
      <c r="J9" s="432"/>
      <c r="K9" s="433"/>
      <c r="L9" s="444" t="s">
        <v>13</v>
      </c>
      <c r="M9" s="445"/>
      <c r="N9" s="446"/>
      <c r="O9" s="422">
        <f>'4月【平日・休日】'!O9</f>
        <v>0</v>
      </c>
      <c r="P9" s="423"/>
      <c r="Q9" s="423"/>
      <c r="R9" s="423"/>
      <c r="S9" s="423"/>
      <c r="T9" s="423"/>
      <c r="U9" s="424"/>
      <c r="V9" s="19"/>
      <c r="W9" s="19"/>
      <c r="X9" s="19"/>
    </row>
    <row r="10" spans="1:39" ht="18.75" customHeight="1">
      <c r="A10" s="23"/>
      <c r="B10" s="23"/>
      <c r="C10" s="23"/>
      <c r="D10" s="23"/>
      <c r="E10" s="23"/>
      <c r="F10" s="23"/>
      <c r="G10" s="23"/>
      <c r="H10" s="23"/>
      <c r="I10" s="23"/>
      <c r="J10" s="23"/>
      <c r="K10" s="23"/>
      <c r="L10" s="23"/>
      <c r="M10" s="23"/>
      <c r="N10" s="23"/>
      <c r="O10" s="23"/>
      <c r="P10" s="23"/>
      <c r="Q10" s="23"/>
      <c r="R10" s="23"/>
      <c r="S10" s="23"/>
      <c r="T10" s="23"/>
      <c r="U10" s="23"/>
      <c r="V10" s="19"/>
      <c r="W10" s="19"/>
      <c r="X10" s="19"/>
    </row>
    <row r="11" spans="1:39" ht="18.75" customHeight="1">
      <c r="A11" s="365" t="s">
        <v>28</v>
      </c>
      <c r="B11" s="365"/>
      <c r="C11" s="365"/>
      <c r="D11" s="365"/>
      <c r="F11" s="216" t="s">
        <v>256</v>
      </c>
    </row>
    <row r="12" spans="1:39" ht="18.75" customHeight="1">
      <c r="A12" s="350" t="s">
        <v>5</v>
      </c>
      <c r="B12" s="350"/>
      <c r="C12" s="350"/>
      <c r="D12" s="350"/>
      <c r="E12" s="350"/>
      <c r="F12" s="24">
        <f>DATE(M3,P3,1)</f>
        <v>46204</v>
      </c>
      <c r="G12" s="24">
        <f>F12+1</f>
        <v>46205</v>
      </c>
      <c r="H12" s="24">
        <f t="shared" ref="H12:AJ12" si="0">G12+1</f>
        <v>46206</v>
      </c>
      <c r="I12" s="24">
        <f t="shared" si="0"/>
        <v>46207</v>
      </c>
      <c r="J12" s="24">
        <f t="shared" si="0"/>
        <v>46208</v>
      </c>
      <c r="K12" s="24">
        <f t="shared" si="0"/>
        <v>46209</v>
      </c>
      <c r="L12" s="24">
        <f t="shared" si="0"/>
        <v>46210</v>
      </c>
      <c r="M12" s="24">
        <f t="shared" si="0"/>
        <v>46211</v>
      </c>
      <c r="N12" s="24">
        <f t="shared" si="0"/>
        <v>46212</v>
      </c>
      <c r="O12" s="24">
        <f t="shared" si="0"/>
        <v>46213</v>
      </c>
      <c r="P12" s="24">
        <f t="shared" si="0"/>
        <v>46214</v>
      </c>
      <c r="Q12" s="24">
        <f t="shared" si="0"/>
        <v>46215</v>
      </c>
      <c r="R12" s="24">
        <f t="shared" si="0"/>
        <v>46216</v>
      </c>
      <c r="S12" s="24">
        <f t="shared" si="0"/>
        <v>46217</v>
      </c>
      <c r="T12" s="24">
        <f t="shared" si="0"/>
        <v>46218</v>
      </c>
      <c r="U12" s="24">
        <f t="shared" si="0"/>
        <v>46219</v>
      </c>
      <c r="V12" s="24">
        <f t="shared" si="0"/>
        <v>46220</v>
      </c>
      <c r="W12" s="24">
        <f t="shared" si="0"/>
        <v>46221</v>
      </c>
      <c r="X12" s="24">
        <f t="shared" si="0"/>
        <v>46222</v>
      </c>
      <c r="Y12" s="24">
        <f t="shared" si="0"/>
        <v>46223</v>
      </c>
      <c r="Z12" s="24">
        <f t="shared" si="0"/>
        <v>46224</v>
      </c>
      <c r="AA12" s="24">
        <f t="shared" si="0"/>
        <v>46225</v>
      </c>
      <c r="AB12" s="24">
        <f t="shared" si="0"/>
        <v>46226</v>
      </c>
      <c r="AC12" s="24">
        <f t="shared" si="0"/>
        <v>46227</v>
      </c>
      <c r="AD12" s="24">
        <f t="shared" si="0"/>
        <v>46228</v>
      </c>
      <c r="AE12" s="24">
        <f t="shared" si="0"/>
        <v>46229</v>
      </c>
      <c r="AF12" s="24">
        <f t="shared" si="0"/>
        <v>46230</v>
      </c>
      <c r="AG12" s="24">
        <f t="shared" si="0"/>
        <v>46231</v>
      </c>
      <c r="AH12" s="24">
        <f t="shared" si="0"/>
        <v>46232</v>
      </c>
      <c r="AI12" s="24">
        <f t="shared" si="0"/>
        <v>46233</v>
      </c>
      <c r="AJ12" s="24">
        <f t="shared" si="0"/>
        <v>46234</v>
      </c>
      <c r="AK12" s="199" t="s">
        <v>6</v>
      </c>
    </row>
    <row r="13" spans="1:39" ht="18.75" customHeight="1" thickBot="1">
      <c r="A13" s="350" t="s">
        <v>4</v>
      </c>
      <c r="B13" s="350"/>
      <c r="C13" s="350"/>
      <c r="D13" s="350"/>
      <c r="E13" s="350"/>
      <c r="F13" s="200" t="str">
        <f>TEXT(F12,"aaa")</f>
        <v>水</v>
      </c>
      <c r="G13" s="200" t="str">
        <f t="shared" ref="G13:AG13" si="1">TEXT(G12,"aaa")</f>
        <v>木</v>
      </c>
      <c r="H13" s="200" t="str">
        <f t="shared" si="1"/>
        <v>金</v>
      </c>
      <c r="I13" s="200" t="str">
        <f t="shared" si="1"/>
        <v>土</v>
      </c>
      <c r="J13" s="200" t="str">
        <f t="shared" si="1"/>
        <v>日</v>
      </c>
      <c r="K13" s="200" t="str">
        <f t="shared" si="1"/>
        <v>月</v>
      </c>
      <c r="L13" s="200" t="str">
        <f t="shared" si="1"/>
        <v>火</v>
      </c>
      <c r="M13" s="200" t="str">
        <f t="shared" si="1"/>
        <v>水</v>
      </c>
      <c r="N13" s="200" t="str">
        <f t="shared" si="1"/>
        <v>木</v>
      </c>
      <c r="O13" s="200" t="str">
        <f t="shared" si="1"/>
        <v>金</v>
      </c>
      <c r="P13" s="200" t="str">
        <f t="shared" si="1"/>
        <v>土</v>
      </c>
      <c r="Q13" s="200" t="str">
        <f t="shared" si="1"/>
        <v>日</v>
      </c>
      <c r="R13" s="200" t="str">
        <f t="shared" si="1"/>
        <v>月</v>
      </c>
      <c r="S13" s="200" t="str">
        <f t="shared" si="1"/>
        <v>火</v>
      </c>
      <c r="T13" s="239" t="str">
        <f t="shared" si="1"/>
        <v>水</v>
      </c>
      <c r="U13" s="200" t="str">
        <f t="shared" si="1"/>
        <v>木</v>
      </c>
      <c r="V13" s="239" t="str">
        <f t="shared" si="1"/>
        <v>金</v>
      </c>
      <c r="W13" s="200" t="str">
        <f t="shared" si="1"/>
        <v>土</v>
      </c>
      <c r="X13" s="200" t="str">
        <f t="shared" si="1"/>
        <v>日</v>
      </c>
      <c r="Y13" s="239" t="s">
        <v>298</v>
      </c>
      <c r="Z13" s="239" t="str">
        <f t="shared" ref="Z13" si="2">TEXT(Z12,"aaa")</f>
        <v>火</v>
      </c>
      <c r="AA13" s="200" t="str">
        <f t="shared" si="1"/>
        <v>水</v>
      </c>
      <c r="AB13" s="200" t="str">
        <f t="shared" si="1"/>
        <v>木</v>
      </c>
      <c r="AC13" s="200" t="str">
        <f t="shared" si="1"/>
        <v>金</v>
      </c>
      <c r="AD13" s="200" t="str">
        <f t="shared" si="1"/>
        <v>土</v>
      </c>
      <c r="AE13" s="200" t="str">
        <f t="shared" si="1"/>
        <v>日</v>
      </c>
      <c r="AF13" s="200" t="str">
        <f t="shared" si="1"/>
        <v>月</v>
      </c>
      <c r="AG13" s="200" t="str">
        <f t="shared" si="1"/>
        <v>火</v>
      </c>
      <c r="AH13" s="200" t="str">
        <f t="shared" ref="AH13:AI13" si="3">TEXT(AH12,"aaa")</f>
        <v>水</v>
      </c>
      <c r="AI13" s="200" t="str">
        <f t="shared" si="3"/>
        <v>木</v>
      </c>
      <c r="AJ13" s="200" t="str">
        <f t="shared" ref="AJ13" si="4">TEXT(AJ12,"aaa")</f>
        <v>金</v>
      </c>
      <c r="AK13" s="199"/>
    </row>
    <row r="14" spans="1:39" ht="18.75" customHeight="1" thickTop="1" thickBot="1">
      <c r="A14" s="366" t="s">
        <v>67</v>
      </c>
      <c r="B14" s="367"/>
      <c r="C14" s="367"/>
      <c r="D14" s="367"/>
      <c r="E14" s="367"/>
      <c r="F14" s="230"/>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231"/>
      <c r="AE14" s="231"/>
      <c r="AF14" s="231"/>
      <c r="AG14" s="231"/>
      <c r="AH14" s="231"/>
      <c r="AI14" s="231"/>
      <c r="AJ14" s="232"/>
      <c r="AK14" s="84"/>
    </row>
    <row r="15" spans="1:39" ht="18.75" hidden="1" customHeight="1" thickTop="1">
      <c r="A15" s="366"/>
      <c r="B15" s="367"/>
      <c r="C15" s="367"/>
      <c r="D15" s="367"/>
      <c r="E15" s="368"/>
      <c r="F15" s="228">
        <f>IF(F13="月",1,IF(F13="火",2,IF(F13="水",3,IF(F13="木",4,IF(F13="金",5,IF(F13="土",6,IF(F13="日",7,IF(F13="祝",8,""))))))))</f>
        <v>3</v>
      </c>
      <c r="G15" s="228">
        <f t="shared" ref="G15:AJ15" si="5">IF(G13="月",1,IF(G13="火",2,IF(G13="水",3,IF(G13="木",4,IF(G13="金",5,IF(G13="土",6,IF(G13="日",7,IF(G13="祝",8,""))))))))</f>
        <v>4</v>
      </c>
      <c r="H15" s="228">
        <f t="shared" si="5"/>
        <v>5</v>
      </c>
      <c r="I15" s="228">
        <f t="shared" si="5"/>
        <v>6</v>
      </c>
      <c r="J15" s="228">
        <f t="shared" si="5"/>
        <v>7</v>
      </c>
      <c r="K15" s="228">
        <f t="shared" si="5"/>
        <v>1</v>
      </c>
      <c r="L15" s="228">
        <f t="shared" si="5"/>
        <v>2</v>
      </c>
      <c r="M15" s="228">
        <f t="shared" si="5"/>
        <v>3</v>
      </c>
      <c r="N15" s="228">
        <f t="shared" si="5"/>
        <v>4</v>
      </c>
      <c r="O15" s="228">
        <f t="shared" si="5"/>
        <v>5</v>
      </c>
      <c r="P15" s="228">
        <f t="shared" si="5"/>
        <v>6</v>
      </c>
      <c r="Q15" s="228">
        <f t="shared" si="5"/>
        <v>7</v>
      </c>
      <c r="R15" s="228">
        <f t="shared" si="5"/>
        <v>1</v>
      </c>
      <c r="S15" s="228">
        <f t="shared" si="5"/>
        <v>2</v>
      </c>
      <c r="T15" s="228">
        <f t="shared" si="5"/>
        <v>3</v>
      </c>
      <c r="U15" s="228">
        <f t="shared" si="5"/>
        <v>4</v>
      </c>
      <c r="V15" s="228">
        <f t="shared" si="5"/>
        <v>5</v>
      </c>
      <c r="W15" s="228">
        <f t="shared" si="5"/>
        <v>6</v>
      </c>
      <c r="X15" s="228">
        <f t="shared" si="5"/>
        <v>7</v>
      </c>
      <c r="Y15" s="228">
        <f t="shared" si="5"/>
        <v>8</v>
      </c>
      <c r="Z15" s="228">
        <f t="shared" si="5"/>
        <v>2</v>
      </c>
      <c r="AA15" s="228">
        <f t="shared" si="5"/>
        <v>3</v>
      </c>
      <c r="AB15" s="228">
        <f t="shared" si="5"/>
        <v>4</v>
      </c>
      <c r="AC15" s="228">
        <f t="shared" si="5"/>
        <v>5</v>
      </c>
      <c r="AD15" s="228">
        <f t="shared" si="5"/>
        <v>6</v>
      </c>
      <c r="AE15" s="228">
        <f t="shared" si="5"/>
        <v>7</v>
      </c>
      <c r="AF15" s="228">
        <f t="shared" si="5"/>
        <v>1</v>
      </c>
      <c r="AG15" s="228">
        <f t="shared" si="5"/>
        <v>2</v>
      </c>
      <c r="AH15" s="228">
        <f t="shared" si="5"/>
        <v>3</v>
      </c>
      <c r="AI15" s="228">
        <f t="shared" si="5"/>
        <v>4</v>
      </c>
      <c r="AJ15" s="228">
        <f t="shared" si="5"/>
        <v>5</v>
      </c>
      <c r="AK15" s="84"/>
    </row>
    <row r="16" spans="1:39" ht="23.25" customHeight="1" thickTop="1" thickBot="1">
      <c r="A16" s="354" t="s">
        <v>51</v>
      </c>
      <c r="B16" s="355"/>
      <c r="C16" s="355"/>
      <c r="D16" s="355"/>
      <c r="E16" s="356"/>
      <c r="F16" s="340">
        <f>SUM(F17:F24)</f>
        <v>0</v>
      </c>
      <c r="G16" s="340">
        <f t="shared" ref="G16:AJ16" si="6">SUM(G17:G24)</f>
        <v>0</v>
      </c>
      <c r="H16" s="340">
        <f t="shared" si="6"/>
        <v>0</v>
      </c>
      <c r="I16" s="340">
        <f t="shared" si="6"/>
        <v>0</v>
      </c>
      <c r="J16" s="340">
        <f t="shared" si="6"/>
        <v>0</v>
      </c>
      <c r="K16" s="340">
        <f t="shared" si="6"/>
        <v>0</v>
      </c>
      <c r="L16" s="340">
        <f t="shared" si="6"/>
        <v>0</v>
      </c>
      <c r="M16" s="340">
        <f t="shared" si="6"/>
        <v>0</v>
      </c>
      <c r="N16" s="340">
        <f t="shared" si="6"/>
        <v>0</v>
      </c>
      <c r="O16" s="340">
        <f t="shared" si="6"/>
        <v>0</v>
      </c>
      <c r="P16" s="340">
        <f t="shared" si="6"/>
        <v>0</v>
      </c>
      <c r="Q16" s="340">
        <f t="shared" si="6"/>
        <v>0</v>
      </c>
      <c r="R16" s="340">
        <f t="shared" si="6"/>
        <v>0</v>
      </c>
      <c r="S16" s="340">
        <f t="shared" si="6"/>
        <v>0</v>
      </c>
      <c r="T16" s="340">
        <f t="shared" si="6"/>
        <v>0</v>
      </c>
      <c r="U16" s="340">
        <f t="shared" si="6"/>
        <v>0</v>
      </c>
      <c r="V16" s="340">
        <f t="shared" si="6"/>
        <v>0</v>
      </c>
      <c r="W16" s="340">
        <f t="shared" si="6"/>
        <v>0</v>
      </c>
      <c r="X16" s="340">
        <f t="shared" si="6"/>
        <v>0</v>
      </c>
      <c r="Y16" s="340">
        <f t="shared" si="6"/>
        <v>0</v>
      </c>
      <c r="Z16" s="340">
        <f t="shared" si="6"/>
        <v>0</v>
      </c>
      <c r="AA16" s="340">
        <f t="shared" si="6"/>
        <v>0</v>
      </c>
      <c r="AB16" s="340">
        <f t="shared" si="6"/>
        <v>0</v>
      </c>
      <c r="AC16" s="340">
        <f t="shared" si="6"/>
        <v>0</v>
      </c>
      <c r="AD16" s="340">
        <f t="shared" si="6"/>
        <v>0</v>
      </c>
      <c r="AE16" s="340">
        <f t="shared" si="6"/>
        <v>0</v>
      </c>
      <c r="AF16" s="340">
        <f t="shared" si="6"/>
        <v>0</v>
      </c>
      <c r="AG16" s="340">
        <f t="shared" si="6"/>
        <v>0</v>
      </c>
      <c r="AH16" s="340">
        <f t="shared" si="6"/>
        <v>0</v>
      </c>
      <c r="AI16" s="340">
        <f t="shared" si="6"/>
        <v>0</v>
      </c>
      <c r="AJ16" s="340">
        <f t="shared" si="6"/>
        <v>0</v>
      </c>
      <c r="AK16" s="28">
        <f>SUM(F16:AJ16)</f>
        <v>0</v>
      </c>
    </row>
    <row r="17" spans="1:37" s="33" customFormat="1" ht="23.25" customHeight="1" thickTop="1">
      <c r="A17" s="29"/>
      <c r="B17" s="357" t="s">
        <v>72</v>
      </c>
      <c r="C17" s="358"/>
      <c r="D17" s="358"/>
      <c r="E17" s="358"/>
      <c r="F17" s="25"/>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7"/>
      <c r="AK17" s="28">
        <f>SUM(F17:AJ17)</f>
        <v>0</v>
      </c>
    </row>
    <row r="18" spans="1:37" s="33" customFormat="1" ht="23.25" customHeight="1">
      <c r="A18" s="29"/>
      <c r="B18" s="420" t="s">
        <v>74</v>
      </c>
      <c r="C18" s="421"/>
      <c r="D18" s="421"/>
      <c r="E18" s="421"/>
      <c r="F18" s="96"/>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8"/>
      <c r="AK18" s="28">
        <f t="shared" ref="AK18:AK25" si="7">SUM(F18:AJ18)</f>
        <v>0</v>
      </c>
    </row>
    <row r="19" spans="1:37" s="33" customFormat="1" ht="23.25" customHeight="1">
      <c r="A19" s="29"/>
      <c r="B19" s="357" t="s">
        <v>76</v>
      </c>
      <c r="C19" s="358"/>
      <c r="D19" s="358"/>
      <c r="E19" s="358"/>
      <c r="F19" s="30"/>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2"/>
      <c r="AK19" s="28">
        <f t="shared" si="7"/>
        <v>0</v>
      </c>
    </row>
    <row r="20" spans="1:37" s="33" customFormat="1" ht="23.25" customHeight="1">
      <c r="A20" s="29"/>
      <c r="B20" s="420" t="s">
        <v>78</v>
      </c>
      <c r="C20" s="421"/>
      <c r="D20" s="421"/>
      <c r="E20" s="421"/>
      <c r="F20" s="96"/>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8"/>
      <c r="AK20" s="28">
        <f t="shared" si="7"/>
        <v>0</v>
      </c>
    </row>
    <row r="21" spans="1:37" s="33" customFormat="1" ht="23.25" customHeight="1">
      <c r="A21" s="29"/>
      <c r="B21" s="357" t="s">
        <v>80</v>
      </c>
      <c r="C21" s="358"/>
      <c r="D21" s="358"/>
      <c r="E21" s="358"/>
      <c r="F21" s="30"/>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2"/>
      <c r="AK21" s="28">
        <f t="shared" si="7"/>
        <v>0</v>
      </c>
    </row>
    <row r="22" spans="1:37" s="33" customFormat="1" ht="23.25" customHeight="1">
      <c r="A22" s="29"/>
      <c r="B22" s="420" t="s">
        <v>82</v>
      </c>
      <c r="C22" s="421"/>
      <c r="D22" s="421"/>
      <c r="E22" s="421"/>
      <c r="F22" s="96"/>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8"/>
      <c r="AK22" s="28">
        <f t="shared" si="7"/>
        <v>0</v>
      </c>
    </row>
    <row r="23" spans="1:37" s="33" customFormat="1" ht="23.25" customHeight="1">
      <c r="A23" s="29"/>
      <c r="B23" s="357" t="s">
        <v>84</v>
      </c>
      <c r="C23" s="358"/>
      <c r="D23" s="358"/>
      <c r="E23" s="358"/>
      <c r="F23" s="30"/>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2"/>
      <c r="AK23" s="28">
        <f t="shared" si="7"/>
        <v>0</v>
      </c>
    </row>
    <row r="24" spans="1:37" s="33" customFormat="1" ht="23.25" customHeight="1" thickBot="1">
      <c r="A24" s="34"/>
      <c r="B24" s="420" t="s">
        <v>89</v>
      </c>
      <c r="C24" s="421"/>
      <c r="D24" s="421"/>
      <c r="E24" s="421"/>
      <c r="F24" s="99"/>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1"/>
      <c r="AK24" s="28">
        <f t="shared" si="7"/>
        <v>0</v>
      </c>
    </row>
    <row r="25" spans="1:37" ht="23.25" customHeight="1" thickTop="1" thickBot="1">
      <c r="A25" s="354" t="s">
        <v>52</v>
      </c>
      <c r="B25" s="355"/>
      <c r="C25" s="355"/>
      <c r="D25" s="355"/>
      <c r="E25" s="356"/>
      <c r="F25" s="338">
        <f>SUM(F26:F32)</f>
        <v>0</v>
      </c>
      <c r="G25" s="338">
        <f t="shared" ref="G25:AJ25" si="8">SUM(G26:G32)</f>
        <v>0</v>
      </c>
      <c r="H25" s="338">
        <f t="shared" si="8"/>
        <v>0</v>
      </c>
      <c r="I25" s="338">
        <f t="shared" si="8"/>
        <v>0</v>
      </c>
      <c r="J25" s="338">
        <f t="shared" si="8"/>
        <v>0</v>
      </c>
      <c r="K25" s="338">
        <f t="shared" si="8"/>
        <v>0</v>
      </c>
      <c r="L25" s="338">
        <f t="shared" si="8"/>
        <v>0</v>
      </c>
      <c r="M25" s="338">
        <f t="shared" si="8"/>
        <v>0</v>
      </c>
      <c r="N25" s="338">
        <f t="shared" si="8"/>
        <v>0</v>
      </c>
      <c r="O25" s="338">
        <f t="shared" si="8"/>
        <v>0</v>
      </c>
      <c r="P25" s="338">
        <f t="shared" si="8"/>
        <v>0</v>
      </c>
      <c r="Q25" s="338">
        <f t="shared" si="8"/>
        <v>0</v>
      </c>
      <c r="R25" s="338">
        <f t="shared" si="8"/>
        <v>0</v>
      </c>
      <c r="S25" s="338">
        <f t="shared" si="8"/>
        <v>0</v>
      </c>
      <c r="T25" s="338">
        <f t="shared" si="8"/>
        <v>0</v>
      </c>
      <c r="U25" s="338">
        <f t="shared" si="8"/>
        <v>0</v>
      </c>
      <c r="V25" s="338">
        <f t="shared" si="8"/>
        <v>0</v>
      </c>
      <c r="W25" s="338">
        <f t="shared" si="8"/>
        <v>0</v>
      </c>
      <c r="X25" s="338">
        <f t="shared" si="8"/>
        <v>0</v>
      </c>
      <c r="Y25" s="338">
        <f t="shared" si="8"/>
        <v>0</v>
      </c>
      <c r="Z25" s="338">
        <f t="shared" si="8"/>
        <v>0</v>
      </c>
      <c r="AA25" s="338">
        <f t="shared" si="8"/>
        <v>0</v>
      </c>
      <c r="AB25" s="338">
        <f t="shared" si="8"/>
        <v>0</v>
      </c>
      <c r="AC25" s="338">
        <f t="shared" si="8"/>
        <v>0</v>
      </c>
      <c r="AD25" s="338">
        <f t="shared" si="8"/>
        <v>0</v>
      </c>
      <c r="AE25" s="338">
        <f t="shared" si="8"/>
        <v>0</v>
      </c>
      <c r="AF25" s="338">
        <f t="shared" si="8"/>
        <v>0</v>
      </c>
      <c r="AG25" s="338">
        <f t="shared" si="8"/>
        <v>0</v>
      </c>
      <c r="AH25" s="338">
        <f t="shared" si="8"/>
        <v>0</v>
      </c>
      <c r="AI25" s="338">
        <f t="shared" si="8"/>
        <v>0</v>
      </c>
      <c r="AJ25" s="338">
        <f t="shared" si="8"/>
        <v>0</v>
      </c>
      <c r="AK25" s="28">
        <f t="shared" si="7"/>
        <v>0</v>
      </c>
    </row>
    <row r="26" spans="1:37" s="33" customFormat="1" ht="23.25" customHeight="1" thickTop="1">
      <c r="A26" s="29"/>
      <c r="B26" s="357" t="s">
        <v>72</v>
      </c>
      <c r="C26" s="358"/>
      <c r="D26" s="358"/>
      <c r="E26" s="358"/>
      <c r="F26" s="25"/>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7"/>
      <c r="AK26" s="28">
        <f>SUM(F26:AJ26)</f>
        <v>0</v>
      </c>
    </row>
    <row r="27" spans="1:37" s="33" customFormat="1" ht="23.25" customHeight="1">
      <c r="A27" s="29"/>
      <c r="B27" s="420" t="s">
        <v>74</v>
      </c>
      <c r="C27" s="421"/>
      <c r="D27" s="421"/>
      <c r="E27" s="421"/>
      <c r="F27" s="96"/>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8"/>
      <c r="AK27" s="28">
        <f t="shared" ref="AK27:AK31" si="9">SUM(F27:AJ27)</f>
        <v>0</v>
      </c>
    </row>
    <row r="28" spans="1:37" s="33" customFormat="1" ht="23.25" customHeight="1">
      <c r="A28" s="29"/>
      <c r="B28" s="357" t="s">
        <v>76</v>
      </c>
      <c r="C28" s="358"/>
      <c r="D28" s="358"/>
      <c r="E28" s="358"/>
      <c r="F28" s="30"/>
      <c r="G28" s="31"/>
      <c r="H28" s="31"/>
      <c r="I28" s="31"/>
      <c r="J28" s="31"/>
      <c r="K28" s="31"/>
      <c r="L28" s="31"/>
      <c r="M28" s="97"/>
      <c r="N28" s="31"/>
      <c r="O28" s="31"/>
      <c r="P28" s="31"/>
      <c r="Q28" s="31"/>
      <c r="R28" s="31"/>
      <c r="S28" s="31"/>
      <c r="T28" s="31"/>
      <c r="U28" s="31"/>
      <c r="V28" s="31"/>
      <c r="W28" s="31"/>
      <c r="X28" s="31"/>
      <c r="Y28" s="31"/>
      <c r="Z28" s="31"/>
      <c r="AA28" s="31"/>
      <c r="AB28" s="31"/>
      <c r="AC28" s="31"/>
      <c r="AD28" s="31"/>
      <c r="AE28" s="31"/>
      <c r="AF28" s="31"/>
      <c r="AG28" s="31"/>
      <c r="AH28" s="31"/>
      <c r="AI28" s="31"/>
      <c r="AJ28" s="32"/>
      <c r="AK28" s="28">
        <f t="shared" si="9"/>
        <v>0</v>
      </c>
    </row>
    <row r="29" spans="1:37" s="33" customFormat="1" ht="23.25" customHeight="1">
      <c r="A29" s="29"/>
      <c r="B29" s="420" t="s">
        <v>78</v>
      </c>
      <c r="C29" s="421"/>
      <c r="D29" s="421"/>
      <c r="E29" s="421"/>
      <c r="F29" s="96"/>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8"/>
      <c r="AK29" s="28">
        <f t="shared" si="9"/>
        <v>0</v>
      </c>
    </row>
    <row r="30" spans="1:37" s="33" customFormat="1" ht="23.25" customHeight="1">
      <c r="A30" s="29"/>
      <c r="B30" s="357" t="s">
        <v>80</v>
      </c>
      <c r="C30" s="358"/>
      <c r="D30" s="358"/>
      <c r="E30" s="358"/>
      <c r="F30" s="30"/>
      <c r="G30" s="31"/>
      <c r="H30" s="31"/>
      <c r="I30" s="31"/>
      <c r="J30" s="31"/>
      <c r="K30" s="31"/>
      <c r="L30" s="31"/>
      <c r="M30" s="97"/>
      <c r="N30" s="31"/>
      <c r="O30" s="31"/>
      <c r="P30" s="31"/>
      <c r="Q30" s="31"/>
      <c r="R30" s="31"/>
      <c r="S30" s="31"/>
      <c r="T30" s="31"/>
      <c r="U30" s="31"/>
      <c r="V30" s="31"/>
      <c r="W30" s="31"/>
      <c r="X30" s="31"/>
      <c r="Y30" s="31"/>
      <c r="Z30" s="31"/>
      <c r="AA30" s="31"/>
      <c r="AB30" s="31"/>
      <c r="AC30" s="31"/>
      <c r="AD30" s="31"/>
      <c r="AE30" s="31"/>
      <c r="AF30" s="31"/>
      <c r="AG30" s="31"/>
      <c r="AH30" s="31"/>
      <c r="AI30" s="31"/>
      <c r="AJ30" s="32"/>
      <c r="AK30" s="28">
        <f t="shared" si="9"/>
        <v>0</v>
      </c>
    </row>
    <row r="31" spans="1:37" s="33" customFormat="1" ht="23.25" customHeight="1">
      <c r="A31" s="29"/>
      <c r="B31" s="420" t="s">
        <v>82</v>
      </c>
      <c r="C31" s="421"/>
      <c r="D31" s="421"/>
      <c r="E31" s="421"/>
      <c r="F31" s="96"/>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8"/>
      <c r="AK31" s="28">
        <f t="shared" si="9"/>
        <v>0</v>
      </c>
    </row>
    <row r="32" spans="1:37" s="33" customFormat="1" ht="23.25" customHeight="1">
      <c r="A32" s="29"/>
      <c r="B32" s="357" t="s">
        <v>84</v>
      </c>
      <c r="C32" s="358"/>
      <c r="D32" s="358"/>
      <c r="E32" s="358"/>
      <c r="F32" s="30"/>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2"/>
      <c r="AK32" s="28">
        <f t="shared" ref="AK32:AK33" si="10">SUM(F32:AJ32)</f>
        <v>0</v>
      </c>
    </row>
    <row r="33" spans="1:37" s="33" customFormat="1" ht="23.25" customHeight="1" thickBot="1">
      <c r="A33" s="34"/>
      <c r="B33" s="420" t="s">
        <v>89</v>
      </c>
      <c r="C33" s="421"/>
      <c r="D33" s="421"/>
      <c r="E33" s="421"/>
      <c r="F33" s="99"/>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1"/>
      <c r="AK33" s="28">
        <f t="shared" si="10"/>
        <v>0</v>
      </c>
    </row>
    <row r="34" spans="1:37" ht="18.75" customHeight="1" thickTop="1">
      <c r="A34" s="416" t="s">
        <v>6</v>
      </c>
      <c r="B34" s="418"/>
      <c r="C34" s="418"/>
      <c r="D34" s="418"/>
      <c r="E34" s="419"/>
      <c r="F34" s="43">
        <f t="shared" ref="F34:AK34" si="11">F16+F25</f>
        <v>0</v>
      </c>
      <c r="G34" s="43">
        <f t="shared" si="11"/>
        <v>0</v>
      </c>
      <c r="H34" s="43">
        <f t="shared" si="11"/>
        <v>0</v>
      </c>
      <c r="I34" s="43">
        <f t="shared" si="11"/>
        <v>0</v>
      </c>
      <c r="J34" s="43">
        <f t="shared" si="11"/>
        <v>0</v>
      </c>
      <c r="K34" s="43">
        <f t="shared" si="11"/>
        <v>0</v>
      </c>
      <c r="L34" s="43">
        <f t="shared" si="11"/>
        <v>0</v>
      </c>
      <c r="M34" s="43">
        <f t="shared" si="11"/>
        <v>0</v>
      </c>
      <c r="N34" s="43">
        <f t="shared" si="11"/>
        <v>0</v>
      </c>
      <c r="O34" s="43">
        <f t="shared" si="11"/>
        <v>0</v>
      </c>
      <c r="P34" s="43">
        <f t="shared" si="11"/>
        <v>0</v>
      </c>
      <c r="Q34" s="43">
        <f t="shared" si="11"/>
        <v>0</v>
      </c>
      <c r="R34" s="43">
        <f t="shared" si="11"/>
        <v>0</v>
      </c>
      <c r="S34" s="43">
        <f t="shared" si="11"/>
        <v>0</v>
      </c>
      <c r="T34" s="43">
        <f t="shared" si="11"/>
        <v>0</v>
      </c>
      <c r="U34" s="43">
        <f t="shared" si="11"/>
        <v>0</v>
      </c>
      <c r="V34" s="43">
        <f t="shared" si="11"/>
        <v>0</v>
      </c>
      <c r="W34" s="43">
        <f t="shared" si="11"/>
        <v>0</v>
      </c>
      <c r="X34" s="43">
        <f t="shared" si="11"/>
        <v>0</v>
      </c>
      <c r="Y34" s="43">
        <f t="shared" si="11"/>
        <v>0</v>
      </c>
      <c r="Z34" s="43">
        <f t="shared" si="11"/>
        <v>0</v>
      </c>
      <c r="AA34" s="43">
        <f t="shared" si="11"/>
        <v>0</v>
      </c>
      <c r="AB34" s="43">
        <f t="shared" si="11"/>
        <v>0</v>
      </c>
      <c r="AC34" s="43">
        <f t="shared" si="11"/>
        <v>0</v>
      </c>
      <c r="AD34" s="43">
        <f t="shared" si="11"/>
        <v>0</v>
      </c>
      <c r="AE34" s="43">
        <f t="shared" si="11"/>
        <v>0</v>
      </c>
      <c r="AF34" s="43">
        <f t="shared" si="11"/>
        <v>0</v>
      </c>
      <c r="AG34" s="43">
        <f t="shared" si="11"/>
        <v>0</v>
      </c>
      <c r="AH34" s="43">
        <f t="shared" si="11"/>
        <v>0</v>
      </c>
      <c r="AI34" s="43">
        <f t="shared" si="11"/>
        <v>0</v>
      </c>
      <c r="AJ34" s="43">
        <f t="shared" si="11"/>
        <v>0</v>
      </c>
      <c r="AK34" s="44">
        <f t="shared" si="11"/>
        <v>0</v>
      </c>
    </row>
    <row r="35" spans="1:37" s="77" customFormat="1" ht="18.75" customHeight="1">
      <c r="A35" s="38"/>
      <c r="B35" s="38"/>
      <c r="C35" s="38"/>
      <c r="D35" s="38"/>
      <c r="E35" s="38"/>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row>
    <row r="36" spans="1:37" ht="18.75" customHeight="1">
      <c r="A36" s="353" t="s">
        <v>57</v>
      </c>
      <c r="B36" s="353"/>
      <c r="C36" s="353"/>
      <c r="D36" s="353"/>
      <c r="L36" s="85"/>
      <c r="M36" s="85"/>
      <c r="N36" s="85"/>
      <c r="O36" s="214" t="s">
        <v>251</v>
      </c>
      <c r="P36" s="85"/>
      <c r="Q36" s="85"/>
      <c r="R36" s="85"/>
      <c r="S36" s="85"/>
      <c r="T36" s="85"/>
      <c r="U36" s="85"/>
      <c r="V36" s="85"/>
      <c r="W36" s="85"/>
      <c r="X36" s="85"/>
      <c r="Y36" s="85"/>
      <c r="Z36" s="85"/>
      <c r="AA36" s="85"/>
      <c r="AB36" s="85"/>
      <c r="AC36" s="85"/>
      <c r="AD36" s="85"/>
      <c r="AE36" s="85"/>
      <c r="AF36" s="85"/>
      <c r="AG36" s="85"/>
      <c r="AH36" s="85"/>
      <c r="AI36" s="85"/>
      <c r="AJ36" s="85"/>
      <c r="AK36" s="85"/>
    </row>
    <row r="37" spans="1:37" ht="18.75" customHeight="1">
      <c r="A37" s="201"/>
      <c r="B37" s="33" t="s">
        <v>71</v>
      </c>
      <c r="C37" s="85"/>
      <c r="D37" s="85"/>
      <c r="E37" s="85"/>
      <c r="F37" s="85"/>
      <c r="G37" s="85"/>
      <c r="H37" s="85"/>
      <c r="I37" s="85"/>
      <c r="J37" s="85"/>
      <c r="K37" s="85"/>
      <c r="L37" s="85"/>
      <c r="M37" s="92"/>
      <c r="N37" s="85"/>
      <c r="O37" s="215" t="s">
        <v>250</v>
      </c>
      <c r="P37" s="85"/>
      <c r="Q37" s="85"/>
      <c r="R37" s="85"/>
      <c r="S37" s="85"/>
      <c r="T37" s="85"/>
      <c r="U37" s="85"/>
      <c r="V37" s="85"/>
      <c r="W37" s="85"/>
      <c r="X37" s="85"/>
      <c r="Y37" s="85"/>
      <c r="Z37" s="85"/>
      <c r="AA37" s="85"/>
      <c r="AB37" s="85"/>
      <c r="AC37" s="85"/>
      <c r="AD37" s="85"/>
      <c r="AE37" s="85"/>
      <c r="AF37" s="85"/>
      <c r="AG37" s="85"/>
      <c r="AH37" s="85"/>
      <c r="AI37" s="85"/>
      <c r="AJ37" s="85"/>
      <c r="AK37" s="85"/>
    </row>
    <row r="38" spans="1:37" ht="18.75" customHeight="1">
      <c r="A38" s="201"/>
      <c r="B38" s="350" t="s">
        <v>7</v>
      </c>
      <c r="C38" s="350"/>
      <c r="D38" s="350"/>
      <c r="E38" s="350"/>
      <c r="F38" s="350"/>
      <c r="G38" s="350"/>
      <c r="H38" s="350" t="s">
        <v>92</v>
      </c>
      <c r="I38" s="350"/>
      <c r="J38" s="350"/>
      <c r="K38" s="350"/>
      <c r="L38" s="94"/>
      <c r="M38" s="39"/>
      <c r="N38" s="39"/>
      <c r="O38" s="39"/>
      <c r="P38" s="39"/>
      <c r="Q38" s="39"/>
      <c r="R38" s="39"/>
      <c r="S38" s="39"/>
      <c r="T38" s="39"/>
      <c r="U38" s="39"/>
      <c r="V38" s="85"/>
      <c r="W38" s="85"/>
      <c r="X38" s="85"/>
      <c r="Y38" s="85"/>
      <c r="Z38" s="85"/>
      <c r="AA38" s="85"/>
      <c r="AB38" s="85"/>
      <c r="AC38" s="85"/>
      <c r="AD38" s="85"/>
      <c r="AE38" s="85"/>
      <c r="AF38" s="85"/>
      <c r="AG38" s="85"/>
      <c r="AH38" s="85"/>
      <c r="AI38" s="85"/>
      <c r="AJ38" s="85"/>
      <c r="AK38" s="85"/>
    </row>
    <row r="39" spans="1:37" ht="18.75" customHeight="1">
      <c r="A39" s="201"/>
      <c r="B39" s="350"/>
      <c r="C39" s="350"/>
      <c r="D39" s="350"/>
      <c r="E39" s="350"/>
      <c r="F39" s="350"/>
      <c r="G39" s="350"/>
      <c r="H39" s="350"/>
      <c r="I39" s="350"/>
      <c r="J39" s="350"/>
      <c r="K39" s="350"/>
      <c r="L39" s="94"/>
      <c r="M39" s="39"/>
      <c r="N39" s="39"/>
      <c r="O39" s="39"/>
      <c r="P39" s="39"/>
      <c r="Q39" s="39"/>
      <c r="R39" s="39"/>
      <c r="S39" s="39"/>
      <c r="T39" s="39"/>
      <c r="U39" s="39"/>
      <c r="V39" s="85"/>
      <c r="W39" s="85"/>
      <c r="X39" s="85"/>
      <c r="Y39" s="85"/>
      <c r="Z39" s="85"/>
      <c r="AA39" s="85"/>
      <c r="AB39" s="85"/>
      <c r="AC39" s="85"/>
      <c r="AD39" s="85"/>
      <c r="AE39" s="85"/>
      <c r="AF39" s="85"/>
      <c r="AG39" s="85"/>
      <c r="AH39" s="85"/>
      <c r="AI39" s="85"/>
      <c r="AJ39" s="85"/>
      <c r="AK39" s="85"/>
    </row>
    <row r="40" spans="1:37" ht="18.75" customHeight="1">
      <c r="A40" s="91"/>
      <c r="B40" s="414" t="s">
        <v>58</v>
      </c>
      <c r="C40" s="415" t="s">
        <v>73</v>
      </c>
      <c r="D40" s="415"/>
      <c r="E40" s="415"/>
      <c r="F40" s="415"/>
      <c r="G40" s="415"/>
      <c r="H40" s="361">
        <f>SUMIFS(F17:AJ17,$F$14:$AJ$14,"○",$F$15:$AJ$15,"&lt;=5")</f>
        <v>0</v>
      </c>
      <c r="I40" s="361"/>
      <c r="J40" s="416"/>
      <c r="K40" s="238" t="s">
        <v>47</v>
      </c>
      <c r="L40" s="95"/>
      <c r="M40" s="39"/>
      <c r="N40" s="39"/>
      <c r="O40" s="39"/>
      <c r="P40" s="39"/>
      <c r="Q40" s="39"/>
      <c r="R40" s="39"/>
      <c r="S40" s="39"/>
      <c r="T40" s="39"/>
      <c r="U40" s="85"/>
      <c r="V40" s="85"/>
      <c r="W40" s="39"/>
      <c r="X40" s="39"/>
      <c r="Y40" s="39"/>
      <c r="Z40" s="39"/>
      <c r="AA40" s="39"/>
      <c r="AB40" s="39"/>
      <c r="AC40" s="39"/>
      <c r="AD40" s="41"/>
      <c r="AE40" s="41"/>
      <c r="AF40" s="41"/>
      <c r="AG40" s="41"/>
      <c r="AH40" s="41"/>
      <c r="AI40" s="41"/>
      <c r="AJ40" s="41"/>
      <c r="AK40" s="41"/>
    </row>
    <row r="41" spans="1:37" ht="18.75" customHeight="1">
      <c r="A41" s="91"/>
      <c r="B41" s="414"/>
      <c r="C41" s="417" t="s">
        <v>75</v>
      </c>
      <c r="D41" s="417"/>
      <c r="E41" s="417"/>
      <c r="F41" s="417"/>
      <c r="G41" s="417"/>
      <c r="H41" s="361">
        <f>SUMIFS(F18:AJ18,$F$14:$AJ$14,"○",$F$15:$AJ$15,"&lt;=5")</f>
        <v>0</v>
      </c>
      <c r="I41" s="361"/>
      <c r="J41" s="416"/>
      <c r="K41" s="238" t="s">
        <v>47</v>
      </c>
      <c r="L41" s="95"/>
      <c r="M41" s="39"/>
      <c r="N41" s="39"/>
      <c r="O41" s="39"/>
      <c r="P41" s="39"/>
      <c r="Q41" s="39"/>
      <c r="R41" s="39"/>
      <c r="S41" s="39"/>
      <c r="T41" s="39"/>
      <c r="U41" s="41"/>
      <c r="V41" s="85"/>
      <c r="W41" s="88"/>
      <c r="X41" s="88"/>
      <c r="Y41" s="85"/>
      <c r="Z41" s="88"/>
      <c r="AA41" s="88"/>
      <c r="AB41" s="88"/>
      <c r="AC41" s="85"/>
      <c r="AD41" s="88"/>
      <c r="AE41" s="88"/>
      <c r="AF41" s="88"/>
      <c r="AG41" s="85"/>
      <c r="AH41" s="88"/>
      <c r="AI41" s="88"/>
      <c r="AJ41" s="88"/>
      <c r="AK41" s="85"/>
    </row>
    <row r="42" spans="1:37" ht="18.75" customHeight="1">
      <c r="A42" s="91"/>
      <c r="B42" s="414"/>
      <c r="C42" s="415" t="s">
        <v>77</v>
      </c>
      <c r="D42" s="415"/>
      <c r="E42" s="415"/>
      <c r="F42" s="415"/>
      <c r="G42" s="415"/>
      <c r="H42" s="361">
        <f t="shared" ref="H42:H47" si="12">SUMIFS(F19:AJ19,$F$14:$AJ$14,"○",$F$15:$AJ$15,"&lt;=5")</f>
        <v>0</v>
      </c>
      <c r="I42" s="361"/>
      <c r="J42" s="416"/>
      <c r="K42" s="238" t="s">
        <v>47</v>
      </c>
      <c r="L42" s="95"/>
      <c r="M42" s="39"/>
      <c r="N42" s="39"/>
      <c r="O42" s="39"/>
      <c r="P42" s="39"/>
      <c r="Q42" s="39"/>
      <c r="R42" s="39"/>
      <c r="S42" s="39"/>
      <c r="T42" s="39"/>
      <c r="U42" s="41"/>
      <c r="V42" s="85"/>
      <c r="W42" s="89"/>
      <c r="X42" s="89"/>
      <c r="Y42" s="85"/>
      <c r="Z42" s="89"/>
      <c r="AA42" s="89"/>
      <c r="AB42" s="89"/>
      <c r="AC42" s="85"/>
      <c r="AD42" s="89"/>
      <c r="AE42" s="89"/>
      <c r="AF42" s="89"/>
      <c r="AG42" s="85"/>
      <c r="AH42" s="89"/>
      <c r="AI42" s="89"/>
      <c r="AJ42" s="89"/>
      <c r="AK42" s="85"/>
    </row>
    <row r="43" spans="1:37" ht="18.75" customHeight="1">
      <c r="A43" s="91"/>
      <c r="B43" s="414"/>
      <c r="C43" s="417" t="s">
        <v>79</v>
      </c>
      <c r="D43" s="417"/>
      <c r="E43" s="417"/>
      <c r="F43" s="417"/>
      <c r="G43" s="417"/>
      <c r="H43" s="361">
        <f t="shared" si="12"/>
        <v>0</v>
      </c>
      <c r="I43" s="361"/>
      <c r="J43" s="416"/>
      <c r="K43" s="238" t="s">
        <v>47</v>
      </c>
      <c r="L43" s="95"/>
      <c r="M43" s="39"/>
      <c r="N43" s="39"/>
      <c r="O43" s="39"/>
      <c r="P43" s="39"/>
      <c r="Q43" s="39"/>
      <c r="R43" s="39"/>
      <c r="S43" s="39"/>
      <c r="T43" s="39"/>
      <c r="U43" s="41"/>
      <c r="V43" s="85"/>
      <c r="W43" s="88"/>
      <c r="X43" s="88"/>
      <c r="Y43" s="85"/>
      <c r="Z43" s="88"/>
      <c r="AA43" s="88"/>
      <c r="AB43" s="88"/>
      <c r="AC43" s="85"/>
      <c r="AD43" s="88"/>
      <c r="AE43" s="88"/>
      <c r="AF43" s="88"/>
      <c r="AG43" s="85"/>
      <c r="AH43" s="88"/>
      <c r="AI43" s="88"/>
      <c r="AJ43" s="88"/>
      <c r="AK43" s="85"/>
    </row>
    <row r="44" spans="1:37" ht="18.75" customHeight="1">
      <c r="A44" s="91"/>
      <c r="B44" s="414"/>
      <c r="C44" s="415" t="s">
        <v>81</v>
      </c>
      <c r="D44" s="415"/>
      <c r="E44" s="415"/>
      <c r="F44" s="415"/>
      <c r="G44" s="415"/>
      <c r="H44" s="361">
        <f t="shared" si="12"/>
        <v>0</v>
      </c>
      <c r="I44" s="361"/>
      <c r="J44" s="416"/>
      <c r="K44" s="238" t="s">
        <v>47</v>
      </c>
      <c r="L44" s="95"/>
      <c r="M44" s="39"/>
      <c r="N44" s="39"/>
      <c r="O44" s="39"/>
      <c r="P44" s="39"/>
      <c r="Q44" s="39"/>
      <c r="R44" s="39"/>
      <c r="S44" s="39"/>
      <c r="T44" s="39"/>
      <c r="U44" s="41"/>
      <c r="V44" s="85"/>
      <c r="W44" s="86"/>
      <c r="X44" s="86"/>
      <c r="Y44" s="85"/>
      <c r="Z44" s="86"/>
      <c r="AA44" s="86"/>
      <c r="AB44" s="86"/>
      <c r="AC44" s="85"/>
      <c r="AD44" s="86"/>
      <c r="AE44" s="86"/>
      <c r="AF44" s="86"/>
      <c r="AG44" s="85"/>
      <c r="AH44" s="86"/>
      <c r="AI44" s="86"/>
      <c r="AJ44" s="86"/>
      <c r="AK44" s="85"/>
    </row>
    <row r="45" spans="1:37" ht="18.75" customHeight="1">
      <c r="A45" s="91"/>
      <c r="B45" s="414"/>
      <c r="C45" s="417" t="s">
        <v>83</v>
      </c>
      <c r="D45" s="417"/>
      <c r="E45" s="417"/>
      <c r="F45" s="417"/>
      <c r="G45" s="417"/>
      <c r="H45" s="361">
        <f t="shared" si="12"/>
        <v>0</v>
      </c>
      <c r="I45" s="361"/>
      <c r="J45" s="416"/>
      <c r="K45" s="238" t="s">
        <v>47</v>
      </c>
      <c r="L45" s="95"/>
      <c r="M45" s="39"/>
      <c r="N45" s="39"/>
      <c r="O45" s="39"/>
      <c r="P45" s="39"/>
      <c r="Q45" s="39"/>
      <c r="R45" s="39"/>
      <c r="S45" s="39"/>
      <c r="T45" s="39"/>
      <c r="U45" s="41"/>
      <c r="V45" s="85"/>
      <c r="W45" s="88"/>
      <c r="X45" s="88"/>
      <c r="Y45" s="85"/>
      <c r="Z45" s="88"/>
      <c r="AA45" s="88"/>
      <c r="AB45" s="88"/>
      <c r="AC45" s="85"/>
      <c r="AD45" s="41"/>
      <c r="AE45" s="41"/>
      <c r="AF45" s="41"/>
      <c r="AG45" s="85"/>
      <c r="AH45" s="41"/>
      <c r="AI45" s="41"/>
      <c r="AJ45" s="41"/>
      <c r="AK45" s="85"/>
    </row>
    <row r="46" spans="1:37" ht="18.75" customHeight="1">
      <c r="A46" s="91"/>
      <c r="B46" s="414"/>
      <c r="C46" s="415" t="s">
        <v>85</v>
      </c>
      <c r="D46" s="415"/>
      <c r="E46" s="415"/>
      <c r="F46" s="415"/>
      <c r="G46" s="415"/>
      <c r="H46" s="361">
        <f t="shared" si="12"/>
        <v>0</v>
      </c>
      <c r="I46" s="361"/>
      <c r="J46" s="416"/>
      <c r="K46" s="238" t="s">
        <v>47</v>
      </c>
      <c r="L46" s="95"/>
      <c r="M46" s="39"/>
      <c r="N46" s="39"/>
      <c r="O46" s="39"/>
      <c r="P46" s="39"/>
      <c r="Q46" s="39"/>
      <c r="R46" s="39"/>
      <c r="S46" s="39"/>
      <c r="T46" s="39"/>
      <c r="U46" s="41"/>
      <c r="V46" s="85"/>
      <c r="W46" s="39"/>
      <c r="X46" s="39"/>
      <c r="Y46" s="39"/>
      <c r="Z46" s="39"/>
      <c r="AA46" s="39"/>
      <c r="AB46" s="39"/>
      <c r="AC46" s="39"/>
      <c r="AD46" s="41"/>
      <c r="AE46" s="41"/>
      <c r="AF46" s="41"/>
      <c r="AG46" s="41"/>
      <c r="AH46" s="41"/>
      <c r="AI46" s="41"/>
      <c r="AJ46" s="41"/>
      <c r="AK46" s="41"/>
    </row>
    <row r="47" spans="1:37" ht="18.75" customHeight="1">
      <c r="A47" s="91"/>
      <c r="B47" s="414"/>
      <c r="C47" s="417" t="s">
        <v>90</v>
      </c>
      <c r="D47" s="417"/>
      <c r="E47" s="417"/>
      <c r="F47" s="417"/>
      <c r="G47" s="417"/>
      <c r="H47" s="361">
        <f t="shared" si="12"/>
        <v>0</v>
      </c>
      <c r="I47" s="361"/>
      <c r="J47" s="416"/>
      <c r="K47" s="238" t="s">
        <v>47</v>
      </c>
      <c r="L47" s="95"/>
      <c r="M47" s="39"/>
      <c r="N47" s="39"/>
      <c r="O47" s="39"/>
      <c r="P47" s="39"/>
      <c r="Q47" s="39"/>
      <c r="R47" s="39"/>
      <c r="S47" s="39"/>
      <c r="T47" s="39"/>
      <c r="U47" s="41"/>
      <c r="V47" s="85"/>
      <c r="W47" s="88"/>
      <c r="X47" s="88"/>
      <c r="Y47" s="85"/>
      <c r="Z47" s="88"/>
      <c r="AA47" s="88"/>
      <c r="AB47" s="88"/>
      <c r="AC47" s="85"/>
      <c r="AD47" s="88"/>
      <c r="AE47" s="88"/>
      <c r="AF47" s="88"/>
      <c r="AG47" s="85"/>
      <c r="AH47" s="88"/>
      <c r="AI47" s="88"/>
      <c r="AJ47" s="88"/>
      <c r="AK47" s="85"/>
    </row>
    <row r="48" spans="1:37" ht="18.75" customHeight="1">
      <c r="A48" s="91"/>
      <c r="B48" s="414" t="s">
        <v>65</v>
      </c>
      <c r="C48" s="415" t="s">
        <v>73</v>
      </c>
      <c r="D48" s="415"/>
      <c r="E48" s="415"/>
      <c r="F48" s="415"/>
      <c r="G48" s="415"/>
      <c r="H48" s="361">
        <f>SUMIFS(F26:AJ26,$F$14:$AJ$14,"○",$F$15:$AJ$15,"&lt;=5")</f>
        <v>0</v>
      </c>
      <c r="I48" s="361"/>
      <c r="J48" s="416"/>
      <c r="K48" s="238" t="s">
        <v>47</v>
      </c>
      <c r="L48" s="85"/>
      <c r="M48" s="93"/>
      <c r="N48" s="39"/>
      <c r="O48" s="39"/>
      <c r="P48" s="39"/>
      <c r="Q48" s="39"/>
      <c r="R48" s="39"/>
      <c r="S48" s="39"/>
      <c r="T48" s="39"/>
      <c r="U48" s="39"/>
      <c r="V48" s="85"/>
      <c r="W48" s="89"/>
      <c r="X48" s="89"/>
      <c r="Y48" s="85"/>
      <c r="Z48" s="89"/>
      <c r="AA48" s="89"/>
      <c r="AB48" s="89"/>
      <c r="AC48" s="85"/>
      <c r="AD48" s="89"/>
      <c r="AE48" s="89"/>
      <c r="AF48" s="89"/>
      <c r="AG48" s="85"/>
      <c r="AH48" s="89"/>
      <c r="AI48" s="89"/>
      <c r="AJ48" s="89"/>
      <c r="AK48" s="85"/>
    </row>
    <row r="49" spans="1:37" ht="18.75" customHeight="1">
      <c r="A49" s="91"/>
      <c r="B49" s="414"/>
      <c r="C49" s="417" t="s">
        <v>75</v>
      </c>
      <c r="D49" s="417"/>
      <c r="E49" s="417"/>
      <c r="F49" s="417"/>
      <c r="G49" s="417"/>
      <c r="H49" s="361">
        <f t="shared" ref="H49:H55" si="13">SUMIFS(F27:AJ27,$F$14:$AJ$14,"○",$F$15:$AJ$15,"&lt;=5")</f>
        <v>0</v>
      </c>
      <c r="I49" s="361"/>
      <c r="J49" s="416"/>
      <c r="K49" s="238" t="s">
        <v>47</v>
      </c>
      <c r="L49" s="85"/>
      <c r="M49" s="93"/>
      <c r="N49" s="39"/>
      <c r="O49" s="39"/>
      <c r="P49" s="39"/>
      <c r="Q49" s="39"/>
      <c r="R49" s="39"/>
      <c r="S49" s="39"/>
      <c r="T49" s="39"/>
      <c r="U49" s="39"/>
      <c r="V49" s="85"/>
      <c r="W49" s="88"/>
      <c r="X49" s="88"/>
      <c r="Y49" s="85"/>
      <c r="Z49" s="88"/>
      <c r="AA49" s="88"/>
      <c r="AB49" s="88"/>
      <c r="AC49" s="85"/>
      <c r="AD49" s="88"/>
      <c r="AE49" s="88"/>
      <c r="AF49" s="88"/>
      <c r="AG49" s="85"/>
      <c r="AH49" s="88"/>
      <c r="AI49" s="88"/>
      <c r="AJ49" s="88"/>
      <c r="AK49" s="85"/>
    </row>
    <row r="50" spans="1:37" ht="18.75" customHeight="1">
      <c r="A50" s="91"/>
      <c r="B50" s="414"/>
      <c r="C50" s="415" t="s">
        <v>77</v>
      </c>
      <c r="D50" s="415"/>
      <c r="E50" s="415"/>
      <c r="F50" s="415"/>
      <c r="G50" s="415"/>
      <c r="H50" s="361">
        <f t="shared" si="13"/>
        <v>0</v>
      </c>
      <c r="I50" s="361"/>
      <c r="J50" s="416"/>
      <c r="K50" s="238" t="s">
        <v>47</v>
      </c>
      <c r="L50" s="85"/>
      <c r="M50" s="93"/>
      <c r="N50" s="39"/>
      <c r="O50" s="39"/>
      <c r="P50" s="39"/>
      <c r="Q50" s="39"/>
      <c r="R50" s="39"/>
      <c r="S50" s="39"/>
      <c r="T50" s="39"/>
      <c r="U50" s="39"/>
      <c r="V50" s="85"/>
      <c r="W50" s="86"/>
      <c r="X50" s="86"/>
      <c r="Y50" s="85"/>
      <c r="Z50" s="86"/>
      <c r="AA50" s="86"/>
      <c r="AB50" s="86"/>
      <c r="AC50" s="85"/>
      <c r="AD50" s="86"/>
      <c r="AE50" s="86"/>
      <c r="AF50" s="86"/>
      <c r="AG50" s="85"/>
      <c r="AH50" s="86"/>
      <c r="AI50" s="86"/>
      <c r="AJ50" s="86"/>
      <c r="AK50" s="85"/>
    </row>
    <row r="51" spans="1:37" ht="18.75" customHeight="1">
      <c r="A51" s="91"/>
      <c r="B51" s="414"/>
      <c r="C51" s="417" t="s">
        <v>79</v>
      </c>
      <c r="D51" s="417"/>
      <c r="E51" s="417"/>
      <c r="F51" s="417"/>
      <c r="G51" s="417"/>
      <c r="H51" s="361">
        <f t="shared" si="13"/>
        <v>0</v>
      </c>
      <c r="I51" s="361"/>
      <c r="J51" s="416"/>
      <c r="K51" s="238" t="s">
        <v>47</v>
      </c>
      <c r="L51" s="85"/>
      <c r="M51" s="93"/>
      <c r="N51" s="39"/>
      <c r="O51" s="39"/>
      <c r="P51" s="39"/>
      <c r="Q51" s="39"/>
      <c r="R51" s="39"/>
      <c r="S51" s="39"/>
      <c r="T51" s="39"/>
      <c r="U51" s="39"/>
      <c r="V51" s="85"/>
      <c r="W51" s="88"/>
      <c r="X51" s="88"/>
      <c r="Y51" s="85"/>
      <c r="Z51" s="88"/>
      <c r="AA51" s="88"/>
      <c r="AB51" s="88"/>
      <c r="AC51" s="85"/>
      <c r="AD51" s="41"/>
      <c r="AE51" s="41"/>
      <c r="AF51" s="41"/>
      <c r="AG51" s="85"/>
      <c r="AH51" s="41"/>
      <c r="AI51" s="41"/>
      <c r="AJ51" s="41"/>
      <c r="AK51" s="85"/>
    </row>
    <row r="52" spans="1:37" ht="19.5" customHeight="1">
      <c r="B52" s="414"/>
      <c r="C52" s="415" t="s">
        <v>81</v>
      </c>
      <c r="D52" s="415"/>
      <c r="E52" s="415"/>
      <c r="F52" s="415"/>
      <c r="G52" s="415"/>
      <c r="H52" s="361">
        <f t="shared" si="13"/>
        <v>0</v>
      </c>
      <c r="I52" s="361"/>
      <c r="J52" s="416"/>
      <c r="K52" s="238" t="s">
        <v>47</v>
      </c>
      <c r="L52" s="85"/>
      <c r="M52" s="93"/>
      <c r="N52" s="39"/>
      <c r="O52" s="39"/>
      <c r="P52" s="39"/>
      <c r="Q52" s="39"/>
      <c r="R52" s="39"/>
      <c r="S52" s="39"/>
      <c r="T52" s="39"/>
      <c r="U52" s="39"/>
      <c r="V52" s="85"/>
      <c r="W52" s="85"/>
      <c r="X52" s="85"/>
      <c r="Y52" s="85"/>
      <c r="Z52" s="85"/>
      <c r="AA52" s="85"/>
      <c r="AB52" s="85"/>
      <c r="AC52" s="85"/>
      <c r="AD52" s="85"/>
      <c r="AE52" s="85"/>
      <c r="AF52" s="85"/>
      <c r="AG52" s="85"/>
      <c r="AH52" s="85"/>
      <c r="AI52" s="85"/>
      <c r="AJ52" s="85"/>
      <c r="AK52" s="85"/>
    </row>
    <row r="53" spans="1:37" ht="19.5" customHeight="1">
      <c r="B53" s="414"/>
      <c r="C53" s="417" t="s">
        <v>83</v>
      </c>
      <c r="D53" s="417"/>
      <c r="E53" s="417"/>
      <c r="F53" s="417"/>
      <c r="G53" s="417"/>
      <c r="H53" s="361">
        <f t="shared" si="13"/>
        <v>0</v>
      </c>
      <c r="I53" s="361"/>
      <c r="J53" s="416"/>
      <c r="K53" s="238" t="s">
        <v>47</v>
      </c>
      <c r="L53" s="85"/>
      <c r="M53" s="93"/>
      <c r="N53" s="39"/>
      <c r="O53" s="39"/>
      <c r="P53" s="39"/>
      <c r="Q53" s="39"/>
      <c r="R53" s="39"/>
      <c r="S53" s="39"/>
      <c r="T53" s="39"/>
      <c r="U53" s="39"/>
      <c r="V53" s="85"/>
      <c r="W53" s="85"/>
      <c r="X53" s="85"/>
      <c r="Y53" s="85"/>
      <c r="Z53" s="85"/>
      <c r="AA53" s="85"/>
      <c r="AB53" s="85"/>
      <c r="AC53" s="85"/>
      <c r="AD53" s="85"/>
      <c r="AE53" s="85"/>
      <c r="AF53" s="85"/>
      <c r="AG53" s="85"/>
      <c r="AH53" s="85"/>
      <c r="AI53" s="85"/>
      <c r="AJ53" s="85"/>
      <c r="AK53" s="85"/>
    </row>
    <row r="54" spans="1:37" ht="19.5" customHeight="1">
      <c r="B54" s="414"/>
      <c r="C54" s="415" t="s">
        <v>85</v>
      </c>
      <c r="D54" s="415"/>
      <c r="E54" s="415"/>
      <c r="F54" s="415"/>
      <c r="G54" s="415"/>
      <c r="H54" s="361">
        <f t="shared" si="13"/>
        <v>0</v>
      </c>
      <c r="I54" s="361"/>
      <c r="J54" s="416"/>
      <c r="K54" s="238" t="s">
        <v>47</v>
      </c>
      <c r="L54" s="40"/>
      <c r="M54" s="93"/>
      <c r="N54" s="39"/>
      <c r="O54" s="39"/>
      <c r="P54" s="39"/>
      <c r="Q54" s="39"/>
      <c r="R54" s="39"/>
      <c r="S54" s="39"/>
      <c r="T54" s="39"/>
      <c r="U54" s="39"/>
      <c r="V54" s="85"/>
    </row>
    <row r="55" spans="1:37" ht="19.5" customHeight="1">
      <c r="B55" s="414"/>
      <c r="C55" s="417" t="s">
        <v>90</v>
      </c>
      <c r="D55" s="417"/>
      <c r="E55" s="417"/>
      <c r="F55" s="417"/>
      <c r="G55" s="417"/>
      <c r="H55" s="361">
        <f t="shared" si="13"/>
        <v>0</v>
      </c>
      <c r="I55" s="361"/>
      <c r="J55" s="416"/>
      <c r="K55" s="238" t="s">
        <v>47</v>
      </c>
      <c r="L55" s="40"/>
      <c r="M55" s="93"/>
      <c r="N55" s="39"/>
      <c r="O55" s="39"/>
      <c r="P55" s="39"/>
      <c r="Q55" s="39"/>
      <c r="R55" s="39"/>
      <c r="S55" s="39"/>
      <c r="T55" s="39"/>
      <c r="U55" s="39"/>
      <c r="V55" s="85"/>
    </row>
    <row r="56" spans="1:37" ht="19.5" customHeight="1"/>
    <row r="57" spans="1:37" ht="19.5" customHeight="1"/>
    <row r="58" spans="1:37" ht="19.5" customHeight="1"/>
    <row r="59" spans="1:37" ht="19.5" customHeight="1"/>
    <row r="60" spans="1:37" ht="19.5" customHeight="1"/>
    <row r="61" spans="1:37" ht="19.5" customHeight="1"/>
  </sheetData>
  <sheetProtection algorithmName="SHA-512" hashValue="5o98vfcDkSWmHEFjyR6Xw9VMzyW1O4R8QQhWc4w7YXdUSD+V8SL5M5JC/7LzH7s8U2hS/wJmPSRHAf3uiLR7gA==" saltValue="mceC+OI19zBegDnEwwpj2w==" spinCount="100000" sheet="1" objects="1" scenarios="1"/>
  <mergeCells count="82">
    <mergeCell ref="A3:L3"/>
    <mergeCell ref="M3:N3"/>
    <mergeCell ref="A5:K5"/>
    <mergeCell ref="L5:U5"/>
    <mergeCell ref="AI5:AM5"/>
    <mergeCell ref="AL6:AM6"/>
    <mergeCell ref="A7:K9"/>
    <mergeCell ref="L7:U7"/>
    <mergeCell ref="X7:AA7"/>
    <mergeCell ref="AC7:AF7"/>
    <mergeCell ref="AI7:AK7"/>
    <mergeCell ref="AL7:AM7"/>
    <mergeCell ref="L8:N8"/>
    <mergeCell ref="O8:U8"/>
    <mergeCell ref="L9:N9"/>
    <mergeCell ref="A6:K6"/>
    <mergeCell ref="L6:U6"/>
    <mergeCell ref="X6:AB6"/>
    <mergeCell ref="AC6:AG6"/>
    <mergeCell ref="AI6:AK6"/>
    <mergeCell ref="B21:E21"/>
    <mergeCell ref="O9:U9"/>
    <mergeCell ref="A11:D11"/>
    <mergeCell ref="A12:E12"/>
    <mergeCell ref="A13:E13"/>
    <mergeCell ref="A14:E14"/>
    <mergeCell ref="A15:E15"/>
    <mergeCell ref="A16:E16"/>
    <mergeCell ref="B17:E17"/>
    <mergeCell ref="B18:E18"/>
    <mergeCell ref="B19:E19"/>
    <mergeCell ref="B20:E20"/>
    <mergeCell ref="B33:E33"/>
    <mergeCell ref="B22:E22"/>
    <mergeCell ref="B23:E23"/>
    <mergeCell ref="B24:E24"/>
    <mergeCell ref="A25:E25"/>
    <mergeCell ref="B26:E26"/>
    <mergeCell ref="B27:E27"/>
    <mergeCell ref="B28:E28"/>
    <mergeCell ref="B29:E29"/>
    <mergeCell ref="B30:E30"/>
    <mergeCell ref="B31:E31"/>
    <mergeCell ref="B32:E32"/>
    <mergeCell ref="H53:J53"/>
    <mergeCell ref="A34:E34"/>
    <mergeCell ref="A36:D36"/>
    <mergeCell ref="B38:G39"/>
    <mergeCell ref="H38:K39"/>
    <mergeCell ref="B40:B47"/>
    <mergeCell ref="C40:G40"/>
    <mergeCell ref="H40:J40"/>
    <mergeCell ref="C41:G41"/>
    <mergeCell ref="H41:J41"/>
    <mergeCell ref="C42:G42"/>
    <mergeCell ref="H42:J42"/>
    <mergeCell ref="C43:G43"/>
    <mergeCell ref="H43:J43"/>
    <mergeCell ref="C44:G44"/>
    <mergeCell ref="H44:J44"/>
    <mergeCell ref="C46:G46"/>
    <mergeCell ref="H46:J46"/>
    <mergeCell ref="C47:G47"/>
    <mergeCell ref="H47:J47"/>
    <mergeCell ref="C45:G45"/>
    <mergeCell ref="H45:J45"/>
    <mergeCell ref="B48:B55"/>
    <mergeCell ref="C48:G48"/>
    <mergeCell ref="H48:J48"/>
    <mergeCell ref="C49:G49"/>
    <mergeCell ref="H49:J49"/>
    <mergeCell ref="C50:G50"/>
    <mergeCell ref="C54:G54"/>
    <mergeCell ref="H54:J54"/>
    <mergeCell ref="C55:G55"/>
    <mergeCell ref="H55:J55"/>
    <mergeCell ref="H50:J50"/>
    <mergeCell ref="C51:G51"/>
    <mergeCell ref="H51:J51"/>
    <mergeCell ref="C52:G52"/>
    <mergeCell ref="H52:J52"/>
    <mergeCell ref="C53:G53"/>
  </mergeCells>
  <phoneticPr fontId="6"/>
  <conditionalFormatting sqref="A7:K9">
    <cfRule type="containsBlanks" dxfId="158" priority="20">
      <formula>LEN(TRIM(A7))=0</formula>
    </cfRule>
  </conditionalFormatting>
  <conditionalFormatting sqref="F14:AJ14">
    <cfRule type="expression" dxfId="157" priority="8">
      <formula>F$13="土"</formula>
    </cfRule>
    <cfRule type="expression" dxfId="156" priority="9">
      <formula>F$14="○"</formula>
    </cfRule>
  </conditionalFormatting>
  <conditionalFormatting sqref="F14:AJ33">
    <cfRule type="expression" dxfId="155" priority="6">
      <formula>F$13="日"</formula>
    </cfRule>
    <cfRule type="expression" dxfId="154" priority="7">
      <formula>F$13="祝"</formula>
    </cfRule>
  </conditionalFormatting>
  <conditionalFormatting sqref="F15:AJ33">
    <cfRule type="expression" dxfId="153" priority="12">
      <formula>F$13="土"</formula>
    </cfRule>
  </conditionalFormatting>
  <conditionalFormatting sqref="F16:AJ33">
    <cfRule type="expression" dxfId="152" priority="13">
      <formula>F$14="○"</formula>
    </cfRule>
  </conditionalFormatting>
  <conditionalFormatting sqref="L7:U7">
    <cfRule type="containsBlanks" dxfId="151" priority="19">
      <formula>LEN(TRIM(L7))=0</formula>
    </cfRule>
  </conditionalFormatting>
  <conditionalFormatting sqref="M3:N3">
    <cfRule type="containsBlanks" dxfId="150" priority="1">
      <formula>LEN(TRIM(M3))=0</formula>
    </cfRule>
  </conditionalFormatting>
  <conditionalFormatting sqref="O8:U9">
    <cfRule type="containsBlanks" dxfId="149" priority="18">
      <formula>LEN(TRIM(O8))=0</formula>
    </cfRule>
  </conditionalFormatting>
  <conditionalFormatting sqref="X7:AA7">
    <cfRule type="containsBlanks" dxfId="148" priority="3">
      <formula>LEN(TRIM(X7))=0</formula>
    </cfRule>
  </conditionalFormatting>
  <dataValidations count="1">
    <dataValidation type="custom" showInputMessage="1" showErrorMessage="1" error="長期休業期間の平日以外の日については、このシートには入力できません。_x000a_【平日・休日】シートに入力してください。" sqref="F17:AJ24 F26:AJ33" xr:uid="{7DBB3745-CA10-454D-B86A-65942C279AC4}">
      <formula1>F$14="○"</formula1>
    </dataValidation>
  </dataValidations>
  <pageMargins left="0.7" right="0.7" top="0.75" bottom="0.75" header="0.3" footer="0.3"/>
  <pageSetup paperSize="9" scale="4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58F5EB23-CC7F-4379-A0B0-6A32E5EEF19F}">
          <x14:formula1>
            <xm:f>プルダウン!$A$15</xm:f>
          </x14:formula1>
          <xm:sqref>F14:AJ14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E3C12-9EE9-44EC-A14F-D05FB124D2DE}">
  <sheetPr codeName="Sheet8">
    <tabColor theme="8" tint="0.59999389629810485"/>
  </sheetPr>
  <dimension ref="A1:AM52"/>
  <sheetViews>
    <sheetView view="pageBreakPreview" zoomScale="90" zoomScaleNormal="100" zoomScaleSheetLayoutView="90" workbookViewId="0">
      <selection activeCell="F21" activeCellId="1" sqref="F16:AJ16 F21:AJ21"/>
    </sheetView>
  </sheetViews>
  <sheetFormatPr defaultRowHeight="13.5"/>
  <cols>
    <col min="1" max="1" width="4.625" style="17" customWidth="1"/>
    <col min="2" max="5" width="5.75" style="17" customWidth="1"/>
    <col min="6" max="38" width="4.625" style="17" customWidth="1"/>
    <col min="39" max="16384" width="9" style="17"/>
  </cols>
  <sheetData>
    <row r="1" spans="1:39" ht="18.75" customHeight="1"/>
    <row r="2" spans="1:39" ht="18.75" customHeight="1">
      <c r="A2" s="17" t="s">
        <v>263</v>
      </c>
    </row>
    <row r="3" spans="1:39" ht="18.75" customHeight="1">
      <c r="A3" s="406" t="s">
        <v>242</v>
      </c>
      <c r="B3" s="406"/>
      <c r="C3" s="406"/>
      <c r="D3" s="406"/>
      <c r="E3" s="406"/>
      <c r="F3" s="406"/>
      <c r="G3" s="406"/>
      <c r="H3" s="406"/>
      <c r="I3" s="406"/>
      <c r="J3" s="406"/>
      <c r="K3" s="406"/>
      <c r="L3" s="406"/>
      <c r="M3" s="452">
        <f>IF(P3&lt;4,'4月【平日・休日】'!M3+1,'4月【平日・休日】'!M3)</f>
        <v>2026</v>
      </c>
      <c r="N3" s="452"/>
      <c r="O3" s="17" t="s">
        <v>0</v>
      </c>
      <c r="P3" s="18">
        <v>8</v>
      </c>
      <c r="Q3" s="17" t="s">
        <v>10</v>
      </c>
      <c r="R3" s="17" t="s">
        <v>70</v>
      </c>
    </row>
    <row r="4" spans="1:39" ht="18.75" customHeight="1" thickBot="1"/>
    <row r="5" spans="1:39" ht="18.75" customHeight="1" thickBot="1">
      <c r="A5" s="408" t="s">
        <v>103</v>
      </c>
      <c r="B5" s="409"/>
      <c r="C5" s="409"/>
      <c r="D5" s="409"/>
      <c r="E5" s="409"/>
      <c r="F5" s="409"/>
      <c r="G5" s="409"/>
      <c r="H5" s="409"/>
      <c r="I5" s="409"/>
      <c r="J5" s="409"/>
      <c r="K5" s="410"/>
      <c r="L5" s="411" t="s">
        <v>11</v>
      </c>
      <c r="M5" s="412"/>
      <c r="N5" s="412"/>
      <c r="O5" s="412"/>
      <c r="P5" s="412"/>
      <c r="Q5" s="412"/>
      <c r="R5" s="412"/>
      <c r="S5" s="412"/>
      <c r="T5" s="412"/>
      <c r="U5" s="413"/>
      <c r="V5" s="19"/>
      <c r="W5" s="19"/>
      <c r="X5" s="19"/>
      <c r="AI5" s="405" t="s">
        <v>236</v>
      </c>
      <c r="AJ5" s="405"/>
      <c r="AK5" s="405"/>
      <c r="AL5" s="405"/>
      <c r="AM5" s="405"/>
    </row>
    <row r="6" spans="1:39" ht="18.75" customHeight="1" thickBot="1">
      <c r="A6" s="398" t="s">
        <v>48</v>
      </c>
      <c r="B6" s="399"/>
      <c r="C6" s="399"/>
      <c r="D6" s="399"/>
      <c r="E6" s="399"/>
      <c r="F6" s="399"/>
      <c r="G6" s="399"/>
      <c r="H6" s="399"/>
      <c r="I6" s="399"/>
      <c r="J6" s="399"/>
      <c r="K6" s="400"/>
      <c r="L6" s="398" t="s">
        <v>49</v>
      </c>
      <c r="M6" s="399"/>
      <c r="N6" s="399"/>
      <c r="O6" s="399"/>
      <c r="P6" s="399"/>
      <c r="Q6" s="399"/>
      <c r="R6" s="399"/>
      <c r="S6" s="399"/>
      <c r="T6" s="399"/>
      <c r="U6" s="400"/>
      <c r="V6" s="19"/>
      <c r="W6" s="19"/>
      <c r="X6" s="450" t="s">
        <v>20</v>
      </c>
      <c r="Y6" s="451"/>
      <c r="Z6" s="451"/>
      <c r="AA6" s="451"/>
      <c r="AB6" s="403"/>
      <c r="AC6" s="404" t="s">
        <v>21</v>
      </c>
      <c r="AD6" s="405"/>
      <c r="AE6" s="405"/>
      <c r="AF6" s="405"/>
      <c r="AG6" s="405"/>
      <c r="AI6" s="405" t="s">
        <v>68</v>
      </c>
      <c r="AJ6" s="405"/>
      <c r="AK6" s="405"/>
      <c r="AL6" s="405" t="s">
        <v>69</v>
      </c>
      <c r="AM6" s="405"/>
    </row>
    <row r="7" spans="1:39" ht="18.75" customHeight="1" thickBot="1">
      <c r="A7" s="370">
        <f>'4月【平日・休日】'!A7</f>
        <v>0</v>
      </c>
      <c r="B7" s="371"/>
      <c r="C7" s="371"/>
      <c r="D7" s="371"/>
      <c r="E7" s="371"/>
      <c r="F7" s="371"/>
      <c r="G7" s="371"/>
      <c r="H7" s="371"/>
      <c r="I7" s="371"/>
      <c r="J7" s="371"/>
      <c r="K7" s="372"/>
      <c r="L7" s="379">
        <f>'4月【平日・休日】'!L7</f>
        <v>0</v>
      </c>
      <c r="M7" s="380"/>
      <c r="N7" s="380"/>
      <c r="O7" s="380"/>
      <c r="P7" s="380"/>
      <c r="Q7" s="380"/>
      <c r="R7" s="380"/>
      <c r="S7" s="380"/>
      <c r="T7" s="380"/>
      <c r="U7" s="381"/>
      <c r="V7" s="19"/>
      <c r="W7" s="19"/>
      <c r="X7" s="382"/>
      <c r="Y7" s="383"/>
      <c r="Z7" s="383"/>
      <c r="AA7" s="383"/>
      <c r="AB7" s="21" t="s">
        <v>1</v>
      </c>
      <c r="AC7" s="384">
        <f>COUNTIF(F26:AJ26,"&lt;&gt;0")</f>
        <v>0</v>
      </c>
      <c r="AD7" s="384"/>
      <c r="AE7" s="384"/>
      <c r="AF7" s="384"/>
      <c r="AG7" s="20" t="s">
        <v>9</v>
      </c>
      <c r="AI7" s="385"/>
      <c r="AJ7" s="386"/>
      <c r="AK7" s="386"/>
      <c r="AL7" s="387"/>
      <c r="AM7" s="388"/>
    </row>
    <row r="8" spans="1:39" ht="18.75" customHeight="1">
      <c r="A8" s="373"/>
      <c r="B8" s="374"/>
      <c r="C8" s="374"/>
      <c r="D8" s="374"/>
      <c r="E8" s="374"/>
      <c r="F8" s="374"/>
      <c r="G8" s="374"/>
      <c r="H8" s="374"/>
      <c r="I8" s="374"/>
      <c r="J8" s="374"/>
      <c r="K8" s="375"/>
      <c r="L8" s="389" t="s">
        <v>50</v>
      </c>
      <c r="M8" s="390"/>
      <c r="N8" s="391"/>
      <c r="O8" s="392">
        <f>'4月【平日・休日】'!O8</f>
        <v>0</v>
      </c>
      <c r="P8" s="393"/>
      <c r="Q8" s="393"/>
      <c r="R8" s="393"/>
      <c r="S8" s="393"/>
      <c r="T8" s="393"/>
      <c r="U8" s="394"/>
      <c r="V8" s="19"/>
      <c r="W8" s="19"/>
      <c r="X8" s="19"/>
    </row>
    <row r="9" spans="1:39" ht="18.75" customHeight="1" thickBot="1">
      <c r="A9" s="376"/>
      <c r="B9" s="377"/>
      <c r="C9" s="377"/>
      <c r="D9" s="377"/>
      <c r="E9" s="377"/>
      <c r="F9" s="377"/>
      <c r="G9" s="377"/>
      <c r="H9" s="377"/>
      <c r="I9" s="377"/>
      <c r="J9" s="377"/>
      <c r="K9" s="378"/>
      <c r="L9" s="395" t="s">
        <v>13</v>
      </c>
      <c r="M9" s="396"/>
      <c r="N9" s="397"/>
      <c r="O9" s="362">
        <f>'4月【平日・休日】'!O9</f>
        <v>0</v>
      </c>
      <c r="P9" s="363"/>
      <c r="Q9" s="363"/>
      <c r="R9" s="363"/>
      <c r="S9" s="363"/>
      <c r="T9" s="363"/>
      <c r="U9" s="364"/>
      <c r="V9" s="19"/>
      <c r="W9" s="19"/>
      <c r="X9" s="19"/>
    </row>
    <row r="10" spans="1:39" ht="18.75" customHeight="1">
      <c r="A10" s="23"/>
      <c r="B10" s="23"/>
      <c r="C10" s="23"/>
      <c r="D10" s="23"/>
      <c r="E10" s="23"/>
      <c r="F10" s="23"/>
      <c r="G10" s="23"/>
      <c r="H10" s="23"/>
      <c r="I10" s="23"/>
      <c r="J10" s="23"/>
      <c r="K10" s="23"/>
      <c r="L10" s="23"/>
      <c r="M10" s="23"/>
      <c r="N10" s="23"/>
      <c r="O10" s="23"/>
      <c r="P10" s="23"/>
      <c r="Q10" s="23"/>
      <c r="R10" s="23"/>
      <c r="S10" s="23"/>
      <c r="T10" s="23"/>
      <c r="U10" s="23"/>
      <c r="V10" s="19"/>
      <c r="W10" s="19"/>
      <c r="X10" s="19"/>
    </row>
    <row r="11" spans="1:39" ht="18.75" customHeight="1">
      <c r="A11" s="365" t="s">
        <v>28</v>
      </c>
      <c r="B11" s="365"/>
      <c r="C11" s="365"/>
      <c r="D11" s="365"/>
      <c r="F11" s="216" t="s">
        <v>256</v>
      </c>
    </row>
    <row r="12" spans="1:39" ht="18.75" customHeight="1">
      <c r="A12" s="350" t="s">
        <v>5</v>
      </c>
      <c r="B12" s="350"/>
      <c r="C12" s="350"/>
      <c r="D12" s="350"/>
      <c r="E12" s="350"/>
      <c r="F12" s="24">
        <f>DATE(M3,P3,1)</f>
        <v>46235</v>
      </c>
      <c r="G12" s="24">
        <f>F12+1</f>
        <v>46236</v>
      </c>
      <c r="H12" s="24">
        <f t="shared" ref="H12:AJ12" si="0">G12+1</f>
        <v>46237</v>
      </c>
      <c r="I12" s="24">
        <f t="shared" si="0"/>
        <v>46238</v>
      </c>
      <c r="J12" s="24">
        <f t="shared" si="0"/>
        <v>46239</v>
      </c>
      <c r="K12" s="24">
        <f t="shared" si="0"/>
        <v>46240</v>
      </c>
      <c r="L12" s="24">
        <f t="shared" si="0"/>
        <v>46241</v>
      </c>
      <c r="M12" s="24">
        <f t="shared" si="0"/>
        <v>46242</v>
      </c>
      <c r="N12" s="24">
        <f t="shared" si="0"/>
        <v>46243</v>
      </c>
      <c r="O12" s="24">
        <f t="shared" si="0"/>
        <v>46244</v>
      </c>
      <c r="P12" s="24">
        <f t="shared" si="0"/>
        <v>46245</v>
      </c>
      <c r="Q12" s="24">
        <f t="shared" si="0"/>
        <v>46246</v>
      </c>
      <c r="R12" s="24">
        <f t="shared" si="0"/>
        <v>46247</v>
      </c>
      <c r="S12" s="24">
        <f t="shared" si="0"/>
        <v>46248</v>
      </c>
      <c r="T12" s="24">
        <f t="shared" si="0"/>
        <v>46249</v>
      </c>
      <c r="U12" s="24">
        <f t="shared" si="0"/>
        <v>46250</v>
      </c>
      <c r="V12" s="24">
        <f t="shared" si="0"/>
        <v>46251</v>
      </c>
      <c r="W12" s="24">
        <f t="shared" si="0"/>
        <v>46252</v>
      </c>
      <c r="X12" s="24">
        <f t="shared" si="0"/>
        <v>46253</v>
      </c>
      <c r="Y12" s="24">
        <f t="shared" si="0"/>
        <v>46254</v>
      </c>
      <c r="Z12" s="24">
        <f t="shared" si="0"/>
        <v>46255</v>
      </c>
      <c r="AA12" s="24">
        <f t="shared" si="0"/>
        <v>46256</v>
      </c>
      <c r="AB12" s="24">
        <f t="shared" si="0"/>
        <v>46257</v>
      </c>
      <c r="AC12" s="24">
        <f t="shared" si="0"/>
        <v>46258</v>
      </c>
      <c r="AD12" s="24">
        <f t="shared" si="0"/>
        <v>46259</v>
      </c>
      <c r="AE12" s="24">
        <f t="shared" si="0"/>
        <v>46260</v>
      </c>
      <c r="AF12" s="24">
        <f t="shared" si="0"/>
        <v>46261</v>
      </c>
      <c r="AG12" s="24">
        <f t="shared" si="0"/>
        <v>46262</v>
      </c>
      <c r="AH12" s="24">
        <f t="shared" si="0"/>
        <v>46263</v>
      </c>
      <c r="AI12" s="24">
        <f t="shared" si="0"/>
        <v>46264</v>
      </c>
      <c r="AJ12" s="24">
        <f t="shared" si="0"/>
        <v>46265</v>
      </c>
      <c r="AK12" s="199" t="s">
        <v>6</v>
      </c>
    </row>
    <row r="13" spans="1:39" ht="18.75" customHeight="1" thickBot="1">
      <c r="A13" s="350" t="s">
        <v>4</v>
      </c>
      <c r="B13" s="350"/>
      <c r="C13" s="350"/>
      <c r="D13" s="350"/>
      <c r="E13" s="350"/>
      <c r="F13" s="200" t="str">
        <f>TEXT(F12,"aaa")</f>
        <v>土</v>
      </c>
      <c r="G13" s="200" t="str">
        <f t="shared" ref="G13:AI13" si="1">TEXT(G12,"aaa")</f>
        <v>日</v>
      </c>
      <c r="H13" s="200" t="str">
        <f t="shared" si="1"/>
        <v>月</v>
      </c>
      <c r="I13" s="200" t="str">
        <f t="shared" si="1"/>
        <v>火</v>
      </c>
      <c r="J13" s="200" t="str">
        <f t="shared" si="1"/>
        <v>水</v>
      </c>
      <c r="K13" s="200" t="str">
        <f t="shared" si="1"/>
        <v>木</v>
      </c>
      <c r="L13" s="200" t="str">
        <f t="shared" si="1"/>
        <v>金</v>
      </c>
      <c r="M13" s="200" t="str">
        <f t="shared" si="1"/>
        <v>土</v>
      </c>
      <c r="N13" s="200" t="str">
        <f t="shared" si="1"/>
        <v>日</v>
      </c>
      <c r="O13" s="200" t="str">
        <f t="shared" si="1"/>
        <v>月</v>
      </c>
      <c r="P13" s="239" t="s">
        <v>277</v>
      </c>
      <c r="Q13" s="239" t="str">
        <f t="shared" si="1"/>
        <v>水</v>
      </c>
      <c r="R13" s="217" t="str">
        <f t="shared" ref="R13" si="2">TEXT(R12,"aaa")</f>
        <v>木</v>
      </c>
      <c r="S13" s="200" t="str">
        <f t="shared" si="1"/>
        <v>金</v>
      </c>
      <c r="T13" s="200" t="str">
        <f t="shared" si="1"/>
        <v>土</v>
      </c>
      <c r="U13" s="200" t="str">
        <f t="shared" si="1"/>
        <v>日</v>
      </c>
      <c r="V13" s="200" t="str">
        <f t="shared" si="1"/>
        <v>月</v>
      </c>
      <c r="W13" s="200" t="str">
        <f t="shared" si="1"/>
        <v>火</v>
      </c>
      <c r="X13" s="200" t="str">
        <f t="shared" si="1"/>
        <v>水</v>
      </c>
      <c r="Y13" s="200" t="str">
        <f t="shared" si="1"/>
        <v>木</v>
      </c>
      <c r="Z13" s="200" t="str">
        <f t="shared" si="1"/>
        <v>金</v>
      </c>
      <c r="AA13" s="200" t="str">
        <f t="shared" si="1"/>
        <v>土</v>
      </c>
      <c r="AB13" s="200" t="str">
        <f t="shared" si="1"/>
        <v>日</v>
      </c>
      <c r="AC13" s="200" t="str">
        <f t="shared" si="1"/>
        <v>月</v>
      </c>
      <c r="AD13" s="200" t="str">
        <f t="shared" si="1"/>
        <v>火</v>
      </c>
      <c r="AE13" s="200" t="str">
        <f t="shared" si="1"/>
        <v>水</v>
      </c>
      <c r="AF13" s="200" t="str">
        <f t="shared" si="1"/>
        <v>木</v>
      </c>
      <c r="AG13" s="200" t="str">
        <f t="shared" si="1"/>
        <v>金</v>
      </c>
      <c r="AH13" s="200" t="str">
        <f t="shared" si="1"/>
        <v>土</v>
      </c>
      <c r="AI13" s="200" t="str">
        <f t="shared" si="1"/>
        <v>日</v>
      </c>
      <c r="AJ13" s="233" t="str">
        <f t="shared" ref="AJ13" si="3">TEXT(AJ12,"aaa")</f>
        <v>月</v>
      </c>
      <c r="AK13" s="199"/>
    </row>
    <row r="14" spans="1:39" ht="18.75" customHeight="1" thickTop="1" thickBot="1">
      <c r="A14" s="366" t="s">
        <v>67</v>
      </c>
      <c r="B14" s="367"/>
      <c r="C14" s="367"/>
      <c r="D14" s="367"/>
      <c r="E14" s="368"/>
      <c r="F14" s="230"/>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231"/>
      <c r="AE14" s="231"/>
      <c r="AF14" s="231"/>
      <c r="AG14" s="231"/>
      <c r="AH14" s="231"/>
      <c r="AI14" s="231"/>
      <c r="AJ14" s="232"/>
      <c r="AK14" s="84"/>
    </row>
    <row r="15" spans="1:39" ht="18.75" hidden="1" customHeight="1" thickTop="1">
      <c r="A15" s="366"/>
      <c r="B15" s="367"/>
      <c r="C15" s="367"/>
      <c r="D15" s="367"/>
      <c r="E15" s="368"/>
      <c r="F15" s="200">
        <f>IF(F13="月",1,IF(F13="火",2,IF(F13="水",3,IF(F13="木",4,IF(F13="金",5,IF(F13="土",6,IF(F13="日",7,IF(F13="祝",8,""))))))))</f>
        <v>6</v>
      </c>
      <c r="G15" s="200">
        <f t="shared" ref="G15:AJ15" si="4">IF(G13="月",1,IF(G13="火",2,IF(G13="水",3,IF(G13="木",4,IF(G13="金",5,IF(G13="土",6,IF(G13="日",7,IF(G13="祝",8,""))))))))</f>
        <v>7</v>
      </c>
      <c r="H15" s="200">
        <f t="shared" si="4"/>
        <v>1</v>
      </c>
      <c r="I15" s="200">
        <f t="shared" si="4"/>
        <v>2</v>
      </c>
      <c r="J15" s="200">
        <f t="shared" si="4"/>
        <v>3</v>
      </c>
      <c r="K15" s="200">
        <f t="shared" si="4"/>
        <v>4</v>
      </c>
      <c r="L15" s="200">
        <f t="shared" si="4"/>
        <v>5</v>
      </c>
      <c r="M15" s="200">
        <f t="shared" si="4"/>
        <v>6</v>
      </c>
      <c r="N15" s="200">
        <f t="shared" si="4"/>
        <v>7</v>
      </c>
      <c r="O15" s="200">
        <f t="shared" si="4"/>
        <v>1</v>
      </c>
      <c r="P15" s="200">
        <f t="shared" si="4"/>
        <v>8</v>
      </c>
      <c r="Q15" s="200">
        <f t="shared" si="4"/>
        <v>3</v>
      </c>
      <c r="R15" s="200">
        <f t="shared" si="4"/>
        <v>4</v>
      </c>
      <c r="S15" s="200">
        <f t="shared" si="4"/>
        <v>5</v>
      </c>
      <c r="T15" s="200">
        <f t="shared" si="4"/>
        <v>6</v>
      </c>
      <c r="U15" s="200">
        <f t="shared" si="4"/>
        <v>7</v>
      </c>
      <c r="V15" s="200">
        <f t="shared" si="4"/>
        <v>1</v>
      </c>
      <c r="W15" s="200">
        <f t="shared" si="4"/>
        <v>2</v>
      </c>
      <c r="X15" s="200">
        <f t="shared" si="4"/>
        <v>3</v>
      </c>
      <c r="Y15" s="200">
        <f t="shared" si="4"/>
        <v>4</v>
      </c>
      <c r="Z15" s="200">
        <f t="shared" si="4"/>
        <v>5</v>
      </c>
      <c r="AA15" s="200">
        <f t="shared" si="4"/>
        <v>6</v>
      </c>
      <c r="AB15" s="200">
        <f t="shared" si="4"/>
        <v>7</v>
      </c>
      <c r="AC15" s="200">
        <f t="shared" si="4"/>
        <v>1</v>
      </c>
      <c r="AD15" s="200">
        <f t="shared" si="4"/>
        <v>2</v>
      </c>
      <c r="AE15" s="200">
        <f t="shared" si="4"/>
        <v>3</v>
      </c>
      <c r="AF15" s="200">
        <f t="shared" si="4"/>
        <v>4</v>
      </c>
      <c r="AG15" s="200">
        <f t="shared" si="4"/>
        <v>5</v>
      </c>
      <c r="AH15" s="200">
        <f t="shared" si="4"/>
        <v>6</v>
      </c>
      <c r="AI15" s="200">
        <f t="shared" si="4"/>
        <v>7</v>
      </c>
      <c r="AJ15" s="200">
        <f t="shared" si="4"/>
        <v>1</v>
      </c>
      <c r="AK15" s="84"/>
    </row>
    <row r="16" spans="1:39" ht="23.25" customHeight="1" thickTop="1" thickBot="1">
      <c r="A16" s="354" t="s">
        <v>51</v>
      </c>
      <c r="B16" s="355"/>
      <c r="C16" s="355"/>
      <c r="D16" s="355"/>
      <c r="E16" s="356"/>
      <c r="F16" s="340">
        <f>SUM(F17:F20)</f>
        <v>0</v>
      </c>
      <c r="G16" s="340">
        <f t="shared" ref="G16:AJ16" si="5">SUM(G17:G20)</f>
        <v>0</v>
      </c>
      <c r="H16" s="340">
        <f t="shared" si="5"/>
        <v>0</v>
      </c>
      <c r="I16" s="340">
        <f t="shared" si="5"/>
        <v>0</v>
      </c>
      <c r="J16" s="340">
        <f t="shared" si="5"/>
        <v>0</v>
      </c>
      <c r="K16" s="340">
        <f t="shared" si="5"/>
        <v>0</v>
      </c>
      <c r="L16" s="340">
        <f t="shared" si="5"/>
        <v>0</v>
      </c>
      <c r="M16" s="340">
        <f t="shared" si="5"/>
        <v>0</v>
      </c>
      <c r="N16" s="340">
        <f t="shared" si="5"/>
        <v>0</v>
      </c>
      <c r="O16" s="340">
        <f t="shared" si="5"/>
        <v>0</v>
      </c>
      <c r="P16" s="340">
        <f t="shared" si="5"/>
        <v>0</v>
      </c>
      <c r="Q16" s="340">
        <f t="shared" si="5"/>
        <v>0</v>
      </c>
      <c r="R16" s="340">
        <f t="shared" si="5"/>
        <v>0</v>
      </c>
      <c r="S16" s="340">
        <f t="shared" si="5"/>
        <v>0</v>
      </c>
      <c r="T16" s="340">
        <f t="shared" si="5"/>
        <v>0</v>
      </c>
      <c r="U16" s="340">
        <f t="shared" si="5"/>
        <v>0</v>
      </c>
      <c r="V16" s="340">
        <f t="shared" si="5"/>
        <v>0</v>
      </c>
      <c r="W16" s="340">
        <f t="shared" si="5"/>
        <v>0</v>
      </c>
      <c r="X16" s="340">
        <f t="shared" si="5"/>
        <v>0</v>
      </c>
      <c r="Y16" s="340">
        <f t="shared" si="5"/>
        <v>0</v>
      </c>
      <c r="Z16" s="340">
        <f t="shared" si="5"/>
        <v>0</v>
      </c>
      <c r="AA16" s="340">
        <f t="shared" si="5"/>
        <v>0</v>
      </c>
      <c r="AB16" s="340">
        <f t="shared" si="5"/>
        <v>0</v>
      </c>
      <c r="AC16" s="340">
        <f t="shared" si="5"/>
        <v>0</v>
      </c>
      <c r="AD16" s="340">
        <f t="shared" si="5"/>
        <v>0</v>
      </c>
      <c r="AE16" s="340">
        <f t="shared" si="5"/>
        <v>0</v>
      </c>
      <c r="AF16" s="340">
        <f t="shared" si="5"/>
        <v>0</v>
      </c>
      <c r="AG16" s="340">
        <f t="shared" si="5"/>
        <v>0</v>
      </c>
      <c r="AH16" s="340">
        <f t="shared" si="5"/>
        <v>0</v>
      </c>
      <c r="AI16" s="340">
        <f t="shared" si="5"/>
        <v>0</v>
      </c>
      <c r="AJ16" s="340">
        <f t="shared" si="5"/>
        <v>0</v>
      </c>
      <c r="AK16" s="28">
        <f>SUM(F16:AJ16)</f>
        <v>0</v>
      </c>
    </row>
    <row r="17" spans="1:37" s="33" customFormat="1" ht="23.25" customHeight="1" thickTop="1">
      <c r="A17" s="29"/>
      <c r="B17" s="357" t="s">
        <v>53</v>
      </c>
      <c r="C17" s="358"/>
      <c r="D17" s="358"/>
      <c r="E17" s="358"/>
      <c r="F17" s="25"/>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7"/>
      <c r="AK17" s="28">
        <f>SUM(F17:AJ17)</f>
        <v>0</v>
      </c>
    </row>
    <row r="18" spans="1:37" s="33" customFormat="1" ht="23.25" customHeight="1">
      <c r="A18" s="29"/>
      <c r="B18" s="359" t="s">
        <v>54</v>
      </c>
      <c r="C18" s="358"/>
      <c r="D18" s="358"/>
      <c r="E18" s="360"/>
      <c r="F18" s="30"/>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2"/>
      <c r="AK18" s="28">
        <f t="shared" ref="AK18:AK25" si="6">SUM(F18:AJ18)</f>
        <v>0</v>
      </c>
    </row>
    <row r="19" spans="1:37" s="33" customFormat="1" ht="23.25" customHeight="1">
      <c r="A19" s="29"/>
      <c r="B19" s="359" t="s">
        <v>55</v>
      </c>
      <c r="C19" s="358"/>
      <c r="D19" s="358"/>
      <c r="E19" s="360"/>
      <c r="F19" s="30"/>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2"/>
      <c r="AK19" s="28">
        <f t="shared" si="6"/>
        <v>0</v>
      </c>
    </row>
    <row r="20" spans="1:37" s="33" customFormat="1" ht="23.25" customHeight="1" thickBot="1">
      <c r="A20" s="34"/>
      <c r="B20" s="359" t="s">
        <v>56</v>
      </c>
      <c r="C20" s="358"/>
      <c r="D20" s="358"/>
      <c r="E20" s="360"/>
      <c r="F20" s="35"/>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7"/>
      <c r="AK20" s="28">
        <f t="shared" si="6"/>
        <v>0</v>
      </c>
    </row>
    <row r="21" spans="1:37" ht="23.25" customHeight="1" thickTop="1" thickBot="1">
      <c r="A21" s="354" t="s">
        <v>52</v>
      </c>
      <c r="B21" s="355"/>
      <c r="C21" s="355"/>
      <c r="D21" s="355"/>
      <c r="E21" s="356"/>
      <c r="F21" s="338">
        <f>SUM(F22:F25)</f>
        <v>0</v>
      </c>
      <c r="G21" s="338">
        <f t="shared" ref="G21:AJ21" si="7">SUM(G22:G25)</f>
        <v>0</v>
      </c>
      <c r="H21" s="338">
        <f t="shared" si="7"/>
        <v>0</v>
      </c>
      <c r="I21" s="338">
        <f t="shared" si="7"/>
        <v>0</v>
      </c>
      <c r="J21" s="338">
        <f t="shared" si="7"/>
        <v>0</v>
      </c>
      <c r="K21" s="338">
        <f t="shared" si="7"/>
        <v>0</v>
      </c>
      <c r="L21" s="338">
        <f t="shared" si="7"/>
        <v>0</v>
      </c>
      <c r="M21" s="338">
        <f t="shared" si="7"/>
        <v>0</v>
      </c>
      <c r="N21" s="338">
        <f t="shared" si="7"/>
        <v>0</v>
      </c>
      <c r="O21" s="338">
        <f t="shared" si="7"/>
        <v>0</v>
      </c>
      <c r="P21" s="338">
        <f t="shared" si="7"/>
        <v>0</v>
      </c>
      <c r="Q21" s="338">
        <f t="shared" si="7"/>
        <v>0</v>
      </c>
      <c r="R21" s="338">
        <f t="shared" si="7"/>
        <v>0</v>
      </c>
      <c r="S21" s="338">
        <f t="shared" si="7"/>
        <v>0</v>
      </c>
      <c r="T21" s="338">
        <f t="shared" si="7"/>
        <v>0</v>
      </c>
      <c r="U21" s="338">
        <f t="shared" si="7"/>
        <v>0</v>
      </c>
      <c r="V21" s="338">
        <f t="shared" si="7"/>
        <v>0</v>
      </c>
      <c r="W21" s="338">
        <f t="shared" si="7"/>
        <v>0</v>
      </c>
      <c r="X21" s="338">
        <f t="shared" si="7"/>
        <v>0</v>
      </c>
      <c r="Y21" s="338">
        <f t="shared" si="7"/>
        <v>0</v>
      </c>
      <c r="Z21" s="338">
        <f t="shared" si="7"/>
        <v>0</v>
      </c>
      <c r="AA21" s="338">
        <f t="shared" si="7"/>
        <v>0</v>
      </c>
      <c r="AB21" s="338">
        <f t="shared" si="7"/>
        <v>0</v>
      </c>
      <c r="AC21" s="338">
        <f t="shared" si="7"/>
        <v>0</v>
      </c>
      <c r="AD21" s="338">
        <f t="shared" si="7"/>
        <v>0</v>
      </c>
      <c r="AE21" s="338">
        <f t="shared" si="7"/>
        <v>0</v>
      </c>
      <c r="AF21" s="338">
        <f t="shared" si="7"/>
        <v>0</v>
      </c>
      <c r="AG21" s="338">
        <f t="shared" si="7"/>
        <v>0</v>
      </c>
      <c r="AH21" s="338">
        <f t="shared" si="7"/>
        <v>0</v>
      </c>
      <c r="AI21" s="338">
        <f t="shared" si="7"/>
        <v>0</v>
      </c>
      <c r="AJ21" s="338">
        <f t="shared" si="7"/>
        <v>0</v>
      </c>
      <c r="AK21" s="28">
        <f t="shared" si="6"/>
        <v>0</v>
      </c>
    </row>
    <row r="22" spans="1:37" s="33" customFormat="1" ht="23.25" customHeight="1" thickTop="1">
      <c r="A22" s="29"/>
      <c r="B22" s="357" t="s">
        <v>53</v>
      </c>
      <c r="C22" s="358"/>
      <c r="D22" s="358"/>
      <c r="E22" s="358"/>
      <c r="F22" s="66"/>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8"/>
      <c r="AK22" s="28">
        <f t="shared" si="6"/>
        <v>0</v>
      </c>
    </row>
    <row r="23" spans="1:37" s="33" customFormat="1" ht="23.25" customHeight="1">
      <c r="A23" s="29"/>
      <c r="B23" s="359" t="s">
        <v>54</v>
      </c>
      <c r="C23" s="358"/>
      <c r="D23" s="358"/>
      <c r="E23" s="360"/>
      <c r="F23" s="30"/>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2"/>
      <c r="AK23" s="28">
        <f t="shared" si="6"/>
        <v>0</v>
      </c>
    </row>
    <row r="24" spans="1:37" s="33" customFormat="1" ht="23.25" customHeight="1">
      <c r="A24" s="29"/>
      <c r="B24" s="359" t="s">
        <v>55</v>
      </c>
      <c r="C24" s="358"/>
      <c r="D24" s="358"/>
      <c r="E24" s="360"/>
      <c r="F24" s="30"/>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2"/>
      <c r="AK24" s="28">
        <f t="shared" si="6"/>
        <v>0</v>
      </c>
    </row>
    <row r="25" spans="1:37" s="33" customFormat="1" ht="23.25" customHeight="1" thickBot="1">
      <c r="A25" s="34"/>
      <c r="B25" s="359" t="s">
        <v>56</v>
      </c>
      <c r="C25" s="358"/>
      <c r="D25" s="358"/>
      <c r="E25" s="360"/>
      <c r="F25" s="35"/>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7"/>
      <c r="AK25" s="28">
        <f t="shared" si="6"/>
        <v>0</v>
      </c>
    </row>
    <row r="26" spans="1:37" ht="18.75" customHeight="1" thickTop="1">
      <c r="A26" s="361" t="s">
        <v>6</v>
      </c>
      <c r="B26" s="361"/>
      <c r="C26" s="361"/>
      <c r="D26" s="361"/>
      <c r="E26" s="361"/>
      <c r="F26" s="43">
        <f>F16+F21</f>
        <v>0</v>
      </c>
      <c r="G26" s="43">
        <f t="shared" ref="G26:AJ26" si="8">G16+G21</f>
        <v>0</v>
      </c>
      <c r="H26" s="43">
        <f t="shared" si="8"/>
        <v>0</v>
      </c>
      <c r="I26" s="43">
        <f t="shared" si="8"/>
        <v>0</v>
      </c>
      <c r="J26" s="43">
        <f t="shared" si="8"/>
        <v>0</v>
      </c>
      <c r="K26" s="43">
        <f t="shared" si="8"/>
        <v>0</v>
      </c>
      <c r="L26" s="43">
        <f t="shared" si="8"/>
        <v>0</v>
      </c>
      <c r="M26" s="43">
        <f t="shared" si="8"/>
        <v>0</v>
      </c>
      <c r="N26" s="43">
        <f t="shared" si="8"/>
        <v>0</v>
      </c>
      <c r="O26" s="43">
        <f t="shared" si="8"/>
        <v>0</v>
      </c>
      <c r="P26" s="43">
        <f t="shared" si="8"/>
        <v>0</v>
      </c>
      <c r="Q26" s="43">
        <f t="shared" si="8"/>
        <v>0</v>
      </c>
      <c r="R26" s="43">
        <f t="shared" si="8"/>
        <v>0</v>
      </c>
      <c r="S26" s="43">
        <f t="shared" si="8"/>
        <v>0</v>
      </c>
      <c r="T26" s="43">
        <f t="shared" si="8"/>
        <v>0</v>
      </c>
      <c r="U26" s="43">
        <f t="shared" si="8"/>
        <v>0</v>
      </c>
      <c r="V26" s="43">
        <f t="shared" si="8"/>
        <v>0</v>
      </c>
      <c r="W26" s="43">
        <f t="shared" si="8"/>
        <v>0</v>
      </c>
      <c r="X26" s="43">
        <f t="shared" si="8"/>
        <v>0</v>
      </c>
      <c r="Y26" s="43">
        <f t="shared" si="8"/>
        <v>0</v>
      </c>
      <c r="Z26" s="43">
        <f t="shared" si="8"/>
        <v>0</v>
      </c>
      <c r="AA26" s="43">
        <f t="shared" si="8"/>
        <v>0</v>
      </c>
      <c r="AB26" s="43">
        <f t="shared" si="8"/>
        <v>0</v>
      </c>
      <c r="AC26" s="43">
        <f t="shared" si="8"/>
        <v>0</v>
      </c>
      <c r="AD26" s="43">
        <f t="shared" si="8"/>
        <v>0</v>
      </c>
      <c r="AE26" s="43">
        <f t="shared" si="8"/>
        <v>0</v>
      </c>
      <c r="AF26" s="43">
        <f t="shared" si="8"/>
        <v>0</v>
      </c>
      <c r="AG26" s="43">
        <f t="shared" si="8"/>
        <v>0</v>
      </c>
      <c r="AH26" s="43">
        <f t="shared" si="8"/>
        <v>0</v>
      </c>
      <c r="AI26" s="43">
        <f t="shared" si="8"/>
        <v>0</v>
      </c>
      <c r="AJ26" s="43">
        <f t="shared" si="8"/>
        <v>0</v>
      </c>
      <c r="AK26" s="44">
        <f>AK16+AK21</f>
        <v>0</v>
      </c>
    </row>
    <row r="27" spans="1:37" s="77" customFormat="1" ht="18.75" customHeight="1">
      <c r="A27" s="38"/>
      <c r="B27" s="38"/>
      <c r="C27" s="38"/>
      <c r="D27" s="38"/>
      <c r="E27" s="38"/>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row>
    <row r="28" spans="1:37" ht="18.75" customHeight="1">
      <c r="A28" s="353" t="s">
        <v>57</v>
      </c>
      <c r="B28" s="353"/>
      <c r="C28" s="353"/>
      <c r="D28" s="353"/>
      <c r="L28" s="85"/>
      <c r="M28" s="214" t="s">
        <v>251</v>
      </c>
      <c r="N28" s="85"/>
      <c r="O28" s="85"/>
      <c r="P28" s="85"/>
      <c r="Q28" s="85"/>
      <c r="R28" s="85"/>
      <c r="S28" s="85"/>
      <c r="T28" s="85"/>
      <c r="U28" s="85"/>
      <c r="V28" s="85"/>
      <c r="W28" s="85"/>
      <c r="X28" s="85"/>
      <c r="Y28" s="85"/>
      <c r="Z28" s="85"/>
      <c r="AA28" s="85"/>
      <c r="AB28" s="85"/>
      <c r="AC28" s="85"/>
      <c r="AD28" s="85"/>
      <c r="AE28" s="85"/>
      <c r="AF28" s="85"/>
      <c r="AG28" s="85"/>
      <c r="AH28" s="85"/>
      <c r="AI28" s="85"/>
      <c r="AJ28" s="85"/>
      <c r="AK28" s="85"/>
    </row>
    <row r="29" spans="1:37" ht="18.75" customHeight="1">
      <c r="A29" s="201"/>
      <c r="B29" s="33" t="s">
        <v>70</v>
      </c>
      <c r="C29" s="201"/>
      <c r="D29" s="201"/>
      <c r="L29" s="85"/>
      <c r="M29" s="215" t="s">
        <v>250</v>
      </c>
      <c r="N29" s="85"/>
      <c r="O29" s="85"/>
      <c r="P29" s="85"/>
      <c r="Q29" s="85"/>
      <c r="R29" s="85"/>
      <c r="S29" s="85"/>
      <c r="T29" s="85"/>
      <c r="U29" s="85"/>
      <c r="V29" s="85"/>
      <c r="W29" s="85"/>
      <c r="X29" s="85"/>
      <c r="Y29" s="85"/>
      <c r="Z29" s="85"/>
      <c r="AA29" s="85"/>
      <c r="AB29" s="85"/>
      <c r="AC29" s="85"/>
      <c r="AD29" s="85"/>
      <c r="AE29" s="85"/>
      <c r="AF29" s="85"/>
      <c r="AG29" s="85"/>
      <c r="AH29" s="85"/>
      <c r="AI29" s="85"/>
      <c r="AJ29" s="85"/>
      <c r="AK29" s="85"/>
    </row>
    <row r="30" spans="1:37" ht="18.75" customHeight="1">
      <c r="A30" s="350" t="s">
        <v>7</v>
      </c>
      <c r="B30" s="350"/>
      <c r="C30" s="350"/>
      <c r="D30" s="350"/>
      <c r="E30" s="350"/>
      <c r="F30" s="351" t="s">
        <v>8</v>
      </c>
      <c r="G30" s="351"/>
      <c r="H30" s="351"/>
      <c r="I30" s="351"/>
      <c r="L30" s="85"/>
      <c r="M30" s="39"/>
      <c r="N30" s="39"/>
      <c r="O30" s="39"/>
      <c r="P30" s="39"/>
      <c r="Q30" s="39"/>
      <c r="R30" s="39"/>
      <c r="S30" s="90"/>
      <c r="T30" s="90"/>
      <c r="U30" s="90"/>
      <c r="V30" s="90"/>
      <c r="W30" s="39"/>
      <c r="X30" s="39"/>
      <c r="Y30" s="39"/>
      <c r="Z30" s="39"/>
      <c r="AA30" s="39"/>
      <c r="AB30" s="39"/>
      <c r="AC30" s="39"/>
      <c r="AD30" s="87"/>
      <c r="AE30" s="87"/>
      <c r="AF30" s="87"/>
      <c r="AG30" s="87"/>
      <c r="AH30" s="87"/>
      <c r="AI30" s="87"/>
      <c r="AJ30" s="87"/>
      <c r="AK30" s="87"/>
    </row>
    <row r="31" spans="1:37" ht="18.75" customHeight="1">
      <c r="A31" s="350"/>
      <c r="B31" s="350"/>
      <c r="C31" s="350"/>
      <c r="D31" s="350"/>
      <c r="E31" s="350"/>
      <c r="F31" s="352"/>
      <c r="G31" s="352"/>
      <c r="H31" s="352"/>
      <c r="I31" s="351"/>
      <c r="L31" s="85"/>
      <c r="M31" s="39"/>
      <c r="N31" s="39"/>
      <c r="O31" s="39"/>
      <c r="P31" s="39"/>
      <c r="Q31" s="39"/>
      <c r="R31" s="39"/>
      <c r="S31" s="90"/>
      <c r="T31" s="90"/>
      <c r="U31" s="90"/>
      <c r="V31" s="90"/>
      <c r="W31" s="39"/>
      <c r="X31" s="39"/>
      <c r="Y31" s="39"/>
      <c r="Z31" s="39"/>
      <c r="AA31" s="39"/>
      <c r="AB31" s="39"/>
      <c r="AC31" s="39"/>
      <c r="AD31" s="87"/>
      <c r="AE31" s="87"/>
      <c r="AF31" s="87"/>
      <c r="AG31" s="87"/>
      <c r="AH31" s="87"/>
      <c r="AI31" s="87"/>
      <c r="AJ31" s="87"/>
      <c r="AK31" s="87"/>
    </row>
    <row r="32" spans="1:37" ht="18.75" customHeight="1">
      <c r="A32" s="342" t="s">
        <v>58</v>
      </c>
      <c r="B32" s="345" t="s">
        <v>59</v>
      </c>
      <c r="C32" s="346"/>
      <c r="D32" s="346"/>
      <c r="E32" s="346"/>
      <c r="F32" s="347">
        <f>SUMIFS(F16:AJ16,$F$14:$AJ$14,"",$F$15:$AJ$15,"&lt;=5")</f>
        <v>0</v>
      </c>
      <c r="G32" s="347"/>
      <c r="H32" s="348"/>
      <c r="I32" s="76" t="s">
        <v>47</v>
      </c>
      <c r="L32" s="85"/>
      <c r="M32" s="93"/>
      <c r="N32" s="39"/>
      <c r="O32" s="39"/>
      <c r="P32" s="39"/>
      <c r="Q32" s="39"/>
      <c r="R32" s="39"/>
      <c r="S32" s="39"/>
      <c r="T32" s="39"/>
      <c r="U32" s="39"/>
      <c r="V32" s="85"/>
      <c r="W32" s="39"/>
      <c r="X32" s="39"/>
      <c r="Y32" s="39"/>
      <c r="Z32" s="39"/>
      <c r="AA32" s="39"/>
      <c r="AB32" s="39"/>
      <c r="AC32" s="39"/>
      <c r="AD32" s="41"/>
      <c r="AE32" s="41"/>
      <c r="AF32" s="41"/>
      <c r="AG32" s="41"/>
      <c r="AH32" s="41"/>
      <c r="AI32" s="41"/>
      <c r="AJ32" s="41"/>
      <c r="AK32" s="41"/>
    </row>
    <row r="33" spans="1:37" ht="18.75" customHeight="1">
      <c r="A33" s="343"/>
      <c r="B33" s="345" t="s">
        <v>60</v>
      </c>
      <c r="C33" s="346"/>
      <c r="D33" s="346"/>
      <c r="E33" s="346"/>
      <c r="F33" s="347">
        <f>SUMIF($F$15:$AJ$15,"&gt;5",F16:AJ16)</f>
        <v>0</v>
      </c>
      <c r="G33" s="347"/>
      <c r="H33" s="348"/>
      <c r="I33" s="76" t="s">
        <v>47</v>
      </c>
      <c r="L33" s="85"/>
      <c r="M33" s="93"/>
      <c r="N33" s="39"/>
      <c r="O33" s="39"/>
      <c r="P33" s="39"/>
      <c r="Q33" s="39"/>
      <c r="R33" s="39"/>
      <c r="S33" s="39"/>
      <c r="T33" s="39"/>
      <c r="U33" s="39"/>
      <c r="V33" s="85"/>
      <c r="W33" s="88"/>
      <c r="X33" s="88"/>
      <c r="Y33" s="85"/>
      <c r="Z33" s="88"/>
      <c r="AA33" s="88"/>
      <c r="AB33" s="88"/>
      <c r="AC33" s="85"/>
      <c r="AD33" s="88"/>
      <c r="AE33" s="88"/>
      <c r="AF33" s="88"/>
      <c r="AG33" s="85"/>
      <c r="AH33" s="88"/>
      <c r="AI33" s="88"/>
      <c r="AJ33" s="88"/>
      <c r="AK33" s="85"/>
    </row>
    <row r="34" spans="1:37" ht="18.75" customHeight="1">
      <c r="A34" s="343"/>
      <c r="B34" s="349" t="s">
        <v>61</v>
      </c>
      <c r="C34" s="346"/>
      <c r="D34" s="346"/>
      <c r="E34" s="346"/>
      <c r="F34" s="347">
        <f>SUM(F35:H37)</f>
        <v>0</v>
      </c>
      <c r="G34" s="347"/>
      <c r="H34" s="348"/>
      <c r="I34" s="76" t="s">
        <v>47</v>
      </c>
      <c r="L34" s="85"/>
      <c r="M34" s="93"/>
      <c r="N34" s="39"/>
      <c r="O34" s="39"/>
      <c r="P34" s="39"/>
      <c r="Q34" s="39"/>
      <c r="R34" s="39"/>
      <c r="S34" s="39"/>
      <c r="T34" s="39"/>
      <c r="U34" s="39"/>
      <c r="V34" s="85"/>
      <c r="W34" s="89"/>
      <c r="X34" s="89"/>
      <c r="Y34" s="85"/>
      <c r="Z34" s="89"/>
      <c r="AA34" s="89"/>
      <c r="AB34" s="89"/>
      <c r="AC34" s="85"/>
      <c r="AD34" s="89"/>
      <c r="AE34" s="89"/>
      <c r="AF34" s="89"/>
      <c r="AG34" s="85"/>
      <c r="AH34" s="89"/>
      <c r="AI34" s="89"/>
      <c r="AJ34" s="89"/>
      <c r="AK34" s="85"/>
    </row>
    <row r="35" spans="1:37" ht="18.75" customHeight="1">
      <c r="A35" s="343"/>
      <c r="B35" s="78"/>
      <c r="C35" s="345" t="s">
        <v>62</v>
      </c>
      <c r="D35" s="346"/>
      <c r="E35" s="346"/>
      <c r="F35" s="347">
        <f>SUM(F18:AJ18)</f>
        <v>0</v>
      </c>
      <c r="G35" s="347"/>
      <c r="H35" s="348"/>
      <c r="I35" s="76" t="s">
        <v>47</v>
      </c>
      <c r="L35" s="85"/>
      <c r="M35" s="93"/>
      <c r="N35" s="39"/>
      <c r="O35" s="39"/>
      <c r="P35" s="39"/>
      <c r="Q35" s="39"/>
      <c r="R35" s="39"/>
      <c r="S35" s="39"/>
      <c r="T35" s="39"/>
      <c r="U35" s="39"/>
      <c r="V35" s="85"/>
      <c r="W35" s="88"/>
      <c r="X35" s="88"/>
      <c r="Y35" s="85"/>
      <c r="Z35" s="88"/>
      <c r="AA35" s="88"/>
      <c r="AB35" s="88"/>
      <c r="AC35" s="85"/>
      <c r="AD35" s="88"/>
      <c r="AE35" s="88"/>
      <c r="AF35" s="88"/>
      <c r="AG35" s="85"/>
      <c r="AH35" s="88"/>
      <c r="AI35" s="88"/>
      <c r="AJ35" s="88"/>
      <c r="AK35" s="85"/>
    </row>
    <row r="36" spans="1:37" ht="18.75" customHeight="1">
      <c r="A36" s="343"/>
      <c r="B36" s="78"/>
      <c r="C36" s="345" t="s">
        <v>63</v>
      </c>
      <c r="D36" s="346"/>
      <c r="E36" s="346"/>
      <c r="F36" s="347">
        <f>SUM(F19:AJ19)</f>
        <v>0</v>
      </c>
      <c r="G36" s="347"/>
      <c r="H36" s="348"/>
      <c r="I36" s="76" t="s">
        <v>47</v>
      </c>
      <c r="L36" s="85"/>
      <c r="M36" s="93"/>
      <c r="N36" s="39"/>
      <c r="O36" s="39"/>
      <c r="P36" s="39"/>
      <c r="Q36" s="39"/>
      <c r="R36" s="39"/>
      <c r="S36" s="39"/>
      <c r="T36" s="39"/>
      <c r="U36" s="39"/>
      <c r="V36" s="85"/>
      <c r="W36" s="86"/>
      <c r="X36" s="86"/>
      <c r="Y36" s="85"/>
      <c r="Z36" s="86"/>
      <c r="AA36" s="86"/>
      <c r="AB36" s="86"/>
      <c r="AC36" s="85"/>
      <c r="AD36" s="86"/>
      <c r="AE36" s="86"/>
      <c r="AF36" s="86"/>
      <c r="AG36" s="85"/>
      <c r="AH36" s="86"/>
      <c r="AI36" s="86"/>
      <c r="AJ36" s="86"/>
      <c r="AK36" s="85"/>
    </row>
    <row r="37" spans="1:37" ht="18.75" customHeight="1">
      <c r="A37" s="344"/>
      <c r="B37" s="79"/>
      <c r="C37" s="345" t="s">
        <v>64</v>
      </c>
      <c r="D37" s="346"/>
      <c r="E37" s="346"/>
      <c r="F37" s="347">
        <f>SUM(F20:AJ20)</f>
        <v>0</v>
      </c>
      <c r="G37" s="347"/>
      <c r="H37" s="348"/>
      <c r="I37" s="76" t="s">
        <v>47</v>
      </c>
      <c r="L37" s="85"/>
      <c r="M37" s="93"/>
      <c r="N37" s="39"/>
      <c r="O37" s="39"/>
      <c r="P37" s="39"/>
      <c r="Q37" s="39"/>
      <c r="R37" s="39"/>
      <c r="S37" s="39"/>
      <c r="T37" s="39"/>
      <c r="U37" s="39"/>
      <c r="V37" s="85"/>
      <c r="W37" s="88"/>
      <c r="X37" s="88"/>
      <c r="Y37" s="85"/>
      <c r="Z37" s="88"/>
      <c r="AA37" s="88"/>
      <c r="AB37" s="88"/>
      <c r="AC37" s="85"/>
      <c r="AD37" s="41"/>
      <c r="AE37" s="41"/>
      <c r="AF37" s="41"/>
      <c r="AG37" s="85"/>
      <c r="AH37" s="41"/>
      <c r="AI37" s="41"/>
      <c r="AJ37" s="41"/>
      <c r="AK37" s="85"/>
    </row>
    <row r="38" spans="1:37" ht="18.75" customHeight="1">
      <c r="A38" s="342" t="s">
        <v>65</v>
      </c>
      <c r="B38" s="345" t="s">
        <v>59</v>
      </c>
      <c r="C38" s="346"/>
      <c r="D38" s="346"/>
      <c r="E38" s="346"/>
      <c r="F38" s="347">
        <f>AK21</f>
        <v>0</v>
      </c>
      <c r="G38" s="347"/>
      <c r="H38" s="348"/>
      <c r="I38" s="76" t="s">
        <v>47</v>
      </c>
      <c r="L38" s="85"/>
      <c r="M38" s="93"/>
      <c r="N38" s="39"/>
      <c r="O38" s="39"/>
      <c r="P38" s="39"/>
      <c r="Q38" s="39"/>
      <c r="R38" s="39"/>
      <c r="S38" s="39"/>
      <c r="T38" s="39"/>
      <c r="U38" s="39"/>
      <c r="V38" s="85"/>
      <c r="W38" s="39"/>
      <c r="X38" s="39"/>
      <c r="Y38" s="39"/>
      <c r="Z38" s="39"/>
      <c r="AA38" s="39"/>
      <c r="AB38" s="39"/>
      <c r="AC38" s="39"/>
      <c r="AD38" s="41"/>
      <c r="AE38" s="41"/>
      <c r="AF38" s="41"/>
      <c r="AG38" s="41"/>
      <c r="AH38" s="41"/>
      <c r="AI38" s="41"/>
      <c r="AJ38" s="41"/>
      <c r="AK38" s="41"/>
    </row>
    <row r="39" spans="1:37" ht="18.75" customHeight="1">
      <c r="A39" s="343"/>
      <c r="B39" s="349" t="s">
        <v>244</v>
      </c>
      <c r="C39" s="346"/>
      <c r="D39" s="346"/>
      <c r="E39" s="346"/>
      <c r="F39" s="347">
        <f>SUM(F40:H42)</f>
        <v>0</v>
      </c>
      <c r="G39" s="347"/>
      <c r="H39" s="348"/>
      <c r="I39" s="76" t="s">
        <v>47</v>
      </c>
      <c r="L39" s="85"/>
      <c r="M39" s="93"/>
      <c r="N39" s="39"/>
      <c r="O39" s="39"/>
      <c r="P39" s="39"/>
      <c r="Q39" s="39"/>
      <c r="R39" s="39"/>
      <c r="S39" s="39"/>
      <c r="T39" s="39"/>
      <c r="U39" s="39"/>
      <c r="V39" s="85"/>
      <c r="W39" s="89"/>
      <c r="X39" s="89"/>
      <c r="Y39" s="85"/>
      <c r="Z39" s="89"/>
      <c r="AA39" s="89"/>
      <c r="AB39" s="89"/>
      <c r="AC39" s="85"/>
      <c r="AD39" s="89"/>
      <c r="AE39" s="89"/>
      <c r="AF39" s="89"/>
      <c r="AG39" s="85"/>
      <c r="AH39" s="89"/>
      <c r="AI39" s="89"/>
      <c r="AJ39" s="89"/>
      <c r="AK39" s="85"/>
    </row>
    <row r="40" spans="1:37" ht="18.75" customHeight="1">
      <c r="A40" s="343"/>
      <c r="B40" s="78"/>
      <c r="C40" s="345" t="s">
        <v>62</v>
      </c>
      <c r="D40" s="346"/>
      <c r="E40" s="346"/>
      <c r="F40" s="347">
        <f>SUM(F23:AJ23)</f>
        <v>0</v>
      </c>
      <c r="G40" s="347"/>
      <c r="H40" s="348"/>
      <c r="I40" s="76" t="s">
        <v>47</v>
      </c>
      <c r="L40" s="85"/>
      <c r="M40" s="93"/>
      <c r="N40" s="39"/>
      <c r="O40" s="39"/>
      <c r="P40" s="39"/>
      <c r="Q40" s="39"/>
      <c r="R40" s="39"/>
      <c r="S40" s="39"/>
      <c r="T40" s="39"/>
      <c r="U40" s="39"/>
      <c r="V40" s="85"/>
      <c r="W40" s="88"/>
      <c r="X40" s="88"/>
      <c r="Y40" s="85"/>
      <c r="Z40" s="88"/>
      <c r="AA40" s="88"/>
      <c r="AB40" s="88"/>
      <c r="AC40" s="85"/>
      <c r="AD40" s="88"/>
      <c r="AE40" s="88"/>
      <c r="AF40" s="88"/>
      <c r="AG40" s="85"/>
      <c r="AH40" s="88"/>
      <c r="AI40" s="88"/>
      <c r="AJ40" s="88"/>
      <c r="AK40" s="85"/>
    </row>
    <row r="41" spans="1:37" ht="18.75" customHeight="1">
      <c r="A41" s="343"/>
      <c r="B41" s="78"/>
      <c r="C41" s="345" t="s">
        <v>63</v>
      </c>
      <c r="D41" s="346"/>
      <c r="E41" s="346"/>
      <c r="F41" s="347">
        <f>SUM(F24:AJ24)</f>
        <v>0</v>
      </c>
      <c r="G41" s="347"/>
      <c r="H41" s="348"/>
      <c r="I41" s="76" t="s">
        <v>47</v>
      </c>
      <c r="L41" s="85"/>
      <c r="M41" s="93"/>
      <c r="N41" s="39"/>
      <c r="O41" s="39"/>
      <c r="P41" s="39"/>
      <c r="Q41" s="39"/>
      <c r="R41" s="39"/>
      <c r="S41" s="39"/>
      <c r="T41" s="39"/>
      <c r="U41" s="39"/>
      <c r="V41" s="85"/>
      <c r="W41" s="86"/>
      <c r="X41" s="86"/>
      <c r="Y41" s="85"/>
      <c r="Z41" s="86"/>
      <c r="AA41" s="86"/>
      <c r="AB41" s="86"/>
      <c r="AC41" s="85"/>
      <c r="AD41" s="86"/>
      <c r="AE41" s="86"/>
      <c r="AF41" s="86"/>
      <c r="AG41" s="85"/>
      <c r="AH41" s="86"/>
      <c r="AI41" s="86"/>
      <c r="AJ41" s="86"/>
      <c r="AK41" s="85"/>
    </row>
    <row r="42" spans="1:37" ht="18.75" customHeight="1">
      <c r="A42" s="344"/>
      <c r="B42" s="79"/>
      <c r="C42" s="345" t="s">
        <v>64</v>
      </c>
      <c r="D42" s="346"/>
      <c r="E42" s="346"/>
      <c r="F42" s="347">
        <f>SUM(F25:AJ25)</f>
        <v>0</v>
      </c>
      <c r="G42" s="347"/>
      <c r="H42" s="348"/>
      <c r="I42" s="76" t="s">
        <v>47</v>
      </c>
      <c r="L42" s="85"/>
      <c r="M42" s="93"/>
      <c r="N42" s="39"/>
      <c r="O42" s="39"/>
      <c r="P42" s="39"/>
      <c r="Q42" s="39"/>
      <c r="R42" s="39"/>
      <c r="S42" s="39"/>
      <c r="T42" s="39"/>
      <c r="U42" s="39"/>
      <c r="V42" s="85"/>
      <c r="W42" s="88"/>
      <c r="X42" s="88"/>
      <c r="Y42" s="85"/>
      <c r="Z42" s="88"/>
      <c r="AA42" s="88"/>
      <c r="AB42" s="88"/>
      <c r="AC42" s="85"/>
      <c r="AD42" s="41"/>
      <c r="AE42" s="41"/>
      <c r="AF42" s="41"/>
      <c r="AG42" s="85"/>
      <c r="AH42" s="41"/>
      <c r="AI42" s="41"/>
      <c r="AJ42" s="41"/>
      <c r="AK42" s="85"/>
    </row>
    <row r="43" spans="1:37" ht="19.5" customHeight="1">
      <c r="L43" s="85"/>
      <c r="M43" s="93"/>
      <c r="N43" s="39"/>
      <c r="O43" s="39"/>
      <c r="P43" s="39"/>
      <c r="Q43" s="39"/>
      <c r="R43" s="39"/>
      <c r="S43" s="39"/>
      <c r="T43" s="39"/>
      <c r="U43" s="39"/>
      <c r="V43" s="85"/>
      <c r="W43" s="85"/>
      <c r="X43" s="85"/>
      <c r="Y43" s="85"/>
      <c r="Z43" s="85"/>
      <c r="AA43" s="85"/>
      <c r="AB43" s="85"/>
      <c r="AC43" s="85"/>
      <c r="AD43" s="85"/>
      <c r="AE43" s="85"/>
      <c r="AF43" s="85"/>
      <c r="AG43" s="85"/>
      <c r="AH43" s="85"/>
      <c r="AI43" s="85"/>
      <c r="AJ43" s="85"/>
      <c r="AK43" s="85"/>
    </row>
    <row r="44" spans="1:37" ht="19.5" customHeight="1">
      <c r="L44" s="85"/>
      <c r="M44" s="93"/>
      <c r="N44" s="39"/>
      <c r="O44" s="39"/>
      <c r="P44" s="39"/>
      <c r="Q44" s="39"/>
      <c r="R44" s="39"/>
      <c r="S44" s="39"/>
      <c r="T44" s="39"/>
      <c r="U44" s="39"/>
      <c r="V44" s="85"/>
      <c r="W44" s="85"/>
      <c r="X44" s="85"/>
      <c r="Y44" s="85"/>
      <c r="Z44" s="85"/>
      <c r="AA44" s="85"/>
      <c r="AB44" s="85"/>
      <c r="AC44" s="85"/>
      <c r="AD44" s="85"/>
      <c r="AE44" s="85"/>
      <c r="AF44" s="85"/>
      <c r="AG44" s="85"/>
      <c r="AH44" s="85"/>
      <c r="AI44" s="85"/>
      <c r="AJ44" s="85"/>
      <c r="AK44" s="85"/>
    </row>
    <row r="45" spans="1:37" ht="19.5" customHeight="1">
      <c r="M45" s="93"/>
      <c r="N45" s="39"/>
      <c r="O45" s="39"/>
      <c r="P45" s="39"/>
      <c r="Q45" s="39"/>
      <c r="R45" s="39"/>
      <c r="S45" s="39"/>
      <c r="T45" s="39"/>
      <c r="U45" s="39"/>
      <c r="V45" s="85"/>
    </row>
    <row r="46" spans="1:37" ht="19.5" customHeight="1">
      <c r="M46" s="93"/>
      <c r="N46" s="39"/>
      <c r="O46" s="39"/>
      <c r="P46" s="39"/>
      <c r="Q46" s="39"/>
      <c r="R46" s="39"/>
      <c r="S46" s="39"/>
      <c r="T46" s="39"/>
      <c r="U46" s="39"/>
      <c r="V46" s="85"/>
    </row>
    <row r="47" spans="1:37" ht="19.5" customHeight="1"/>
    <row r="48" spans="1:37" ht="19.5" customHeight="1"/>
    <row r="49" ht="19.5" customHeight="1"/>
    <row r="50" ht="19.5" customHeight="1"/>
    <row r="51" ht="19.5" customHeight="1"/>
    <row r="52" ht="19.5" customHeight="1"/>
  </sheetData>
  <sheetProtection algorithmName="SHA-512" hashValue="7OZ6LvLEsJ2zKsSuKvzr5YkxHzak2mVoPUWLcHLD/xOdvs5TEgn1Z6t/O8EZVoWsqzD4d0BYi1o5AowvnF/cnw==" saltValue="KeiQjYjik5Ui95p4CqFjrg==" spinCount="100000" sheet="1" objects="1" scenarios="1"/>
  <mergeCells count="64">
    <mergeCell ref="A3:L3"/>
    <mergeCell ref="M3:N3"/>
    <mergeCell ref="A5:K5"/>
    <mergeCell ref="L5:U5"/>
    <mergeCell ref="AI5:AM5"/>
    <mergeCell ref="A15:E15"/>
    <mergeCell ref="AL6:AM6"/>
    <mergeCell ref="A7:K9"/>
    <mergeCell ref="L7:U7"/>
    <mergeCell ref="X7:AA7"/>
    <mergeCell ref="AC7:AF7"/>
    <mergeCell ref="AI7:AK7"/>
    <mergeCell ref="AL7:AM7"/>
    <mergeCell ref="L8:N8"/>
    <mergeCell ref="O8:U8"/>
    <mergeCell ref="L9:N9"/>
    <mergeCell ref="A6:K6"/>
    <mergeCell ref="L6:U6"/>
    <mergeCell ref="X6:AB6"/>
    <mergeCell ref="AC6:AG6"/>
    <mergeCell ref="AI6:AK6"/>
    <mergeCell ref="O9:U9"/>
    <mergeCell ref="A11:D11"/>
    <mergeCell ref="A12:E12"/>
    <mergeCell ref="A13:E13"/>
    <mergeCell ref="A14:E14"/>
    <mergeCell ref="A28:D28"/>
    <mergeCell ref="A16:E16"/>
    <mergeCell ref="B17:E17"/>
    <mergeCell ref="B18:E18"/>
    <mergeCell ref="B19:E19"/>
    <mergeCell ref="B20:E20"/>
    <mergeCell ref="A21:E21"/>
    <mergeCell ref="B22:E22"/>
    <mergeCell ref="B23:E23"/>
    <mergeCell ref="B24:E24"/>
    <mergeCell ref="B25:E25"/>
    <mergeCell ref="A26:E26"/>
    <mergeCell ref="A30:E31"/>
    <mergeCell ref="F30:I31"/>
    <mergeCell ref="A32:A37"/>
    <mergeCell ref="B32:E32"/>
    <mergeCell ref="F32:H32"/>
    <mergeCell ref="B33:E33"/>
    <mergeCell ref="F33:H33"/>
    <mergeCell ref="B34:E34"/>
    <mergeCell ref="F34:H34"/>
    <mergeCell ref="C35:E35"/>
    <mergeCell ref="A38:A42"/>
    <mergeCell ref="B38:E38"/>
    <mergeCell ref="F38:H38"/>
    <mergeCell ref="F35:H35"/>
    <mergeCell ref="C36:E36"/>
    <mergeCell ref="F36:H36"/>
    <mergeCell ref="C37:E37"/>
    <mergeCell ref="F37:H37"/>
    <mergeCell ref="C42:E42"/>
    <mergeCell ref="F42:H42"/>
    <mergeCell ref="B39:E39"/>
    <mergeCell ref="F39:H39"/>
    <mergeCell ref="C40:E40"/>
    <mergeCell ref="F40:H40"/>
    <mergeCell ref="C41:E41"/>
    <mergeCell ref="F41:H41"/>
  </mergeCells>
  <phoneticPr fontId="6"/>
  <conditionalFormatting sqref="A7:K9">
    <cfRule type="containsBlanks" dxfId="147" priority="25">
      <formula>LEN(TRIM(A7))=0</formula>
    </cfRule>
  </conditionalFormatting>
  <conditionalFormatting sqref="F14:AJ14">
    <cfRule type="expression" dxfId="146" priority="11">
      <formula>F$13="日"</formula>
    </cfRule>
    <cfRule type="expression" dxfId="145" priority="12">
      <formula>F$13="祝"</formula>
    </cfRule>
    <cfRule type="expression" dxfId="144" priority="13">
      <formula>F$13="土"</formula>
    </cfRule>
    <cfRule type="expression" dxfId="143" priority="14">
      <formula>F$14="○"</formula>
    </cfRule>
  </conditionalFormatting>
  <conditionalFormatting sqref="F16:AJ25">
    <cfRule type="expression" dxfId="142" priority="5">
      <formula>F$13="日"</formula>
    </cfRule>
    <cfRule type="expression" dxfId="141" priority="6">
      <formula>F$13="祝"</formula>
    </cfRule>
    <cfRule type="expression" dxfId="140" priority="7">
      <formula>F$13="土"</formula>
    </cfRule>
    <cfRule type="expression" dxfId="139" priority="8">
      <formula>F$14="○"</formula>
    </cfRule>
  </conditionalFormatting>
  <conditionalFormatting sqref="L7:U7">
    <cfRule type="containsBlanks" dxfId="138" priority="24">
      <formula>LEN(TRIM(L7))=0</formula>
    </cfRule>
  </conditionalFormatting>
  <conditionalFormatting sqref="M3:N3">
    <cfRule type="containsBlanks" dxfId="137" priority="1">
      <formula>LEN(TRIM(M3))=0</formula>
    </cfRule>
  </conditionalFormatting>
  <conditionalFormatting sqref="O8:U9">
    <cfRule type="containsBlanks" dxfId="136" priority="23">
      <formula>LEN(TRIM(O8))=0</formula>
    </cfRule>
  </conditionalFormatting>
  <conditionalFormatting sqref="X7:AA7">
    <cfRule type="containsBlanks" dxfId="135" priority="3">
      <formula>LEN(TRIM(X7))=0</formula>
    </cfRule>
  </conditionalFormatting>
  <conditionalFormatting sqref="AI7 AL7">
    <cfRule type="containsBlanks" dxfId="134" priority="9">
      <formula>LEN(TRIM(AI7))=0</formula>
    </cfRule>
  </conditionalFormatting>
  <dataValidations count="1">
    <dataValidation type="custom" allowBlank="1" showInputMessage="1" showErrorMessage="1" error="長期休業期間中の平日については、このシートに入力できません。【長期休業期間】シートに入力して下さい。_x000a_長期休業期間中の土日祝は、このシートに入力してください。" sqref="F17:AJ20 F22:AJ25" xr:uid="{888BAAF2-37F0-4217-B575-6219DAA6751F}">
      <formula1>F$14=""</formula1>
    </dataValidation>
  </dataValidations>
  <pageMargins left="0.7" right="0.7" top="0.75" bottom="0.75" header="0.3" footer="0.3"/>
  <pageSetup paperSize="9" scale="57"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823DB7B-B754-4AEA-8B4B-F6BBCAD549E7}">
          <x14:formula1>
            <xm:f>プルダウン!$A$15</xm:f>
          </x14:formula1>
          <xm:sqref>F14:AJ14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25</vt:i4>
      </vt:variant>
    </vt:vector>
  </HeadingPairs>
  <TitlesOfParts>
    <vt:vector size="53" baseType="lpstr">
      <vt:lpstr>記入例【平日・休日】</vt:lpstr>
      <vt:lpstr>記入例【長期休業期間】</vt:lpstr>
      <vt:lpstr>4月【平日・休日】</vt:lpstr>
      <vt:lpstr>4月【長期休業期間】</vt:lpstr>
      <vt:lpstr>5月【平日・休日】</vt:lpstr>
      <vt:lpstr>6月【平日・休日】</vt:lpstr>
      <vt:lpstr>7月【平日・休日】</vt:lpstr>
      <vt:lpstr>7月【長期休業期間】</vt:lpstr>
      <vt:lpstr>8月【平日・休日】</vt:lpstr>
      <vt:lpstr>8月【長期休業期間】</vt:lpstr>
      <vt:lpstr>9月【平日・休日】</vt:lpstr>
      <vt:lpstr>10月【平日・休日】</vt:lpstr>
      <vt:lpstr>11月【平日・休日】</vt:lpstr>
      <vt:lpstr>12月【平日・休日】</vt:lpstr>
      <vt:lpstr>12月【長期休業期間】</vt:lpstr>
      <vt:lpstr>1月【平日・休日】</vt:lpstr>
      <vt:lpstr>1月【長期休業期間】</vt:lpstr>
      <vt:lpstr>2月【平日・休日】</vt:lpstr>
      <vt:lpstr>3月【平日・休日】</vt:lpstr>
      <vt:lpstr>3月【長期休業期間】</vt:lpstr>
      <vt:lpstr>特別支援児童実績</vt:lpstr>
      <vt:lpstr>集計</vt:lpstr>
      <vt:lpstr>事業経費交付申請書（第４－１（１）号様式）</vt:lpstr>
      <vt:lpstr>事業経費交付申請書（第４－１（２）号様式）</vt:lpstr>
      <vt:lpstr>事業経費交付申請書（第４－１（３）号様式）</vt:lpstr>
      <vt:lpstr>就労支援型加算申請書（第４－２様式）</vt:lpstr>
      <vt:lpstr>プルダウン</vt:lpstr>
      <vt:lpstr>収支報告書（第６号様式）</vt:lpstr>
      <vt:lpstr>'10月【平日・休日】'!Print_Area</vt:lpstr>
      <vt:lpstr>'11月【平日・休日】'!Print_Area</vt:lpstr>
      <vt:lpstr>'12月【長期休業期間】'!Print_Area</vt:lpstr>
      <vt:lpstr>'12月【平日・休日】'!Print_Area</vt:lpstr>
      <vt:lpstr>'1月【長期休業期間】'!Print_Area</vt:lpstr>
      <vt:lpstr>'1月【平日・休日】'!Print_Area</vt:lpstr>
      <vt:lpstr>'2月【平日・休日】'!Print_Area</vt:lpstr>
      <vt:lpstr>'3月【長期休業期間】'!Print_Area</vt:lpstr>
      <vt:lpstr>'3月【平日・休日】'!Print_Area</vt:lpstr>
      <vt:lpstr>'4月【長期休業期間】'!Print_Area</vt:lpstr>
      <vt:lpstr>'4月【平日・休日】'!Print_Area</vt:lpstr>
      <vt:lpstr>'5月【平日・休日】'!Print_Area</vt:lpstr>
      <vt:lpstr>'6月【平日・休日】'!Print_Area</vt:lpstr>
      <vt:lpstr>'7月【長期休業期間】'!Print_Area</vt:lpstr>
      <vt:lpstr>'7月【平日・休日】'!Print_Area</vt:lpstr>
      <vt:lpstr>'8月【長期休業期間】'!Print_Area</vt:lpstr>
      <vt:lpstr>'8月【平日・休日】'!Print_Area</vt:lpstr>
      <vt:lpstr>'9月【平日・休日】'!Print_Area</vt:lpstr>
      <vt:lpstr>記入例【長期休業期間】!Print_Area</vt:lpstr>
      <vt:lpstr>記入例【平日・休日】!Print_Area</vt:lpstr>
      <vt:lpstr>'事業経費交付申請書（第４－１（１）号様式）'!Print_Area</vt:lpstr>
      <vt:lpstr>'事業経費交付申請書（第４－１（２）号様式）'!Print_Area</vt:lpstr>
      <vt:lpstr>'事業経費交付申請書（第４－１（３）号様式）'!Print_Area</vt:lpstr>
      <vt:lpstr>'就労支援型加算申請書（第４－２様式）'!Print_Area</vt:lpstr>
      <vt:lpstr>特別支援児童実績!Print_Area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okqbd656</dc:creator>
  <cp:lastModifiedBy>私幼</cp:lastModifiedBy>
  <cp:lastPrinted>2025-04-27T23:23:11Z</cp:lastPrinted>
  <dcterms:created xsi:type="dcterms:W3CDTF">2006-09-16T00:00:00Z</dcterms:created>
  <dcterms:modified xsi:type="dcterms:W3CDTF">2026-07-31T04:22:25Z</dcterms:modified>
</cp:coreProperties>
</file>