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docserve\docserve\free_space(2230020000)\【H29はぐくみ局移管先フォルダ】\０４民営保育施設\◎新フォルダ「運営担当」◎\20特別保育\01_一時預かり（一時保育）\一時預かり事業（一般型）\☆要綱・様式ほか\02_様式\現行（R7.4～）\"/>
    </mc:Choice>
  </mc:AlternateContent>
  <xr:revisionPtr revIDLastSave="0" documentId="13_ncr:1_{9699D088-B961-4819-B22B-EE806B9BE173}" xr6:coauthVersionLast="47" xr6:coauthVersionMax="47" xr10:uidLastSave="{00000000-0000-0000-0000-000000000000}"/>
  <bookViews>
    <workbookView xWindow="-120" yWindow="-120" windowWidth="20730" windowHeight="11040" activeTab="1" xr2:uid="{36F391C6-89A8-4975-8CB3-B6F2CF9115C4}"/>
  </bookViews>
  <sheets>
    <sheet name="第６－3号 (記載例)" sheetId="6" r:id="rId1"/>
    <sheet name="第６－3号" sheetId="3" r:id="rId2"/>
  </sheets>
  <definedNames>
    <definedName name="_xlnm.Print_Area" localSheetId="1">'第６－3号'!$A$1:$V$27</definedName>
    <definedName name="_xlnm.Print_Area" localSheetId="0">'第６－3号 (記載例)'!$A$1:$V$27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20" i="6" l="1"/>
  <c r="AA12" i="6" s="1"/>
  <c r="F20" i="3"/>
  <c r="AK36" i="6"/>
  <c r="AL36" i="6" s="1"/>
  <c r="AI36" i="6"/>
  <c r="AJ36" i="6" s="1"/>
  <c r="AG36" i="6"/>
  <c r="AH36" i="6" s="1"/>
  <c r="AE36" i="6"/>
  <c r="AF36" i="6" s="1"/>
  <c r="AK35" i="6"/>
  <c r="AL35" i="6" s="1"/>
  <c r="AI35" i="6"/>
  <c r="AJ35" i="6" s="1"/>
  <c r="AG35" i="6"/>
  <c r="AH35" i="6" s="1"/>
  <c r="AE35" i="6"/>
  <c r="AF35" i="6" s="1"/>
  <c r="AK34" i="6"/>
  <c r="AL34" i="6" s="1"/>
  <c r="AI34" i="6"/>
  <c r="AJ34" i="6" s="1"/>
  <c r="AG34" i="6"/>
  <c r="AH34" i="6" s="1"/>
  <c r="AE34" i="6"/>
  <c r="AF34" i="6" s="1"/>
  <c r="AK33" i="6"/>
  <c r="AL33" i="6" s="1"/>
  <c r="AI33" i="6"/>
  <c r="AJ33" i="6" s="1"/>
  <c r="AG33" i="6"/>
  <c r="AH33" i="6" s="1"/>
  <c r="AE33" i="6"/>
  <c r="AF33" i="6" s="1"/>
  <c r="AK32" i="6"/>
  <c r="AL32" i="6" s="1"/>
  <c r="AI32" i="6"/>
  <c r="AJ32" i="6" s="1"/>
  <c r="AG32" i="6"/>
  <c r="AH32" i="6" s="1"/>
  <c r="AE32" i="6"/>
  <c r="AF32" i="6" s="1"/>
  <c r="AK31" i="6"/>
  <c r="AL31" i="6" s="1"/>
  <c r="AI31" i="6"/>
  <c r="AJ31" i="6" s="1"/>
  <c r="AG31" i="6"/>
  <c r="AH31" i="6" s="1"/>
  <c r="AE31" i="6"/>
  <c r="AF31" i="6" s="1"/>
  <c r="AK30" i="6"/>
  <c r="AL30" i="6" s="1"/>
  <c r="AI30" i="6"/>
  <c r="AJ30" i="6" s="1"/>
  <c r="AG30" i="6"/>
  <c r="AH30" i="6" s="1"/>
  <c r="AE30" i="6"/>
  <c r="AF30" i="6" s="1"/>
  <c r="AK29" i="6"/>
  <c r="AL29" i="6" s="1"/>
  <c r="AI29" i="6"/>
  <c r="AJ29" i="6" s="1"/>
  <c r="AG29" i="6"/>
  <c r="AH29" i="6" s="1"/>
  <c r="AE29" i="6"/>
  <c r="AF29" i="6" s="1"/>
  <c r="AK28" i="6"/>
  <c r="AL28" i="6" s="1"/>
  <c r="AI28" i="6"/>
  <c r="AJ28" i="6" s="1"/>
  <c r="AG28" i="6"/>
  <c r="AH28" i="6" s="1"/>
  <c r="AE28" i="6"/>
  <c r="AF28" i="6" s="1"/>
  <c r="AK27" i="6"/>
  <c r="AL27" i="6" s="1"/>
  <c r="AI27" i="6"/>
  <c r="AJ27" i="6" s="1"/>
  <c r="AG27" i="6"/>
  <c r="AH27" i="6" s="1"/>
  <c r="AE27" i="6"/>
  <c r="AF27" i="6" s="1"/>
  <c r="AK26" i="6"/>
  <c r="AL26" i="6" s="1"/>
  <c r="AI26" i="6"/>
  <c r="AJ26" i="6" s="1"/>
  <c r="AG26" i="6"/>
  <c r="AH26" i="6" s="1"/>
  <c r="AE26" i="6"/>
  <c r="AF26" i="6" s="1"/>
  <c r="AK25" i="6"/>
  <c r="AL25" i="6" s="1"/>
  <c r="AI25" i="6"/>
  <c r="AJ25" i="6" s="1"/>
  <c r="AG25" i="6"/>
  <c r="AH25" i="6" s="1"/>
  <c r="AE25" i="6"/>
  <c r="AF25" i="6" s="1"/>
  <c r="AK24" i="6"/>
  <c r="AL24" i="6" s="1"/>
  <c r="AI24" i="6"/>
  <c r="AJ24" i="6" s="1"/>
  <c r="AG24" i="6"/>
  <c r="AH24" i="6" s="1"/>
  <c r="AE24" i="6"/>
  <c r="AF24" i="6" s="1"/>
  <c r="AK23" i="6"/>
  <c r="AL23" i="6" s="1"/>
  <c r="AI23" i="6"/>
  <c r="AJ23" i="6" s="1"/>
  <c r="AG23" i="6"/>
  <c r="AH23" i="6" s="1"/>
  <c r="AE23" i="6"/>
  <c r="AF23" i="6" s="1"/>
  <c r="AK22" i="6"/>
  <c r="AL22" i="6" s="1"/>
  <c r="AI22" i="6"/>
  <c r="AJ22" i="6" s="1"/>
  <c r="AG22" i="6"/>
  <c r="AH22" i="6" s="1"/>
  <c r="AE22" i="6"/>
  <c r="AF22" i="6" s="1"/>
  <c r="AK21" i="6"/>
  <c r="AL21" i="6" s="1"/>
  <c r="AI21" i="6"/>
  <c r="AJ21" i="6" s="1"/>
  <c r="AG21" i="6"/>
  <c r="AH21" i="6" s="1"/>
  <c r="AE21" i="6"/>
  <c r="AF21" i="6" s="1"/>
  <c r="AK20" i="6"/>
  <c r="AL20" i="6" s="1"/>
  <c r="AI20" i="6"/>
  <c r="AJ20" i="6" s="1"/>
  <c r="AG20" i="6"/>
  <c r="AH20" i="6" s="1"/>
  <c r="AE20" i="6"/>
  <c r="AF20" i="6" s="1"/>
  <c r="AK19" i="6"/>
  <c r="AL19" i="6" s="1"/>
  <c r="AI19" i="6"/>
  <c r="AJ19" i="6" s="1"/>
  <c r="AG19" i="6"/>
  <c r="AH19" i="6" s="1"/>
  <c r="AE19" i="6"/>
  <c r="AF19" i="6" s="1"/>
  <c r="AK18" i="6"/>
  <c r="AL18" i="6" s="1"/>
  <c r="AI18" i="6"/>
  <c r="AJ18" i="6" s="1"/>
  <c r="AG18" i="6"/>
  <c r="AH18" i="6" s="1"/>
  <c r="AE18" i="6"/>
  <c r="AF18" i="6" s="1"/>
  <c r="G18" i="6"/>
  <c r="F18" i="6"/>
  <c r="E18" i="6"/>
  <c r="D18" i="6"/>
  <c r="AK17" i="6"/>
  <c r="AL17" i="6" s="1"/>
  <c r="AI17" i="6"/>
  <c r="AJ17" i="6" s="1"/>
  <c r="AG17" i="6"/>
  <c r="AH17" i="6" s="1"/>
  <c r="AE17" i="6"/>
  <c r="AF17" i="6" s="1"/>
  <c r="AK16" i="6"/>
  <c r="AL16" i="6" s="1"/>
  <c r="AI16" i="6"/>
  <c r="AJ16" i="6" s="1"/>
  <c r="AG16" i="6"/>
  <c r="AH16" i="6" s="1"/>
  <c r="AE16" i="6"/>
  <c r="AF16" i="6" s="1"/>
  <c r="AK15" i="6"/>
  <c r="AL15" i="6" s="1"/>
  <c r="AI15" i="6"/>
  <c r="AJ15" i="6" s="1"/>
  <c r="AG15" i="6"/>
  <c r="AH15" i="6" s="1"/>
  <c r="AE15" i="6"/>
  <c r="AF15" i="6" s="1"/>
  <c r="AK17" i="3"/>
  <c r="AL17" i="3" s="1"/>
  <c r="AI17" i="3"/>
  <c r="AJ17" i="3" s="1"/>
  <c r="AG17" i="3"/>
  <c r="AH17" i="3" s="1"/>
  <c r="AE17" i="3"/>
  <c r="AF17" i="3" s="1"/>
  <c r="AE19" i="3"/>
  <c r="AF19" i="3" s="1"/>
  <c r="AE18" i="3"/>
  <c r="AF18" i="3" s="1"/>
  <c r="AK18" i="3"/>
  <c r="AL18" i="3" s="1"/>
  <c r="AI18" i="3"/>
  <c r="AJ18" i="3" s="1"/>
  <c r="AG18" i="3"/>
  <c r="AH18" i="3" s="1"/>
  <c r="AK36" i="3"/>
  <c r="AL36" i="3" s="1"/>
  <c r="AK35" i="3"/>
  <c r="AL35" i="3" s="1"/>
  <c r="AK34" i="3"/>
  <c r="AL34" i="3" s="1"/>
  <c r="AK33" i="3"/>
  <c r="AL33" i="3" s="1"/>
  <c r="AK32" i="3"/>
  <c r="AL32" i="3" s="1"/>
  <c r="AK31" i="3"/>
  <c r="AL31" i="3" s="1"/>
  <c r="AK30" i="3"/>
  <c r="AL30" i="3" s="1"/>
  <c r="AK29" i="3"/>
  <c r="AL29" i="3" s="1"/>
  <c r="AK28" i="3"/>
  <c r="AL28" i="3" s="1"/>
  <c r="AK27" i="3"/>
  <c r="AL27" i="3" s="1"/>
  <c r="AK26" i="3"/>
  <c r="AL26" i="3" s="1"/>
  <c r="AK25" i="3"/>
  <c r="AL25" i="3" s="1"/>
  <c r="AK24" i="3"/>
  <c r="AL24" i="3" s="1"/>
  <c r="AK23" i="3"/>
  <c r="AL23" i="3" s="1"/>
  <c r="AK22" i="3"/>
  <c r="AL22" i="3" s="1"/>
  <c r="AK21" i="3"/>
  <c r="AK20" i="3"/>
  <c r="AL20" i="3" s="1"/>
  <c r="AK19" i="3"/>
  <c r="AL19" i="3" s="1"/>
  <c r="AK16" i="3"/>
  <c r="AL16" i="3" s="1"/>
  <c r="AK15" i="3"/>
  <c r="AL15" i="3" s="1"/>
  <c r="AI36" i="3"/>
  <c r="AJ36" i="3" s="1"/>
  <c r="AI35" i="3"/>
  <c r="AJ35" i="3" s="1"/>
  <c r="AI34" i="3"/>
  <c r="AJ34" i="3" s="1"/>
  <c r="AI33" i="3"/>
  <c r="AJ33" i="3" s="1"/>
  <c r="AI32" i="3"/>
  <c r="AJ32" i="3" s="1"/>
  <c r="AI31" i="3"/>
  <c r="AJ31" i="3" s="1"/>
  <c r="AI30" i="3"/>
  <c r="AJ30" i="3" s="1"/>
  <c r="AI29" i="3"/>
  <c r="AJ29" i="3" s="1"/>
  <c r="AI28" i="3"/>
  <c r="AJ28" i="3" s="1"/>
  <c r="AI27" i="3"/>
  <c r="AJ27" i="3" s="1"/>
  <c r="AI26" i="3"/>
  <c r="AJ26" i="3" s="1"/>
  <c r="AI25" i="3"/>
  <c r="AJ25" i="3" s="1"/>
  <c r="AI24" i="3"/>
  <c r="AJ24" i="3" s="1"/>
  <c r="AI23" i="3"/>
  <c r="AJ23" i="3" s="1"/>
  <c r="AI22" i="3"/>
  <c r="AJ22" i="3" s="1"/>
  <c r="AI21" i="3"/>
  <c r="AJ21" i="3" s="1"/>
  <c r="AI20" i="3"/>
  <c r="AJ20" i="3" s="1"/>
  <c r="AI19" i="3"/>
  <c r="AJ19" i="3" s="1"/>
  <c r="AI16" i="3"/>
  <c r="AJ16" i="3" s="1"/>
  <c r="AI15" i="3"/>
  <c r="AJ15" i="3" s="1"/>
  <c r="AG15" i="3"/>
  <c r="AH15" i="3" s="1"/>
  <c r="AL21" i="3"/>
  <c r="AG36" i="3"/>
  <c r="AH36" i="3" s="1"/>
  <c r="AG35" i="3"/>
  <c r="AH35" i="3" s="1"/>
  <c r="AG34" i="3"/>
  <c r="AH34" i="3" s="1"/>
  <c r="AG33" i="3"/>
  <c r="AH33" i="3" s="1"/>
  <c r="AG32" i="3"/>
  <c r="AH32" i="3" s="1"/>
  <c r="AG31" i="3"/>
  <c r="AH31" i="3" s="1"/>
  <c r="AG30" i="3"/>
  <c r="AH30" i="3" s="1"/>
  <c r="AG29" i="3"/>
  <c r="AH29" i="3" s="1"/>
  <c r="AG28" i="3"/>
  <c r="AH28" i="3" s="1"/>
  <c r="AG27" i="3"/>
  <c r="AH27" i="3" s="1"/>
  <c r="AG26" i="3"/>
  <c r="AH26" i="3" s="1"/>
  <c r="AG25" i="3"/>
  <c r="AH25" i="3" s="1"/>
  <c r="AG24" i="3"/>
  <c r="AH24" i="3" s="1"/>
  <c r="AG23" i="3"/>
  <c r="AH23" i="3" s="1"/>
  <c r="AG22" i="3"/>
  <c r="AH22" i="3" s="1"/>
  <c r="AG21" i="3"/>
  <c r="AH21" i="3" s="1"/>
  <c r="AG20" i="3"/>
  <c r="AH20" i="3" s="1"/>
  <c r="AG19" i="3"/>
  <c r="AH19" i="3" s="1"/>
  <c r="AG16" i="3"/>
  <c r="AH16" i="3" s="1"/>
  <c r="AE15" i="3"/>
  <c r="AF15" i="3" s="1"/>
  <c r="AE36" i="3"/>
  <c r="AF36" i="3" s="1"/>
  <c r="AE35" i="3"/>
  <c r="AF35" i="3" s="1"/>
  <c r="AE34" i="3"/>
  <c r="AF34" i="3" s="1"/>
  <c r="AE33" i="3"/>
  <c r="AF33" i="3" s="1"/>
  <c r="AE32" i="3"/>
  <c r="AF32" i="3" s="1"/>
  <c r="AE31" i="3"/>
  <c r="AF31" i="3" s="1"/>
  <c r="AE30" i="3"/>
  <c r="AF30" i="3" s="1"/>
  <c r="AE29" i="3"/>
  <c r="AF29" i="3" s="1"/>
  <c r="AE28" i="3"/>
  <c r="AF28" i="3" s="1"/>
  <c r="AE27" i="3"/>
  <c r="AF27" i="3" s="1"/>
  <c r="AE26" i="3"/>
  <c r="AF26" i="3" s="1"/>
  <c r="AE25" i="3"/>
  <c r="AF25" i="3" s="1"/>
  <c r="AE24" i="3"/>
  <c r="AF24" i="3" s="1"/>
  <c r="AE23" i="3"/>
  <c r="AF23" i="3" s="1"/>
  <c r="AE22" i="3"/>
  <c r="AF22" i="3" s="1"/>
  <c r="AE21" i="3"/>
  <c r="AF21" i="3" s="1"/>
  <c r="AE20" i="3"/>
  <c r="AF20" i="3" s="1"/>
  <c r="AE16" i="3"/>
  <c r="AF16" i="3" s="1"/>
  <c r="G18" i="3"/>
  <c r="W17" i="6" l="1"/>
  <c r="W16" i="6"/>
  <c r="W14" i="6"/>
  <c r="W15" i="6"/>
  <c r="W16" i="3"/>
  <c r="W17" i="3"/>
  <c r="W15" i="3"/>
  <c r="W14" i="3"/>
  <c r="D18" i="3" l="1"/>
  <c r="AA11" i="6" l="1"/>
  <c r="E18" i="3"/>
  <c r="AA11" i="3" s="1"/>
  <c r="F18" i="3"/>
  <c r="AA12" i="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清水</author>
  </authors>
  <commentList>
    <comment ref="J10" authorId="0" shapeId="0" xr:uid="{84A46329-BA4E-4307-9750-333D259A64A1}">
      <text>
        <r>
          <rPr>
            <sz val="12"/>
            <color indexed="81"/>
            <rFont val="MS P ゴシック"/>
            <family val="3"/>
            <charset val="128"/>
          </rPr>
          <t>一時預かり事業の定員を入力してください。</t>
        </r>
      </text>
    </comment>
    <comment ref="Y10" authorId="0" shapeId="0" xr:uid="{642800D5-82AE-4C54-B008-B1FD9C06003A}">
      <text>
        <r>
          <rPr>
            <sz val="12"/>
            <color indexed="81"/>
            <rFont val="MS P ゴシック"/>
            <family val="3"/>
            <charset val="128"/>
          </rPr>
          <t>「○」の場合のみ提出してください。
障害児・多胎児どちらが「○」でも提出が必要です！
（両方が「○」である必要はありません。）</t>
        </r>
      </text>
    </comment>
    <comment ref="W13" authorId="0" shapeId="0" xr:uid="{0BCF5549-E585-4CC5-93B9-8E13B27B08C2}">
      <text>
        <r>
          <rPr>
            <sz val="12"/>
            <color indexed="81"/>
            <rFont val="MS P ゴシック"/>
            <family val="3"/>
            <charset val="128"/>
          </rPr>
          <t>障害程度を入力すれば、加配職員数が自動で算出されます。</t>
        </r>
      </text>
    </comment>
    <comment ref="F20" authorId="0" shapeId="0" xr:uid="{566F1D0A-7B51-43EE-8B09-C07939029DF1}">
      <text>
        <r>
          <rPr>
            <sz val="12"/>
            <color indexed="81"/>
            <rFont val="MS P ゴシック"/>
            <family val="3"/>
            <charset val="128"/>
          </rPr>
          <t>利用人数及び障害児の状況を入力すれば、自動で算出されるので、基準を下回らないように職員を配置してください。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清水</author>
  </authors>
  <commentList>
    <comment ref="J10" authorId="0" shapeId="0" xr:uid="{3B0F927A-B59F-4367-9C32-DBF1CC3790EF}">
      <text>
        <r>
          <rPr>
            <sz val="12"/>
            <color indexed="81"/>
            <rFont val="MS P ゴシック"/>
            <family val="3"/>
            <charset val="128"/>
          </rPr>
          <t>一時預かり事業の定員を入力してください。</t>
        </r>
      </text>
    </comment>
    <comment ref="Y10" authorId="0" shapeId="0" xr:uid="{57C8BF57-0C96-47DF-890A-3F601D6399DE}">
      <text>
        <r>
          <rPr>
            <sz val="12"/>
            <color indexed="81"/>
            <rFont val="MS P ゴシック"/>
            <family val="3"/>
            <charset val="128"/>
          </rPr>
          <t>「○」の場合のみ提出してください。
障害児・多胎児どちらが「○」でも提出が必要です！
（両方が「○」である必要はありません。）</t>
        </r>
      </text>
    </comment>
    <comment ref="W13" authorId="0" shapeId="0" xr:uid="{3DDF9DA6-A35C-42E1-8FD7-EDCA8A70A9FB}">
      <text>
        <r>
          <rPr>
            <sz val="12"/>
            <color indexed="81"/>
            <rFont val="MS P ゴシック"/>
            <family val="3"/>
            <charset val="128"/>
          </rPr>
          <t>障害程度を入力すれば、加配職員数が自動で算出されます。</t>
        </r>
      </text>
    </comment>
    <comment ref="F20" authorId="0" shapeId="0" xr:uid="{9E2FA472-7435-4B87-98F4-3B98103260F2}">
      <text>
        <r>
          <rPr>
            <sz val="12"/>
            <color indexed="81"/>
            <rFont val="MS P ゴシック"/>
            <family val="3"/>
            <charset val="128"/>
          </rPr>
          <t>利用人数及び障害児の状況を入力すれば、自動で算出されるので、基準を下回らないように職員を配置してください。</t>
        </r>
      </text>
    </comment>
  </commentList>
</comments>
</file>

<file path=xl/sharedStrings.xml><?xml version="1.0" encoding="utf-8"?>
<sst xmlns="http://schemas.openxmlformats.org/spreadsheetml/2006/main" count="199" uniqueCount="96">
  <si>
    <t>年</t>
    <rPh sb="0" eb="1">
      <t>ネン</t>
    </rPh>
    <phoneticPr fontId="1"/>
  </si>
  <si>
    <t>月</t>
    <rPh sb="0" eb="1">
      <t>ガツ</t>
    </rPh>
    <phoneticPr fontId="1"/>
  </si>
  <si>
    <t>必要保育士数</t>
    <rPh sb="0" eb="2">
      <t>ヒツヨウ</t>
    </rPh>
    <rPh sb="2" eb="5">
      <t>ホイクシ</t>
    </rPh>
    <rPh sb="5" eb="6">
      <t>スウ</t>
    </rPh>
    <phoneticPr fontId="1"/>
  </si>
  <si>
    <t>（第６－３号様式）</t>
    <rPh sb="1" eb="2">
      <t>ダイ</t>
    </rPh>
    <rPh sb="5" eb="6">
      <t>ゴウ</t>
    </rPh>
    <rPh sb="6" eb="8">
      <t>ヨウシキ</t>
    </rPh>
    <phoneticPr fontId="1"/>
  </si>
  <si>
    <t>日分</t>
    <rPh sb="0" eb="1">
      <t>ニチ</t>
    </rPh>
    <rPh sb="1" eb="2">
      <t>ブン</t>
    </rPh>
    <phoneticPr fontId="1"/>
  </si>
  <si>
    <t>歳児</t>
    <rPh sb="0" eb="2">
      <t>サイジ</t>
    </rPh>
    <phoneticPr fontId="1"/>
  </si>
  <si>
    <t>0歳児</t>
    <rPh sb="1" eb="2">
      <t>サイ</t>
    </rPh>
    <rPh sb="2" eb="3">
      <t>ジ</t>
    </rPh>
    <phoneticPr fontId="1"/>
  </si>
  <si>
    <t>1歳児</t>
    <rPh sb="1" eb="2">
      <t>サイ</t>
    </rPh>
    <rPh sb="2" eb="3">
      <t>ジ</t>
    </rPh>
    <phoneticPr fontId="1"/>
  </si>
  <si>
    <t>2歳児</t>
    <rPh sb="1" eb="2">
      <t>サイ</t>
    </rPh>
    <rPh sb="2" eb="3">
      <t>ジ</t>
    </rPh>
    <phoneticPr fontId="1"/>
  </si>
  <si>
    <t>3歳児</t>
    <rPh sb="1" eb="2">
      <t>サイ</t>
    </rPh>
    <rPh sb="2" eb="3">
      <t>ジ</t>
    </rPh>
    <phoneticPr fontId="1"/>
  </si>
  <si>
    <t>4歳児</t>
    <rPh sb="1" eb="2">
      <t>サイ</t>
    </rPh>
    <rPh sb="2" eb="3">
      <t>ジ</t>
    </rPh>
    <phoneticPr fontId="1"/>
  </si>
  <si>
    <t>5歳児</t>
    <rPh sb="1" eb="2">
      <t>サイ</t>
    </rPh>
    <rPh sb="2" eb="3">
      <t>ジ</t>
    </rPh>
    <phoneticPr fontId="1"/>
  </si>
  <si>
    <t>児童氏名</t>
    <rPh sb="0" eb="2">
      <t>ジドウ</t>
    </rPh>
    <rPh sb="2" eb="4">
      <t>シメイ</t>
    </rPh>
    <phoneticPr fontId="1"/>
  </si>
  <si>
    <t>アナフィラキシー</t>
    <phoneticPr fontId="1"/>
  </si>
  <si>
    <t>○障害児の状況</t>
    <rPh sb="1" eb="3">
      <t>ショウガイ</t>
    </rPh>
    <rPh sb="3" eb="4">
      <t>ジ</t>
    </rPh>
    <rPh sb="5" eb="7">
      <t>ジョウキョウ</t>
    </rPh>
    <phoneticPr fontId="1"/>
  </si>
  <si>
    <t>○多胎児の状況</t>
    <rPh sb="1" eb="4">
      <t>タタイジ</t>
    </rPh>
    <rPh sb="5" eb="7">
      <t>ジョウキョウ</t>
    </rPh>
    <phoneticPr fontId="1"/>
  </si>
  <si>
    <t>(例)京都　太郎</t>
    <rPh sb="1" eb="2">
      <t>レイ</t>
    </rPh>
    <rPh sb="3" eb="5">
      <t>キョウト</t>
    </rPh>
    <rPh sb="6" eb="8">
      <t>タロウ</t>
    </rPh>
    <phoneticPr fontId="1"/>
  </si>
  <si>
    <t>一時預かり事業（一般型）実績報告書（特別支援児童の利用状況）</t>
    <rPh sb="0" eb="2">
      <t>イチジ</t>
    </rPh>
    <rPh sb="2" eb="3">
      <t>アズ</t>
    </rPh>
    <rPh sb="5" eb="7">
      <t>ジギョウ</t>
    </rPh>
    <rPh sb="8" eb="11">
      <t>イッパンガタ</t>
    </rPh>
    <rPh sb="12" eb="14">
      <t>ジッセキ</t>
    </rPh>
    <rPh sb="14" eb="17">
      <t>ホウコクショ</t>
    </rPh>
    <rPh sb="18" eb="20">
      <t>トクベツ</t>
    </rPh>
    <rPh sb="20" eb="22">
      <t>シエン</t>
    </rPh>
    <rPh sb="22" eb="24">
      <t>ジドウ</t>
    </rPh>
    <rPh sb="25" eb="27">
      <t>リヨウ</t>
    </rPh>
    <rPh sb="27" eb="29">
      <t>ジョウキョウ</t>
    </rPh>
    <phoneticPr fontId="1"/>
  </si>
  <si>
    <t>一時預かり事業の
職員配置状況</t>
    <rPh sb="0" eb="2">
      <t>イチジ</t>
    </rPh>
    <rPh sb="2" eb="3">
      <t>アズ</t>
    </rPh>
    <rPh sb="5" eb="7">
      <t>ジギョウ</t>
    </rPh>
    <rPh sb="9" eb="11">
      <t>ショクイン</t>
    </rPh>
    <rPh sb="11" eb="13">
      <t>ハイチ</t>
    </rPh>
    <rPh sb="13" eb="15">
      <t>ジョウキョウ</t>
    </rPh>
    <phoneticPr fontId="1"/>
  </si>
  <si>
    <t>○支給要件</t>
    <rPh sb="1" eb="3">
      <t>シキュウ</t>
    </rPh>
    <rPh sb="3" eb="5">
      <t>ヨウケン</t>
    </rPh>
    <phoneticPr fontId="1"/>
  </si>
  <si>
    <t>うち
障害児</t>
    <rPh sb="3" eb="5">
      <t>ショウガイ</t>
    </rPh>
    <rPh sb="5" eb="6">
      <t>ジ</t>
    </rPh>
    <phoneticPr fontId="1"/>
  </si>
  <si>
    <t>（Ｃ）</t>
    <phoneticPr fontId="1"/>
  </si>
  <si>
    <t>合計（Ｂ）</t>
    <rPh sb="0" eb="2">
      <t>ゴウケイ</t>
    </rPh>
    <phoneticPr fontId="1"/>
  </si>
  <si>
    <t>（Ｄ）</t>
    <phoneticPr fontId="1"/>
  </si>
  <si>
    <t>当該障害児が利用した場合の職員配置基準に基づく配置数（障害児加配含む。）以上に保育士を配置していること（Ｃ≦Ｄ）</t>
    <phoneticPr fontId="1"/>
  </si>
  <si>
    <t>＜障害児＞</t>
    <phoneticPr fontId="1"/>
  </si>
  <si>
    <t>＜多胎児＞</t>
    <rPh sb="1" eb="3">
      <t>タタイ</t>
    </rPh>
    <phoneticPr fontId="1"/>
  </si>
  <si>
    <t>※障害児かつ多胎児の場合は、どちらか基準を満たす場合に支給。</t>
    <rPh sb="1" eb="3">
      <t>ショウガイ</t>
    </rPh>
    <rPh sb="3" eb="4">
      <t>ジ</t>
    </rPh>
    <rPh sb="6" eb="9">
      <t>タタイジ</t>
    </rPh>
    <phoneticPr fontId="1"/>
  </si>
  <si>
    <t>＜障害児についての注意点＞</t>
    <rPh sb="1" eb="4">
      <t>ショウガイジ</t>
    </rPh>
    <rPh sb="9" eb="12">
      <t>チュウイテン</t>
    </rPh>
    <phoneticPr fontId="1"/>
  </si>
  <si>
    <t>障害児</t>
    <rPh sb="0" eb="2">
      <t>ショウガイ</t>
    </rPh>
    <rPh sb="2" eb="3">
      <t>ジ</t>
    </rPh>
    <phoneticPr fontId="1"/>
  </si>
  <si>
    <t>多胎児</t>
    <rPh sb="0" eb="3">
      <t>タタイジ</t>
    </rPh>
    <phoneticPr fontId="1"/>
  </si>
  <si>
    <t>本様式の提出要否判定</t>
    <rPh sb="0" eb="1">
      <t>ホン</t>
    </rPh>
    <rPh sb="1" eb="3">
      <t>ヨウシキ</t>
    </rPh>
    <rPh sb="4" eb="6">
      <t>テイシュツ</t>
    </rPh>
    <rPh sb="6" eb="8">
      <t>ヨウヒ</t>
    </rPh>
    <rPh sb="8" eb="10">
      <t>ハンテイ</t>
    </rPh>
    <phoneticPr fontId="1"/>
  </si>
  <si>
    <t>←支給要件を満たしている場合「○」が表示されます</t>
    <rPh sb="1" eb="5">
      <t>シキュウヨウケン</t>
    </rPh>
    <rPh sb="6" eb="7">
      <t>ミ</t>
    </rPh>
    <rPh sb="12" eb="14">
      <t>バアイ</t>
    </rPh>
    <rPh sb="18" eb="20">
      <t>ヒョウジ</t>
    </rPh>
    <phoneticPr fontId="1"/>
  </si>
  <si>
    <t>障害程度</t>
    <rPh sb="0" eb="2">
      <t>ショウガイ</t>
    </rPh>
    <rPh sb="2" eb="4">
      <t>テイド</t>
    </rPh>
    <phoneticPr fontId="1"/>
  </si>
  <si>
    <t>療育手帳</t>
    <rPh sb="0" eb="4">
      <t>リョウイクテチョウ</t>
    </rPh>
    <phoneticPr fontId="1"/>
  </si>
  <si>
    <t>身体障害者手帳</t>
    <rPh sb="0" eb="7">
      <t>シンタイショウガイシャテチョウ</t>
    </rPh>
    <phoneticPr fontId="1"/>
  </si>
  <si>
    <t>精神障害者
保健福祉手帳</t>
    <rPh sb="0" eb="5">
      <t>セイシンショウガイシャ</t>
    </rPh>
    <rPh sb="6" eb="12">
      <t>ホケンフクシテチョウ</t>
    </rPh>
    <phoneticPr fontId="1"/>
  </si>
  <si>
    <t>特別児童扶養手当</t>
    <rPh sb="0" eb="8">
      <t>トクベツジドウフヨウテアテ</t>
    </rPh>
    <phoneticPr fontId="1"/>
  </si>
  <si>
    <t>アナフィラキシー</t>
    <phoneticPr fontId="1"/>
  </si>
  <si>
    <t>定員（Ａ）</t>
    <rPh sb="0" eb="2">
      <t>テイイン</t>
    </rPh>
    <phoneticPr fontId="1"/>
  </si>
  <si>
    <t>児童通所受給者証</t>
    <rPh sb="0" eb="7">
      <t>ジドウツウショジュキュウシャ</t>
    </rPh>
    <rPh sb="7" eb="8">
      <t>ショウ</t>
    </rPh>
    <phoneticPr fontId="1"/>
  </si>
  <si>
    <t>(例)京都　太郎、花子</t>
    <rPh sb="1" eb="2">
      <t>レイ</t>
    </rPh>
    <rPh sb="3" eb="5">
      <t>キョウト</t>
    </rPh>
    <rPh sb="6" eb="8">
      <t>タロウ</t>
    </rPh>
    <rPh sb="9" eb="11">
      <t>ハナコ</t>
    </rPh>
    <phoneticPr fontId="1"/>
  </si>
  <si>
    <t>　京都市保育施設障害児保育障害程度区分認定要領第３条に該当する児童が対象となり、区分認定は同要領別表１に準じます（訪問調査による障害児判定は行いません。）。
○各種手帳や特別児童扶養手当、児童通所受給者証については、保護者から手帳等の写しの提出を求め、施設で保管してください。
○アナフィラキシーについては、医師の診断書の写しが必要です。保護者から写しの提出を求め、施設で保管してください。</t>
    <rPh sb="23" eb="24">
      <t>ダイ</t>
    </rPh>
    <rPh sb="25" eb="26">
      <t>ジョウ</t>
    </rPh>
    <rPh sb="27" eb="29">
      <t>ガイトウ</t>
    </rPh>
    <rPh sb="31" eb="33">
      <t>ジドウ</t>
    </rPh>
    <rPh sb="34" eb="36">
      <t>タイショウ</t>
    </rPh>
    <rPh sb="40" eb="42">
      <t>クブン</t>
    </rPh>
    <rPh sb="42" eb="44">
      <t>ニンテイ</t>
    </rPh>
    <rPh sb="45" eb="46">
      <t>ドウ</t>
    </rPh>
    <rPh sb="46" eb="48">
      <t>ヨウリョウ</t>
    </rPh>
    <rPh sb="48" eb="50">
      <t>ベッピョウ</t>
    </rPh>
    <rPh sb="52" eb="53">
      <t>ジュン</t>
    </rPh>
    <rPh sb="57" eb="59">
      <t>ホウモン</t>
    </rPh>
    <rPh sb="59" eb="61">
      <t>チョウサ</t>
    </rPh>
    <rPh sb="64" eb="66">
      <t>ショウガイ</t>
    </rPh>
    <rPh sb="66" eb="67">
      <t>ジ</t>
    </rPh>
    <rPh sb="67" eb="69">
      <t>ハンテイ</t>
    </rPh>
    <rPh sb="70" eb="71">
      <t>オコナ</t>
    </rPh>
    <rPh sb="81" eb="83">
      <t>カクシュ</t>
    </rPh>
    <rPh sb="83" eb="85">
      <t>テチョウ</t>
    </rPh>
    <rPh sb="86" eb="88">
      <t>トクベツ</t>
    </rPh>
    <rPh sb="88" eb="94">
      <t>ジドウフヨウテアテ</t>
    </rPh>
    <rPh sb="109" eb="112">
      <t>ホゴシャ</t>
    </rPh>
    <rPh sb="114" eb="116">
      <t>テチョウ</t>
    </rPh>
    <rPh sb="116" eb="117">
      <t>トウ</t>
    </rPh>
    <rPh sb="118" eb="119">
      <t>ウツ</t>
    </rPh>
    <rPh sb="121" eb="123">
      <t>テイシュツ</t>
    </rPh>
    <rPh sb="124" eb="125">
      <t>モト</t>
    </rPh>
    <rPh sb="127" eb="129">
      <t>シセツ</t>
    </rPh>
    <rPh sb="130" eb="132">
      <t>ホカン</t>
    </rPh>
    <rPh sb="156" eb="158">
      <t>イシ</t>
    </rPh>
    <rPh sb="159" eb="162">
      <t>シンダンショ</t>
    </rPh>
    <rPh sb="163" eb="164">
      <t>ウツ</t>
    </rPh>
    <rPh sb="166" eb="168">
      <t>ヒツヨウ</t>
    </rPh>
    <rPh sb="171" eb="174">
      <t>ホゴシャ</t>
    </rPh>
    <rPh sb="176" eb="177">
      <t>ウツ</t>
    </rPh>
    <rPh sb="179" eb="181">
      <t>テイシュツ</t>
    </rPh>
    <rPh sb="182" eb="183">
      <t>モト</t>
    </rPh>
    <rPh sb="185" eb="187">
      <t>シセツ</t>
    </rPh>
    <rPh sb="188" eb="190">
      <t>ホカン</t>
    </rPh>
    <phoneticPr fontId="1"/>
  </si>
  <si>
    <t>加配
職員数</t>
    <rPh sb="0" eb="2">
      <t>カハイ</t>
    </rPh>
    <rPh sb="3" eb="5">
      <t>ショクイン</t>
    </rPh>
    <rPh sb="5" eb="6">
      <t>スウ</t>
    </rPh>
    <phoneticPr fontId="1"/>
  </si>
  <si>
    <t>当日の当該事業の利用人数</t>
    <rPh sb="0" eb="2">
      <t>トウジツ</t>
    </rPh>
    <rPh sb="3" eb="5">
      <t>トウガイ</t>
    </rPh>
    <rPh sb="5" eb="7">
      <t>ジギョウ</t>
    </rPh>
    <rPh sb="8" eb="10">
      <t>リヨウ</t>
    </rPh>
    <rPh sb="10" eb="12">
      <t>ニンズウ</t>
    </rPh>
    <phoneticPr fontId="1"/>
  </si>
  <si>
    <t>うち
多胎児
(1世帯目)</t>
    <rPh sb="3" eb="6">
      <t>タタイジ</t>
    </rPh>
    <rPh sb="9" eb="11">
      <t>セタイ</t>
    </rPh>
    <rPh sb="11" eb="12">
      <t>メ</t>
    </rPh>
    <phoneticPr fontId="1"/>
  </si>
  <si>
    <t>うち
多胎児
(2世帯目)</t>
    <rPh sb="3" eb="6">
      <t>タタイジ</t>
    </rPh>
    <rPh sb="9" eb="11">
      <t>セタイ</t>
    </rPh>
    <rPh sb="11" eb="12">
      <t>メ</t>
    </rPh>
    <phoneticPr fontId="1"/>
  </si>
  <si>
    <t>身体障害者手帳１級</t>
    <rPh sb="8" eb="9">
      <t>キュウ</t>
    </rPh>
    <phoneticPr fontId="1"/>
  </si>
  <si>
    <t>療育手帳Ａ</t>
  </si>
  <si>
    <t>身体障害者手帳２級</t>
    <rPh sb="8" eb="9">
      <t>キュウ</t>
    </rPh>
    <phoneticPr fontId="1"/>
  </si>
  <si>
    <t>精神障害者保健福祉手帳１級</t>
    <rPh sb="0" eb="2">
      <t>セイシン</t>
    </rPh>
    <rPh sb="2" eb="5">
      <t>ショウガイシャ</t>
    </rPh>
    <rPh sb="5" eb="7">
      <t>ホケン</t>
    </rPh>
    <rPh sb="7" eb="9">
      <t>フクシ</t>
    </rPh>
    <rPh sb="9" eb="11">
      <t>テチョウ</t>
    </rPh>
    <rPh sb="12" eb="13">
      <t>キュウ</t>
    </rPh>
    <phoneticPr fontId="1"/>
  </si>
  <si>
    <t>特別児童扶養手当１級</t>
    <rPh sb="9" eb="10">
      <t>キュウ</t>
    </rPh>
    <phoneticPr fontId="1"/>
  </si>
  <si>
    <t>身体障害者手帳３級</t>
    <rPh sb="8" eb="9">
      <t>キュウ</t>
    </rPh>
    <phoneticPr fontId="1"/>
  </si>
  <si>
    <t>精神障害者保健福祉手帳２級</t>
    <rPh sb="0" eb="2">
      <t>セイシン</t>
    </rPh>
    <rPh sb="2" eb="5">
      <t>ショウガイシャ</t>
    </rPh>
    <rPh sb="5" eb="7">
      <t>ホケン</t>
    </rPh>
    <rPh sb="7" eb="9">
      <t>フクシ</t>
    </rPh>
    <rPh sb="9" eb="11">
      <t>テチョウ</t>
    </rPh>
    <rPh sb="12" eb="13">
      <t>キュウ</t>
    </rPh>
    <phoneticPr fontId="1"/>
  </si>
  <si>
    <t>特別児童扶養手当支給２級</t>
    <rPh sb="11" eb="12">
      <t>キュウ</t>
    </rPh>
    <phoneticPr fontId="1"/>
  </si>
  <si>
    <t>療育手帳Ｂ</t>
  </si>
  <si>
    <t>身体障害者手帳４～７級</t>
    <rPh sb="10" eb="11">
      <t>キュウ</t>
    </rPh>
    <phoneticPr fontId="1"/>
  </si>
  <si>
    <t>精神障害者保健福祉手帳３級</t>
    <rPh sb="0" eb="2">
      <t>セイシン</t>
    </rPh>
    <rPh sb="2" eb="5">
      <t>ショウガイシャ</t>
    </rPh>
    <rPh sb="5" eb="7">
      <t>ホケン</t>
    </rPh>
    <rPh sb="7" eb="9">
      <t>フクシ</t>
    </rPh>
    <rPh sb="9" eb="11">
      <t>テチョウ</t>
    </rPh>
    <rPh sb="12" eb="13">
      <t>キュウ</t>
    </rPh>
    <phoneticPr fontId="1"/>
  </si>
  <si>
    <t>アナフィラキシー既往あり（従来算定済）</t>
    <rPh sb="8" eb="10">
      <t>キオウ</t>
    </rPh>
    <rPh sb="13" eb="15">
      <t>ジュウライ</t>
    </rPh>
    <rPh sb="15" eb="17">
      <t>サンテイ</t>
    </rPh>
    <rPh sb="17" eb="18">
      <t>スミ</t>
    </rPh>
    <phoneticPr fontId="1"/>
  </si>
  <si>
    <t>児童通所受給者証</t>
    <rPh sb="2" eb="3">
      <t>ツウ</t>
    </rPh>
    <rPh sb="3" eb="4">
      <t>ジョ</t>
    </rPh>
    <rPh sb="4" eb="7">
      <t>ジュキュウシャ</t>
    </rPh>
    <rPh sb="7" eb="8">
      <t>ショウ</t>
    </rPh>
    <phoneticPr fontId="1"/>
  </si>
  <si>
    <t>区分</t>
    <rPh sb="0" eb="2">
      <t>クブン</t>
    </rPh>
    <phoneticPr fontId="1"/>
  </si>
  <si>
    <t>該当</t>
    <rPh sb="0" eb="2">
      <t>ガイトウ</t>
    </rPh>
    <phoneticPr fontId="1"/>
  </si>
  <si>
    <t>加配</t>
    <rPh sb="0" eb="2">
      <t>カハイ</t>
    </rPh>
    <phoneticPr fontId="1"/>
  </si>
  <si>
    <t>記入例</t>
    <rPh sb="0" eb="2">
      <t>キニュウ</t>
    </rPh>
    <rPh sb="2" eb="3">
      <t>レイ</t>
    </rPh>
    <phoneticPr fontId="1"/>
  </si>
  <si>
    <t>１人目</t>
    <rPh sb="1" eb="2">
      <t>ニン</t>
    </rPh>
    <rPh sb="2" eb="3">
      <t>メ</t>
    </rPh>
    <phoneticPr fontId="1"/>
  </si>
  <si>
    <t>２人目</t>
    <rPh sb="1" eb="2">
      <t>ニン</t>
    </rPh>
    <rPh sb="2" eb="3">
      <t>メ</t>
    </rPh>
    <phoneticPr fontId="1"/>
  </si>
  <si>
    <t>３人目</t>
    <rPh sb="1" eb="2">
      <t>ニン</t>
    </rPh>
    <rPh sb="2" eb="3">
      <t>メ</t>
    </rPh>
    <phoneticPr fontId="1"/>
  </si>
  <si>
    <t>療育手帳Ａかつ身体障害者手帳１級</t>
    <phoneticPr fontId="1"/>
  </si>
  <si>
    <t>療育手帳Ｂ＋身体障害者手帳４～７級</t>
    <phoneticPr fontId="1"/>
  </si>
  <si>
    <t>身体障害者手帳２級＋精神障害者保健福祉手帳１級</t>
    <rPh sb="0" eb="2">
      <t>シンタイ</t>
    </rPh>
    <rPh sb="2" eb="4">
      <t>ショウガイ</t>
    </rPh>
    <rPh sb="4" eb="5">
      <t>シャ</t>
    </rPh>
    <rPh sb="5" eb="7">
      <t>テチョウ</t>
    </rPh>
    <rPh sb="8" eb="9">
      <t>キュウ</t>
    </rPh>
    <rPh sb="10" eb="12">
      <t>セイシン</t>
    </rPh>
    <rPh sb="12" eb="15">
      <t>ショウガイシャ</t>
    </rPh>
    <rPh sb="15" eb="17">
      <t>ホケン</t>
    </rPh>
    <rPh sb="17" eb="19">
      <t>フクシ</t>
    </rPh>
    <rPh sb="19" eb="21">
      <t>テチョウ</t>
    </rPh>
    <rPh sb="22" eb="23">
      <t>キュウ</t>
    </rPh>
    <phoneticPr fontId="3"/>
  </si>
  <si>
    <t>身体障害者手帳３級＋精神障害者保健福祉手帳２級</t>
    <rPh sb="0" eb="2">
      <t>シンタイ</t>
    </rPh>
    <rPh sb="8" eb="9">
      <t>キュウ</t>
    </rPh>
    <rPh sb="10" eb="12">
      <t>セイシン</t>
    </rPh>
    <rPh sb="12" eb="15">
      <t>ショウガイシャ</t>
    </rPh>
    <rPh sb="15" eb="17">
      <t>ホケン</t>
    </rPh>
    <rPh sb="17" eb="19">
      <t>フクシ</t>
    </rPh>
    <rPh sb="19" eb="21">
      <t>テチョウ</t>
    </rPh>
    <rPh sb="22" eb="23">
      <t>キュウ</t>
    </rPh>
    <phoneticPr fontId="3"/>
  </si>
  <si>
    <t>療育手帳Ｂ＋身体障害者手帳４～７級＋精神障害者保健福祉手帳３級</t>
    <rPh sb="0" eb="4">
      <t>リョウイクテチョウ</t>
    </rPh>
    <rPh sb="6" eb="8">
      <t>シンタイ</t>
    </rPh>
    <rPh sb="16" eb="17">
      <t>キュウ</t>
    </rPh>
    <rPh sb="18" eb="20">
      <t>セイシン</t>
    </rPh>
    <rPh sb="20" eb="23">
      <t>ショウガイシャ</t>
    </rPh>
    <rPh sb="23" eb="25">
      <t>ホケン</t>
    </rPh>
    <rPh sb="25" eb="27">
      <t>フクシ</t>
    </rPh>
    <rPh sb="27" eb="29">
      <t>テチョウ</t>
    </rPh>
    <rPh sb="30" eb="31">
      <t>キュウ</t>
    </rPh>
    <phoneticPr fontId="3"/>
  </si>
  <si>
    <t>療育手帳Ｂ＋精神障害者保健福祉手帳３級</t>
    <phoneticPr fontId="1"/>
  </si>
  <si>
    <t>身体障害者手帳４～７級＋精神障害者保健福祉手帳３級</t>
    <phoneticPr fontId="1"/>
  </si>
  <si>
    <t>療育手帳Ａ＋精神障害者保健福祉手帳１級</t>
    <rPh sb="6" eb="8">
      <t>セイシン</t>
    </rPh>
    <rPh sb="8" eb="11">
      <t>ショウガイシャ</t>
    </rPh>
    <rPh sb="11" eb="13">
      <t>ホケン</t>
    </rPh>
    <rPh sb="13" eb="15">
      <t>フクシ</t>
    </rPh>
    <rPh sb="15" eb="17">
      <t>テチョウ</t>
    </rPh>
    <phoneticPr fontId="1"/>
  </si>
  <si>
    <t>療育手帳Ａ＋身体障害者手帳２級＋精神障害者保健福祉手帳１級</t>
    <rPh sb="6" eb="8">
      <t>シンタイ</t>
    </rPh>
    <rPh sb="8" eb="10">
      <t>ショウガイ</t>
    </rPh>
    <rPh sb="10" eb="11">
      <t>シャ</t>
    </rPh>
    <rPh sb="11" eb="13">
      <t>テチョウ</t>
    </rPh>
    <rPh sb="14" eb="15">
      <t>キュウ</t>
    </rPh>
    <rPh sb="16" eb="18">
      <t>セイシン</t>
    </rPh>
    <rPh sb="18" eb="21">
      <t>ショウガイシャ</t>
    </rPh>
    <rPh sb="21" eb="23">
      <t>ホケン</t>
    </rPh>
    <rPh sb="23" eb="25">
      <t>フクシ</t>
    </rPh>
    <rPh sb="25" eb="27">
      <t>テチョウ</t>
    </rPh>
    <rPh sb="28" eb="29">
      <t>キュウ</t>
    </rPh>
    <phoneticPr fontId="3"/>
  </si>
  <si>
    <t>R6</t>
    <phoneticPr fontId="1"/>
  </si>
  <si>
    <t>A</t>
  </si>
  <si>
    <t>１級</t>
  </si>
  <si>
    <t>B</t>
  </si>
  <si>
    <t>２級</t>
  </si>
  <si>
    <t>○</t>
  </si>
  <si>
    <t>はぐくみ　一郎</t>
    <rPh sb="5" eb="7">
      <t>イチロウ</t>
    </rPh>
    <phoneticPr fontId="1"/>
  </si>
  <si>
    <t>はぐくみ　一郎、次郎</t>
    <rPh sb="5" eb="7">
      <t>イチロウ</t>
    </rPh>
    <rPh sb="8" eb="10">
      <t>ジロウ</t>
    </rPh>
    <phoneticPr fontId="1"/>
  </si>
  <si>
    <t>幼保　花子、次子</t>
    <rPh sb="0" eb="2">
      <t>ヨウホ</t>
    </rPh>
    <rPh sb="3" eb="5">
      <t>ハナコ</t>
    </rPh>
    <rPh sb="6" eb="8">
      <t>ツギコ</t>
    </rPh>
    <phoneticPr fontId="1"/>
  </si>
  <si>
    <t>（宛先）　京都市長</t>
    <rPh sb="2" eb="3">
      <t>サキ</t>
    </rPh>
    <rPh sb="5" eb="9">
      <t>キョウトシチョウ</t>
    </rPh>
    <phoneticPr fontId="1"/>
  </si>
  <si>
    <t>年　　　月　　　日</t>
    <rPh sb="0" eb="1">
      <t>ネン</t>
    </rPh>
    <rPh sb="4" eb="5">
      <t>ガツ</t>
    </rPh>
    <rPh sb="8" eb="9">
      <t>ヒ</t>
    </rPh>
    <phoneticPr fontId="1"/>
  </si>
  <si>
    <t>（施設名）</t>
    <rPh sb="1" eb="3">
      <t>シセツ</t>
    </rPh>
    <rPh sb="3" eb="4">
      <t>メイ</t>
    </rPh>
    <phoneticPr fontId="1"/>
  </si>
  <si>
    <t>（施設長名）</t>
    <rPh sb="1" eb="3">
      <t>シセツ</t>
    </rPh>
    <rPh sb="3" eb="4">
      <t>チョウ</t>
    </rPh>
    <rPh sb="4" eb="5">
      <t>メイ</t>
    </rPh>
    <phoneticPr fontId="1"/>
  </si>
  <si>
    <t>（電話番号）</t>
    <rPh sb="1" eb="3">
      <t>デンワ</t>
    </rPh>
    <rPh sb="3" eb="5">
      <t>バンゴウ</t>
    </rPh>
    <phoneticPr fontId="1"/>
  </si>
  <si>
    <t>（施設所在地）</t>
    <rPh sb="1" eb="3">
      <t>シセツ</t>
    </rPh>
    <rPh sb="3" eb="6">
      <t>ショザイチ</t>
    </rPh>
    <phoneticPr fontId="1"/>
  </si>
  <si>
    <t>○△□</t>
    <phoneticPr fontId="1"/>
  </si>
  <si>
    <t>○○園</t>
    <phoneticPr fontId="1"/>
  </si>
  <si>
    <t>●●　●●</t>
    <phoneticPr fontId="1"/>
  </si>
  <si>
    <t>△△△－▲▲▲</t>
    <phoneticPr fontId="1"/>
  </si>
  <si>
    <t>①当該多胎児が利用した場合の職員配置基準に基づく配置数を超える保育士を配置していること(Ｃ＜Ｄ)
②定員を超えて受け入れていること（Ａ＜Ｂ）</t>
    <rPh sb="28" eb="29">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</si>
</sst>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quot;名&quot;"/>
    <numFmt numFmtId="177" formatCode="0.0_);[Red]\(0.0\)"/>
    <numFmt numFmtId="178" formatCode="#.0&quot;名&quot;"/>
  </numFmts>
  <fonts count="14">
    <font>
      <sz val="11"/>
      <color theme="1"/>
      <name val="游ゴシック"/>
      <family val="2"/>
      <scheme val="minor"/>
    </font>
    <font>
      <sz val="6"/>
      <name val="游ゴシック"/>
      <family val="3"/>
      <charset val="128"/>
      <scheme val="minor"/>
    </font>
    <font>
      <sz val="12"/>
      <color theme="1"/>
      <name val="ＭＳ 明朝"/>
      <family val="1"/>
      <charset val="128"/>
    </font>
    <font>
      <b/>
      <sz val="14"/>
      <color theme="1"/>
      <name val="ＭＳ ゴシック"/>
      <family val="3"/>
      <charset val="128"/>
    </font>
    <font>
      <sz val="12"/>
      <color indexed="81"/>
      <name val="MS P ゴシック"/>
      <family val="3"/>
      <charset val="128"/>
    </font>
    <font>
      <sz val="14"/>
      <name val="ＭＳ 明朝"/>
      <family val="1"/>
      <charset val="128"/>
    </font>
    <font>
      <u/>
      <sz val="12"/>
      <color rgb="FFFF0000"/>
      <name val="ＭＳ 明朝"/>
      <family val="1"/>
      <charset val="128"/>
    </font>
    <font>
      <sz val="11"/>
      <color theme="1"/>
      <name val="游ゴシック"/>
      <family val="2"/>
      <charset val="128"/>
      <scheme val="minor"/>
    </font>
    <font>
      <b/>
      <sz val="12"/>
      <name val="ＭＳ ゴシック"/>
      <family val="3"/>
      <charset val="128"/>
    </font>
    <font>
      <sz val="12"/>
      <name val="ＭＳ 明朝"/>
      <family val="1"/>
      <charset val="128"/>
    </font>
    <font>
      <sz val="11"/>
      <name val="游ゴシック"/>
      <family val="2"/>
      <scheme val="minor"/>
    </font>
    <font>
      <sz val="11"/>
      <name val="ＭＳ 明朝"/>
      <family val="1"/>
      <charset val="128"/>
    </font>
    <font>
      <sz val="14"/>
      <color theme="1"/>
      <name val="ＭＳ ゴシック"/>
      <family val="3"/>
      <charset val="128"/>
    </font>
    <font>
      <sz val="14"/>
      <name val="ＭＳ ゴシック"/>
      <family val="3"/>
      <charset val="128"/>
    </font>
  </fonts>
  <fills count="3">
    <fill>
      <patternFill patternType="none"/>
    </fill>
    <fill>
      <patternFill patternType="gray125"/>
    </fill>
    <fill>
      <patternFill patternType="solid">
        <fgColor theme="5" tint="0.79998168889431442"/>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bottom/>
      <diagonal/>
    </border>
    <border>
      <left style="thin">
        <color indexed="64"/>
      </left>
      <right/>
      <top style="double">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s>
  <cellStyleXfs count="2">
    <xf numFmtId="0" fontId="0" fillId="0" borderId="0"/>
    <xf numFmtId="0" fontId="7" fillId="0" borderId="0">
      <alignment vertical="center"/>
    </xf>
  </cellStyleXfs>
  <cellXfs count="118">
    <xf numFmtId="0" fontId="0" fillId="0" borderId="0" xfId="0"/>
    <xf numFmtId="0" fontId="11" fillId="2" borderId="2" xfId="0" applyFont="1" applyFill="1" applyBorder="1" applyAlignment="1" applyProtection="1">
      <alignment horizontal="left" vertical="center"/>
      <protection locked="0"/>
    </xf>
    <xf numFmtId="0" fontId="9" fillId="0" borderId="0" xfId="0" applyFont="1" applyAlignment="1" applyProtection="1">
      <alignment vertical="center"/>
    </xf>
    <xf numFmtId="0" fontId="9" fillId="0" borderId="0" xfId="0" applyFont="1" applyAlignment="1" applyProtection="1">
      <alignment horizontal="center" vertical="center"/>
    </xf>
    <xf numFmtId="177" fontId="9" fillId="0" borderId="0" xfId="0" applyNumberFormat="1" applyFont="1" applyAlignment="1" applyProtection="1">
      <alignment horizontal="right" vertical="center"/>
    </xf>
    <xf numFmtId="0" fontId="9" fillId="0" borderId="0" xfId="0" applyFont="1" applyFill="1" applyAlignment="1" applyProtection="1">
      <alignment vertical="center"/>
    </xf>
    <xf numFmtId="0" fontId="8" fillId="0" borderId="0" xfId="0" applyFont="1" applyFill="1" applyAlignment="1" applyProtection="1">
      <alignment horizontal="right" vertical="center"/>
    </xf>
    <xf numFmtId="0" fontId="8" fillId="0" borderId="0" xfId="0" applyFont="1" applyFill="1" applyAlignment="1" applyProtection="1">
      <alignment horizontal="center" vertical="center"/>
    </xf>
    <xf numFmtId="0" fontId="8" fillId="0" borderId="0" xfId="0" applyFont="1" applyFill="1" applyAlignment="1" applyProtection="1">
      <alignment vertical="center"/>
    </xf>
    <xf numFmtId="0" fontId="8" fillId="0" borderId="0" xfId="0" applyFont="1" applyFill="1" applyAlignment="1" applyProtection="1">
      <alignment horizontal="left" vertical="center"/>
    </xf>
    <xf numFmtId="0" fontId="13" fillId="0" borderId="0" xfId="0" applyFont="1" applyAlignment="1" applyProtection="1">
      <alignment vertical="center"/>
    </xf>
    <xf numFmtId="0" fontId="8" fillId="0" borderId="0" xfId="0" applyFont="1" applyAlignment="1" applyProtection="1">
      <alignment vertical="center"/>
    </xf>
    <xf numFmtId="0" fontId="8" fillId="0" borderId="0" xfId="0" applyFont="1" applyAlignment="1" applyProtection="1">
      <alignment horizontal="right" vertical="center"/>
    </xf>
    <xf numFmtId="0" fontId="8" fillId="0" borderId="0" xfId="0" applyFont="1" applyAlignment="1" applyProtection="1">
      <alignment horizontal="center" vertical="center"/>
    </xf>
    <xf numFmtId="177" fontId="8" fillId="0" borderId="0" xfId="0" applyNumberFormat="1" applyFont="1" applyAlignment="1" applyProtection="1">
      <alignment horizontal="right" vertical="center"/>
    </xf>
    <xf numFmtId="0" fontId="9" fillId="0" borderId="2" xfId="0" applyFont="1" applyBorder="1" applyAlignment="1" applyProtection="1">
      <alignment horizontal="center" vertical="center" wrapText="1"/>
    </xf>
    <xf numFmtId="0" fontId="8" fillId="0" borderId="0" xfId="0" applyFont="1" applyBorder="1" applyAlignment="1" applyProtection="1">
      <alignment horizontal="center" vertical="center"/>
    </xf>
    <xf numFmtId="0" fontId="8" fillId="0" borderId="0" xfId="0" applyFont="1" applyBorder="1" applyAlignment="1" applyProtection="1">
      <alignment horizontal="left" vertical="center"/>
    </xf>
    <xf numFmtId="0" fontId="9" fillId="0" borderId="9" xfId="0" applyFont="1" applyBorder="1" applyAlignment="1" applyProtection="1">
      <alignment vertical="center"/>
    </xf>
    <xf numFmtId="0" fontId="11" fillId="0" borderId="1" xfId="0" applyFont="1" applyBorder="1" applyAlignment="1" applyProtection="1">
      <alignment horizontal="center" vertical="center" wrapText="1"/>
    </xf>
    <xf numFmtId="0" fontId="9" fillId="0" borderId="0" xfId="0" applyFont="1" applyBorder="1" applyAlignment="1" applyProtection="1">
      <alignment vertical="center"/>
    </xf>
    <xf numFmtId="0" fontId="9" fillId="0" borderId="0" xfId="0" applyFont="1" applyAlignment="1" applyProtection="1">
      <alignment horizontal="left"/>
    </xf>
    <xf numFmtId="0" fontId="8" fillId="0" borderId="10" xfId="0" applyFont="1" applyBorder="1" applyAlignment="1" applyProtection="1">
      <alignment vertical="center"/>
    </xf>
    <xf numFmtId="0" fontId="8" fillId="0" borderId="0" xfId="0" applyFont="1" applyBorder="1" applyAlignment="1" applyProtection="1">
      <alignment vertical="center"/>
    </xf>
    <xf numFmtId="0" fontId="9" fillId="0" borderId="1" xfId="0" applyFont="1" applyBorder="1" applyAlignment="1" applyProtection="1">
      <alignment horizontal="center" vertical="center"/>
    </xf>
    <xf numFmtId="0" fontId="9" fillId="0" borderId="13" xfId="0" applyFont="1" applyBorder="1" applyAlignment="1" applyProtection="1">
      <alignment horizontal="left" vertical="center"/>
    </xf>
    <xf numFmtId="0" fontId="9" fillId="2" borderId="1" xfId="0" applyFont="1" applyFill="1" applyBorder="1" applyAlignment="1" applyProtection="1">
      <alignment vertical="center"/>
    </xf>
    <xf numFmtId="0" fontId="9" fillId="2" borderId="1" xfId="0" applyFont="1" applyFill="1" applyBorder="1" applyAlignment="1" applyProtection="1">
      <alignment horizontal="center" vertical="center"/>
    </xf>
    <xf numFmtId="0" fontId="9" fillId="0" borderId="1" xfId="0" applyFont="1" applyBorder="1" applyAlignment="1" applyProtection="1">
      <alignment horizontal="center" vertical="center" wrapText="1" shrinkToFit="1"/>
    </xf>
    <xf numFmtId="0" fontId="11" fillId="0" borderId="2" xfId="0" applyFont="1" applyBorder="1" applyAlignment="1" applyProtection="1">
      <alignment horizontal="left" vertical="center"/>
    </xf>
    <xf numFmtId="177" fontId="9" fillId="0" borderId="1" xfId="0" applyNumberFormat="1" applyFont="1" applyBorder="1" applyAlignment="1" applyProtection="1">
      <alignment vertical="center"/>
    </xf>
    <xf numFmtId="0" fontId="9" fillId="0" borderId="0" xfId="0" applyFont="1" applyBorder="1" applyAlignment="1" applyProtection="1">
      <alignment vertical="center" wrapText="1"/>
    </xf>
    <xf numFmtId="0" fontId="9" fillId="0" borderId="15" xfId="0" applyFont="1" applyBorder="1" applyAlignment="1" applyProtection="1">
      <alignment horizontal="center" vertical="center"/>
    </xf>
    <xf numFmtId="177" fontId="9" fillId="0" borderId="18" xfId="0" applyNumberFormat="1" applyFont="1" applyBorder="1" applyAlignment="1" applyProtection="1">
      <alignment horizontal="center" vertical="center"/>
    </xf>
    <xf numFmtId="0" fontId="9" fillId="0" borderId="4" xfId="0" applyFont="1" applyBorder="1" applyAlignment="1" applyProtection="1">
      <alignment horizontal="center" vertical="center" wrapText="1"/>
    </xf>
    <xf numFmtId="177" fontId="9" fillId="0" borderId="1" xfId="0" applyNumberFormat="1" applyFont="1" applyBorder="1" applyAlignment="1" applyProtection="1">
      <alignment horizontal="center" vertical="center"/>
    </xf>
    <xf numFmtId="0" fontId="9" fillId="0" borderId="1" xfId="0" applyFont="1" applyBorder="1" applyAlignment="1" applyProtection="1">
      <alignment horizontal="center" vertical="center" wrapText="1"/>
    </xf>
    <xf numFmtId="0" fontId="11" fillId="2" borderId="2" xfId="0" applyFont="1" applyFill="1" applyBorder="1" applyAlignment="1" applyProtection="1">
      <alignment horizontal="left" vertical="center"/>
    </xf>
    <xf numFmtId="0" fontId="9" fillId="0" borderId="16" xfId="0" applyFont="1" applyBorder="1" applyAlignment="1" applyProtection="1">
      <alignment vertical="center" wrapText="1" shrinkToFit="1"/>
    </xf>
    <xf numFmtId="177" fontId="9" fillId="0" borderId="19" xfId="0" applyNumberFormat="1" applyFont="1" applyBorder="1" applyAlignment="1" applyProtection="1">
      <alignment horizontal="right" vertical="center"/>
    </xf>
    <xf numFmtId="0" fontId="9" fillId="0" borderId="4" xfId="0" applyFont="1" applyBorder="1" applyAlignment="1" applyProtection="1">
      <alignment horizontal="center" vertical="center"/>
    </xf>
    <xf numFmtId="177" fontId="9" fillId="0" borderId="1" xfId="0" applyNumberFormat="1" applyFont="1" applyBorder="1" applyAlignment="1" applyProtection="1">
      <alignment horizontal="right" vertical="center"/>
    </xf>
    <xf numFmtId="0" fontId="9" fillId="2" borderId="8" xfId="0" applyFont="1" applyFill="1" applyBorder="1" applyAlignment="1" applyProtection="1">
      <alignment vertical="center"/>
    </xf>
    <xf numFmtId="0" fontId="9" fillId="2" borderId="8" xfId="0" applyFont="1" applyFill="1" applyBorder="1" applyAlignment="1" applyProtection="1">
      <alignment horizontal="center" vertical="center"/>
    </xf>
    <xf numFmtId="0" fontId="9" fillId="0" borderId="11" xfId="0" applyFont="1" applyBorder="1" applyAlignment="1" applyProtection="1">
      <alignment horizontal="right" vertical="center"/>
    </xf>
    <xf numFmtId="0" fontId="9" fillId="0" borderId="6" xfId="0" applyFont="1" applyBorder="1" applyAlignment="1" applyProtection="1">
      <alignment vertical="center"/>
    </xf>
    <xf numFmtId="0" fontId="11" fillId="0" borderId="6" xfId="0" applyFont="1" applyBorder="1" applyAlignment="1" applyProtection="1"/>
    <xf numFmtId="0" fontId="5" fillId="0" borderId="6" xfId="0" applyFont="1" applyBorder="1" applyAlignment="1" applyProtection="1"/>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xf>
    <xf numFmtId="176" fontId="5" fillId="0" borderId="0" xfId="0" applyNumberFormat="1" applyFont="1" applyBorder="1" applyAlignment="1" applyProtection="1">
      <alignment vertical="center"/>
    </xf>
    <xf numFmtId="0" fontId="11" fillId="0" borderId="0" xfId="0" applyFont="1" applyBorder="1" applyAlignment="1" applyProtection="1">
      <alignment vertical="top" wrapText="1"/>
    </xf>
    <xf numFmtId="0" fontId="9" fillId="0" borderId="0" xfId="0" applyFont="1" applyAlignment="1" applyProtection="1"/>
    <xf numFmtId="0" fontId="9" fillId="0" borderId="10" xfId="0" applyFont="1" applyBorder="1" applyAlignment="1" applyProtection="1">
      <alignment vertical="center"/>
    </xf>
    <xf numFmtId="0" fontId="9" fillId="0" borderId="17" xfId="0" applyFont="1" applyBorder="1" applyAlignment="1" applyProtection="1">
      <alignment vertical="center" wrapText="1" shrinkToFit="1"/>
    </xf>
    <xf numFmtId="177" fontId="9" fillId="0" borderId="20" xfId="0" applyNumberFormat="1" applyFont="1" applyBorder="1" applyAlignment="1" applyProtection="1">
      <alignment horizontal="right" vertical="center"/>
    </xf>
    <xf numFmtId="0" fontId="8" fillId="2" borderId="0" xfId="0" applyFont="1" applyFill="1" applyBorder="1" applyAlignment="1" applyProtection="1">
      <alignment horizontal="right" vertical="center"/>
      <protection locked="0"/>
    </xf>
    <xf numFmtId="0" fontId="8" fillId="2" borderId="0" xfId="0" applyFont="1" applyFill="1" applyBorder="1" applyAlignment="1" applyProtection="1">
      <alignment horizontal="center" vertical="center"/>
      <protection locked="0"/>
    </xf>
    <xf numFmtId="0" fontId="8" fillId="2" borderId="0" xfId="0" applyFont="1" applyFill="1" applyBorder="1" applyAlignment="1" applyProtection="1">
      <alignment vertical="center"/>
      <protection locked="0"/>
    </xf>
    <xf numFmtId="0" fontId="9" fillId="2" borderId="1" xfId="0" applyFont="1" applyFill="1" applyBorder="1" applyAlignment="1" applyProtection="1">
      <alignment vertical="center"/>
      <protection locked="0"/>
    </xf>
    <xf numFmtId="0" fontId="9" fillId="2" borderId="1" xfId="0" applyFont="1" applyFill="1" applyBorder="1" applyAlignment="1" applyProtection="1">
      <alignment horizontal="center" vertical="center"/>
      <protection locked="0"/>
    </xf>
    <xf numFmtId="0" fontId="9" fillId="2" borderId="8" xfId="0" applyFont="1" applyFill="1" applyBorder="1" applyAlignment="1" applyProtection="1">
      <alignment vertical="center"/>
      <protection locked="0"/>
    </xf>
    <xf numFmtId="0" fontId="9" fillId="2" borderId="8" xfId="0" applyFont="1" applyFill="1" applyBorder="1" applyAlignment="1" applyProtection="1">
      <alignment horizontal="center" vertical="center"/>
      <protection locked="0"/>
    </xf>
    <xf numFmtId="0" fontId="12" fillId="0" borderId="0" xfId="0" applyFont="1" applyAlignment="1" applyProtection="1">
      <alignment vertical="center"/>
    </xf>
    <xf numFmtId="0" fontId="2" fillId="0" borderId="0" xfId="0" applyFont="1" applyAlignment="1" applyProtection="1">
      <alignment vertical="center"/>
    </xf>
    <xf numFmtId="0" fontId="2" fillId="0" borderId="0" xfId="0" applyFont="1" applyFill="1" applyAlignment="1" applyProtection="1">
      <alignment vertical="center"/>
    </xf>
    <xf numFmtId="0" fontId="6" fillId="0" borderId="0" xfId="0" applyFont="1" applyFill="1" applyAlignment="1" applyProtection="1">
      <alignment vertical="center"/>
    </xf>
    <xf numFmtId="0" fontId="2" fillId="0" borderId="0" xfId="0" applyFont="1" applyAlignment="1" applyProtection="1">
      <alignment horizontal="center" vertical="center"/>
    </xf>
    <xf numFmtId="177" fontId="2" fillId="0" borderId="0" xfId="0" applyNumberFormat="1" applyFont="1" applyAlignment="1" applyProtection="1">
      <alignment horizontal="right" vertical="center"/>
    </xf>
    <xf numFmtId="0" fontId="8" fillId="2" borderId="0" xfId="0" applyFont="1" applyFill="1" applyAlignment="1" applyProtection="1">
      <alignment horizontal="right" vertical="center"/>
    </xf>
    <xf numFmtId="0" fontId="8" fillId="2" borderId="0" xfId="0" applyFont="1" applyFill="1" applyAlignment="1" applyProtection="1">
      <alignment horizontal="center" vertical="center"/>
    </xf>
    <xf numFmtId="0" fontId="8" fillId="2" borderId="0" xfId="0" applyFont="1" applyFill="1" applyAlignment="1" applyProtection="1">
      <alignment vertical="center"/>
    </xf>
    <xf numFmtId="0" fontId="8" fillId="0" borderId="0" xfId="0" applyFont="1" applyAlignment="1" applyProtection="1">
      <alignment horizontal="left" vertical="center"/>
    </xf>
    <xf numFmtId="178" fontId="5" fillId="0" borderId="1" xfId="0" applyNumberFormat="1" applyFont="1" applyBorder="1" applyAlignment="1" applyProtection="1">
      <alignment horizontal="center" vertical="center"/>
    </xf>
    <xf numFmtId="178" fontId="5" fillId="2" borderId="1" xfId="0" applyNumberFormat="1" applyFont="1" applyFill="1" applyBorder="1" applyAlignment="1" applyProtection="1">
      <alignment horizontal="center" vertical="center"/>
      <protection locked="0"/>
    </xf>
    <xf numFmtId="178" fontId="5" fillId="2" borderId="1" xfId="0" applyNumberFormat="1" applyFont="1" applyFill="1" applyBorder="1" applyAlignment="1" applyProtection="1">
      <alignment horizontal="center" vertical="center"/>
    </xf>
    <xf numFmtId="0" fontId="11" fillId="0" borderId="1" xfId="0" applyFont="1" applyBorder="1" applyAlignment="1" applyProtection="1">
      <alignment horizontal="left" vertical="center"/>
    </xf>
    <xf numFmtId="58" fontId="11" fillId="2" borderId="1" xfId="0" applyNumberFormat="1" applyFont="1" applyFill="1" applyBorder="1" applyAlignment="1" applyProtection="1">
      <alignment horizontal="right" vertical="center"/>
    </xf>
    <xf numFmtId="0" fontId="11" fillId="2" borderId="1" xfId="0" applyFont="1" applyFill="1" applyBorder="1" applyAlignment="1" applyProtection="1">
      <alignment horizontal="right" vertical="center"/>
    </xf>
    <xf numFmtId="0" fontId="9" fillId="0" borderId="1" xfId="0" applyFont="1" applyBorder="1" applyAlignment="1" applyProtection="1">
      <alignment horizontal="center" vertical="center"/>
    </xf>
    <xf numFmtId="0" fontId="11" fillId="0" borderId="2" xfId="0" applyFont="1" applyBorder="1" applyAlignment="1" applyProtection="1">
      <alignment horizontal="center" vertical="center" shrinkToFit="1"/>
    </xf>
    <xf numFmtId="0" fontId="11" fillId="0" borderId="3" xfId="0" applyFont="1" applyBorder="1" applyAlignment="1" applyProtection="1">
      <alignment horizontal="center" vertical="center" shrinkToFit="1"/>
    </xf>
    <xf numFmtId="0" fontId="11" fillId="0" borderId="4" xfId="0" applyFont="1" applyBorder="1" applyAlignment="1" applyProtection="1">
      <alignment horizontal="center" vertical="center" shrinkToFit="1"/>
    </xf>
    <xf numFmtId="0" fontId="11" fillId="2" borderId="1" xfId="0" applyFont="1" applyFill="1" applyBorder="1" applyAlignment="1" applyProtection="1">
      <alignment horizontal="left" vertical="top" wrapText="1"/>
    </xf>
    <xf numFmtId="0" fontId="11" fillId="2" borderId="1" xfId="0" applyFont="1" applyFill="1" applyBorder="1" applyAlignment="1" applyProtection="1">
      <alignment horizontal="left" vertical="center" shrinkToFit="1"/>
    </xf>
    <xf numFmtId="0" fontId="11" fillId="0" borderId="1" xfId="0" applyFont="1" applyBorder="1" applyAlignment="1" applyProtection="1">
      <alignment horizontal="center" vertical="center" shrinkToFit="1"/>
    </xf>
    <xf numFmtId="0" fontId="11" fillId="2" borderId="2" xfId="0" applyFont="1" applyFill="1" applyBorder="1" applyAlignment="1" applyProtection="1">
      <alignment horizontal="left" vertical="center" wrapText="1"/>
    </xf>
    <xf numFmtId="0" fontId="11" fillId="2" borderId="3" xfId="0" applyFont="1" applyFill="1" applyBorder="1" applyAlignment="1" applyProtection="1">
      <alignment horizontal="left" vertical="center" wrapText="1"/>
    </xf>
    <xf numFmtId="0" fontId="11" fillId="2" borderId="4" xfId="0" applyFont="1" applyFill="1" applyBorder="1" applyAlignment="1" applyProtection="1">
      <alignment horizontal="left" vertical="center" wrapText="1"/>
    </xf>
    <xf numFmtId="0" fontId="11" fillId="2" borderId="2" xfId="0" applyFont="1" applyFill="1" applyBorder="1" applyAlignment="1" applyProtection="1">
      <alignment horizontal="left" vertical="center"/>
    </xf>
    <xf numFmtId="0" fontId="11" fillId="2" borderId="3" xfId="0" applyFont="1" applyFill="1" applyBorder="1" applyAlignment="1" applyProtection="1">
      <alignment horizontal="left" vertical="center"/>
    </xf>
    <xf numFmtId="0" fontId="11" fillId="2" borderId="4" xfId="0" applyFont="1" applyFill="1" applyBorder="1" applyAlignment="1" applyProtection="1">
      <alignment horizontal="left" vertical="center"/>
    </xf>
    <xf numFmtId="0" fontId="9" fillId="0" borderId="1" xfId="0" applyFont="1" applyBorder="1" applyAlignment="1" applyProtection="1">
      <alignment horizontal="center" vertical="center" wrapText="1"/>
    </xf>
    <xf numFmtId="0" fontId="10" fillId="0" borderId="1" xfId="0" applyFont="1" applyBorder="1" applyAlignment="1" applyProtection="1">
      <alignment horizontal="center" vertical="center" wrapText="1"/>
    </xf>
    <xf numFmtId="0" fontId="9" fillId="0" borderId="5" xfId="0" applyFont="1" applyBorder="1" applyAlignment="1" applyProtection="1">
      <alignment horizontal="center" vertical="center" wrapText="1"/>
    </xf>
    <xf numFmtId="0" fontId="9" fillId="0" borderId="6" xfId="0" applyFont="1" applyBorder="1" applyAlignment="1" applyProtection="1">
      <alignment horizontal="center" vertical="center" wrapText="1"/>
    </xf>
    <xf numFmtId="0" fontId="9" fillId="0" borderId="7" xfId="0" applyFont="1" applyBorder="1" applyAlignment="1" applyProtection="1">
      <alignment horizontal="center" vertical="center" wrapText="1"/>
    </xf>
    <xf numFmtId="176" fontId="11" fillId="2" borderId="1" xfId="0" applyNumberFormat="1" applyFont="1" applyFill="1" applyBorder="1" applyAlignment="1" applyProtection="1">
      <alignment horizontal="center" vertical="center"/>
    </xf>
    <xf numFmtId="0" fontId="11" fillId="0" borderId="1" xfId="0" applyFont="1" applyBorder="1" applyAlignment="1" applyProtection="1">
      <alignment horizontal="center" vertical="center" wrapText="1" shrinkToFit="1"/>
    </xf>
    <xf numFmtId="0" fontId="11" fillId="2" borderId="1" xfId="0" applyFont="1" applyFill="1" applyBorder="1" applyAlignment="1" applyProtection="1">
      <alignment horizontal="center" vertical="center" wrapText="1" shrinkToFit="1"/>
    </xf>
    <xf numFmtId="0" fontId="9" fillId="0" borderId="8" xfId="0" applyFont="1" applyBorder="1" applyAlignment="1" applyProtection="1">
      <alignment horizontal="center" vertical="center"/>
    </xf>
    <xf numFmtId="0" fontId="9" fillId="0" borderId="1" xfId="0" applyFont="1" applyBorder="1" applyAlignment="1" applyProtection="1">
      <alignment horizontal="left" vertical="center" wrapText="1"/>
    </xf>
    <xf numFmtId="0" fontId="9" fillId="0" borderId="1" xfId="0" applyFont="1" applyFill="1" applyBorder="1" applyAlignment="1" applyProtection="1">
      <alignment horizontal="left" vertical="center" wrapText="1"/>
    </xf>
    <xf numFmtId="0" fontId="9" fillId="0" borderId="14" xfId="0" applyFont="1" applyBorder="1" applyAlignment="1" applyProtection="1">
      <alignment horizontal="center" vertical="center"/>
    </xf>
    <xf numFmtId="0" fontId="9" fillId="0" borderId="12"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9" fillId="0" borderId="2" xfId="0" applyFont="1" applyBorder="1" applyAlignment="1" applyProtection="1">
      <alignment horizontal="center" vertical="center" wrapText="1"/>
    </xf>
    <xf numFmtId="0" fontId="9" fillId="0" borderId="3" xfId="0" applyFont="1" applyBorder="1" applyAlignment="1" applyProtection="1">
      <alignment horizontal="center" vertical="center" wrapText="1"/>
    </xf>
    <xf numFmtId="0" fontId="11" fillId="0" borderId="2" xfId="0" applyFont="1" applyBorder="1" applyAlignment="1" applyProtection="1">
      <alignment horizontal="center" vertical="center" wrapText="1"/>
    </xf>
    <xf numFmtId="0" fontId="11" fillId="0" borderId="3" xfId="0" applyFont="1" applyBorder="1" applyAlignment="1" applyProtection="1">
      <alignment horizontal="center" vertical="center" wrapText="1"/>
    </xf>
    <xf numFmtId="0" fontId="11" fillId="2" borderId="1" xfId="0" applyFont="1" applyFill="1" applyBorder="1" applyAlignment="1" applyProtection="1">
      <alignment horizontal="left" vertical="center"/>
    </xf>
    <xf numFmtId="0" fontId="11" fillId="2" borderId="1" xfId="0" applyFont="1" applyFill="1" applyBorder="1" applyAlignment="1" applyProtection="1">
      <alignment horizontal="left" vertical="center" shrinkToFit="1"/>
      <protection locked="0"/>
    </xf>
    <xf numFmtId="0" fontId="11" fillId="2" borderId="1" xfId="0" applyFont="1" applyFill="1" applyBorder="1" applyAlignment="1" applyProtection="1">
      <alignment horizontal="left" vertical="center"/>
      <protection locked="0"/>
    </xf>
    <xf numFmtId="0" fontId="11" fillId="2" borderId="1" xfId="0" applyFont="1" applyFill="1" applyBorder="1" applyAlignment="1" applyProtection="1">
      <alignment horizontal="left" vertical="center" wrapText="1"/>
      <protection locked="0"/>
    </xf>
    <xf numFmtId="0" fontId="11" fillId="2" borderId="1" xfId="0" applyFont="1" applyFill="1" applyBorder="1" applyAlignment="1" applyProtection="1">
      <alignment horizontal="left" vertical="top" wrapText="1"/>
      <protection locked="0"/>
    </xf>
    <xf numFmtId="0" fontId="11" fillId="2" borderId="1" xfId="0" applyFont="1" applyFill="1" applyBorder="1" applyAlignment="1" applyProtection="1">
      <alignment horizontal="right" vertical="center"/>
      <protection locked="0"/>
    </xf>
    <xf numFmtId="0" fontId="11" fillId="2" borderId="1" xfId="0" applyFont="1" applyFill="1" applyBorder="1" applyAlignment="1" applyProtection="1">
      <alignment horizontal="center" vertical="center" wrapText="1" shrinkToFit="1"/>
      <protection locked="0"/>
    </xf>
    <xf numFmtId="176" fontId="11" fillId="2" borderId="1" xfId="0" applyNumberFormat="1" applyFont="1" applyFill="1" applyBorder="1" applyAlignment="1" applyProtection="1">
      <alignment horizontal="center" vertical="center"/>
      <protection locked="0"/>
    </xf>
  </cellXfs>
  <cellStyles count="2">
    <cellStyle name="標準" xfId="0" builtinId="0"/>
    <cellStyle name="標準 2" xfId="1" xr:uid="{59D899F4-8DB7-4321-9145-9B755D44E44F}"/>
  </cellStyles>
  <dxfs count="2">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1BAE72-58E6-47FE-B8DF-E7FC56676E68}">
  <sheetPr>
    <tabColor rgb="FF92D050"/>
    <pageSetUpPr fitToPage="1"/>
  </sheetPr>
  <dimension ref="B1:AM180"/>
  <sheetViews>
    <sheetView view="pageBreakPreview" topLeftCell="A11" zoomScale="70" zoomScaleNormal="90" zoomScaleSheetLayoutView="70" workbookViewId="0">
      <selection activeCell="F20" sqref="F20"/>
    </sheetView>
  </sheetViews>
  <sheetFormatPr defaultRowHeight="14.25" outlineLevelCol="1"/>
  <cols>
    <col min="1" max="1" width="0.625" style="2" customWidth="1"/>
    <col min="2" max="3" width="6" style="2" customWidth="1"/>
    <col min="4" max="7" width="9" style="2" customWidth="1"/>
    <col min="8" max="8" width="2.125" style="2" customWidth="1"/>
    <col min="9" max="9" width="15" style="2" customWidth="1"/>
    <col min="10" max="11" width="5.75" style="2" customWidth="1"/>
    <col min="12" max="22" width="5.625" style="2" customWidth="1"/>
    <col min="23" max="23" width="9.125" style="2" customWidth="1"/>
    <col min="24" max="24" width="3.5" style="2" customWidth="1"/>
    <col min="25" max="26" width="8" style="2" customWidth="1"/>
    <col min="27" max="27" width="11" style="2" customWidth="1"/>
    <col min="28" max="28" width="8" style="2" customWidth="1"/>
    <col min="29" max="29" width="36.75" style="2" hidden="1" customWidth="1" outlineLevel="1"/>
    <col min="30" max="30" width="7.5" style="2" hidden="1" customWidth="1" outlineLevel="1"/>
    <col min="31" max="31" width="8" style="3" hidden="1" customWidth="1" outlineLevel="1"/>
    <col min="32" max="32" width="8" style="4" hidden="1" customWidth="1" outlineLevel="1"/>
    <col min="33" max="38" width="8" style="2" hidden="1" customWidth="1" outlineLevel="1"/>
    <col min="39" max="39" width="8" style="2" customWidth="1" collapsed="1"/>
    <col min="40" max="80" width="8" style="2" customWidth="1"/>
    <col min="81" max="16384" width="9" style="2"/>
  </cols>
  <sheetData>
    <row r="1" spans="2:38" ht="4.5" customHeight="1"/>
    <row r="2" spans="2:38" ht="18" customHeight="1">
      <c r="B2" s="2" t="s">
        <v>3</v>
      </c>
      <c r="P2" s="8"/>
      <c r="Q2" s="8"/>
      <c r="R2" s="8"/>
      <c r="S2" s="8"/>
      <c r="T2" s="8"/>
      <c r="U2" s="8"/>
      <c r="V2" s="8"/>
    </row>
    <row r="3" spans="2:38" s="64" customFormat="1" ht="18" customHeight="1">
      <c r="B3" s="63" t="s">
        <v>17</v>
      </c>
      <c r="P3" s="65"/>
      <c r="Q3" s="66"/>
      <c r="R3" s="66"/>
      <c r="S3" s="66"/>
      <c r="T3" s="66"/>
      <c r="U3" s="66"/>
      <c r="V3" s="66"/>
      <c r="AE3" s="67"/>
      <c r="AF3" s="68"/>
    </row>
    <row r="4" spans="2:38" s="64" customFormat="1" ht="18" customHeight="1">
      <c r="B4" s="76" t="s">
        <v>85</v>
      </c>
      <c r="C4" s="76"/>
      <c r="D4" s="76"/>
      <c r="E4" s="76"/>
      <c r="F4" s="76"/>
      <c r="G4" s="77">
        <v>45413</v>
      </c>
      <c r="H4" s="78"/>
      <c r="I4" s="78"/>
      <c r="J4" s="78"/>
      <c r="K4" s="78"/>
      <c r="L4" s="78"/>
      <c r="U4" s="66"/>
      <c r="V4" s="66"/>
      <c r="AE4" s="67"/>
      <c r="AF4" s="68"/>
    </row>
    <row r="5" spans="2:38" s="64" customFormat="1" ht="18" customHeight="1">
      <c r="B5" s="76" t="s">
        <v>90</v>
      </c>
      <c r="C5" s="76"/>
      <c r="D5" s="76"/>
      <c r="E5" s="76"/>
      <c r="F5" s="76"/>
      <c r="G5" s="76" t="s">
        <v>87</v>
      </c>
      <c r="H5" s="76"/>
      <c r="I5" s="76"/>
      <c r="J5" s="76"/>
      <c r="K5" s="76"/>
      <c r="L5" s="76"/>
      <c r="U5" s="66"/>
      <c r="V5" s="66"/>
      <c r="AE5" s="67"/>
      <c r="AF5" s="68"/>
    </row>
    <row r="6" spans="2:38" s="64" customFormat="1" ht="18" customHeight="1">
      <c r="B6" s="83" t="s">
        <v>91</v>
      </c>
      <c r="C6" s="83"/>
      <c r="D6" s="83"/>
      <c r="E6" s="83"/>
      <c r="F6" s="83"/>
      <c r="G6" s="84" t="s">
        <v>92</v>
      </c>
      <c r="H6" s="84"/>
      <c r="I6" s="84"/>
      <c r="J6" s="84"/>
      <c r="K6" s="84"/>
      <c r="L6" s="84"/>
      <c r="U6" s="66"/>
      <c r="V6" s="66"/>
      <c r="AE6" s="67"/>
      <c r="AF6" s="68"/>
    </row>
    <row r="7" spans="2:38" s="64" customFormat="1" ht="18" customHeight="1">
      <c r="B7" s="83"/>
      <c r="C7" s="83"/>
      <c r="D7" s="83"/>
      <c r="E7" s="83"/>
      <c r="F7" s="83"/>
      <c r="G7" s="85" t="s">
        <v>88</v>
      </c>
      <c r="H7" s="85"/>
      <c r="I7" s="86" t="s">
        <v>93</v>
      </c>
      <c r="J7" s="87"/>
      <c r="K7" s="87"/>
      <c r="L7" s="88"/>
      <c r="U7" s="66"/>
      <c r="V7" s="66"/>
      <c r="AE7" s="67"/>
      <c r="AF7" s="68"/>
    </row>
    <row r="8" spans="2:38" s="64" customFormat="1" ht="18" customHeight="1">
      <c r="B8" s="83"/>
      <c r="C8" s="83"/>
      <c r="D8" s="83"/>
      <c r="E8" s="83"/>
      <c r="F8" s="83"/>
      <c r="G8" s="85" t="s">
        <v>89</v>
      </c>
      <c r="H8" s="85"/>
      <c r="I8" s="89" t="s">
        <v>94</v>
      </c>
      <c r="J8" s="90"/>
      <c r="K8" s="90"/>
      <c r="L8" s="91"/>
      <c r="U8" s="66"/>
      <c r="V8" s="66"/>
      <c r="AE8" s="67"/>
      <c r="AF8" s="68"/>
    </row>
    <row r="9" spans="2:38" s="11" customFormat="1" ht="7.5" customHeight="1">
      <c r="N9" s="12"/>
      <c r="O9" s="12"/>
      <c r="P9" s="12"/>
      <c r="Q9" s="12"/>
      <c r="R9" s="12"/>
      <c r="S9" s="12"/>
      <c r="T9" s="13"/>
      <c r="U9" s="13"/>
      <c r="V9" s="13"/>
      <c r="Z9" s="2"/>
      <c r="AE9" s="13"/>
      <c r="AF9" s="14"/>
    </row>
    <row r="10" spans="2:38" ht="24" customHeight="1">
      <c r="B10" s="92" t="s">
        <v>5</v>
      </c>
      <c r="C10" s="93"/>
      <c r="D10" s="94" t="s">
        <v>44</v>
      </c>
      <c r="E10" s="95"/>
      <c r="F10" s="95"/>
      <c r="G10" s="96"/>
      <c r="I10" s="15" t="s">
        <v>39</v>
      </c>
      <c r="J10" s="97">
        <v>5</v>
      </c>
      <c r="K10" s="97"/>
      <c r="L10" s="11"/>
      <c r="M10" s="11"/>
      <c r="Q10" s="69" t="s">
        <v>76</v>
      </c>
      <c r="R10" s="13" t="s">
        <v>0</v>
      </c>
      <c r="S10" s="70">
        <v>4</v>
      </c>
      <c r="T10" s="13" t="s">
        <v>1</v>
      </c>
      <c r="U10" s="71">
        <v>15</v>
      </c>
      <c r="V10" s="72" t="s">
        <v>4</v>
      </c>
      <c r="Y10" s="79" t="s">
        <v>31</v>
      </c>
      <c r="Z10" s="79"/>
      <c r="AA10" s="79"/>
    </row>
    <row r="11" spans="2:38" ht="47.25" customHeight="1">
      <c r="B11" s="93"/>
      <c r="C11" s="93"/>
      <c r="D11" s="18"/>
      <c r="E11" s="19" t="s">
        <v>20</v>
      </c>
      <c r="F11" s="19" t="s">
        <v>45</v>
      </c>
      <c r="G11" s="19" t="s">
        <v>46</v>
      </c>
      <c r="H11" s="20"/>
      <c r="I11" s="21" t="s">
        <v>14</v>
      </c>
      <c r="L11" s="22"/>
      <c r="M11" s="23"/>
      <c r="Y11" s="79" t="s">
        <v>29</v>
      </c>
      <c r="Z11" s="79"/>
      <c r="AA11" s="24" t="str">
        <f>IF(E18=0,"",IF(F20&lt;=F21,"○",""))</f>
        <v>○</v>
      </c>
      <c r="AB11" s="25" t="s">
        <v>32</v>
      </c>
    </row>
    <row r="12" spans="2:38" ht="30" customHeight="1">
      <c r="B12" s="79" t="s">
        <v>6</v>
      </c>
      <c r="C12" s="79"/>
      <c r="D12" s="26">
        <v>1</v>
      </c>
      <c r="E12" s="27"/>
      <c r="F12" s="27"/>
      <c r="G12" s="27"/>
      <c r="I12" s="79" t="s">
        <v>12</v>
      </c>
      <c r="J12" s="80" t="s">
        <v>33</v>
      </c>
      <c r="K12" s="81"/>
      <c r="L12" s="81"/>
      <c r="M12" s="81"/>
      <c r="N12" s="81"/>
      <c r="O12" s="81"/>
      <c r="P12" s="81"/>
      <c r="Q12" s="81"/>
      <c r="R12" s="81"/>
      <c r="S12" s="81"/>
      <c r="T12" s="81"/>
      <c r="U12" s="81"/>
      <c r="V12" s="82"/>
      <c r="Y12" s="79" t="s">
        <v>30</v>
      </c>
      <c r="Z12" s="79"/>
      <c r="AA12" s="24" t="str">
        <f>IF(F18+G18=0,"",IF(AND(F20&lt;F21,J10&lt;D18),"○",""))</f>
        <v>○</v>
      </c>
      <c r="AB12" s="25" t="s">
        <v>32</v>
      </c>
    </row>
    <row r="13" spans="2:38" ht="30" customHeight="1" thickBot="1">
      <c r="B13" s="79" t="s">
        <v>7</v>
      </c>
      <c r="C13" s="79"/>
      <c r="D13" s="26">
        <v>1</v>
      </c>
      <c r="E13" s="27"/>
      <c r="F13" s="27"/>
      <c r="G13" s="27"/>
      <c r="I13" s="79"/>
      <c r="J13" s="92" t="s">
        <v>34</v>
      </c>
      <c r="K13" s="92"/>
      <c r="L13" s="92" t="s">
        <v>35</v>
      </c>
      <c r="M13" s="92"/>
      <c r="N13" s="92" t="s">
        <v>36</v>
      </c>
      <c r="O13" s="92"/>
      <c r="P13" s="92"/>
      <c r="Q13" s="92" t="s">
        <v>37</v>
      </c>
      <c r="R13" s="92"/>
      <c r="S13" s="92" t="s">
        <v>40</v>
      </c>
      <c r="T13" s="92"/>
      <c r="U13" s="92" t="s">
        <v>13</v>
      </c>
      <c r="V13" s="92"/>
      <c r="W13" s="28" t="s">
        <v>43</v>
      </c>
      <c r="AE13" s="79" t="s">
        <v>63</v>
      </c>
      <c r="AF13" s="79"/>
      <c r="AG13" s="79" t="s">
        <v>64</v>
      </c>
      <c r="AH13" s="79"/>
      <c r="AI13" s="79" t="s">
        <v>65</v>
      </c>
      <c r="AJ13" s="79"/>
      <c r="AK13" s="79" t="s">
        <v>66</v>
      </c>
      <c r="AL13" s="79"/>
    </row>
    <row r="14" spans="2:38" ht="30" customHeight="1">
      <c r="B14" s="79" t="s">
        <v>8</v>
      </c>
      <c r="C14" s="79"/>
      <c r="D14" s="26">
        <v>2</v>
      </c>
      <c r="E14" s="27"/>
      <c r="F14" s="27">
        <v>2</v>
      </c>
      <c r="G14" s="27"/>
      <c r="I14" s="29" t="s">
        <v>16</v>
      </c>
      <c r="J14" s="98" t="s">
        <v>77</v>
      </c>
      <c r="K14" s="98"/>
      <c r="L14" s="98" t="s">
        <v>78</v>
      </c>
      <c r="M14" s="98"/>
      <c r="N14" s="98"/>
      <c r="O14" s="98"/>
      <c r="P14" s="98"/>
      <c r="Q14" s="98"/>
      <c r="R14" s="98"/>
      <c r="S14" s="98"/>
      <c r="T14" s="98"/>
      <c r="U14" s="98"/>
      <c r="V14" s="98"/>
      <c r="W14" s="30">
        <f>MAX(AF15:AF36)</f>
        <v>1</v>
      </c>
      <c r="X14" s="31"/>
      <c r="Y14" s="31"/>
      <c r="Z14" s="31"/>
      <c r="AA14" s="31"/>
      <c r="AB14" s="31"/>
      <c r="AC14" s="32" t="s">
        <v>60</v>
      </c>
      <c r="AD14" s="33" t="s">
        <v>62</v>
      </c>
      <c r="AE14" s="34" t="s">
        <v>61</v>
      </c>
      <c r="AF14" s="35" t="s">
        <v>62</v>
      </c>
      <c r="AG14" s="36" t="s">
        <v>61</v>
      </c>
      <c r="AH14" s="35" t="s">
        <v>62</v>
      </c>
      <c r="AI14" s="36" t="s">
        <v>61</v>
      </c>
      <c r="AJ14" s="35" t="s">
        <v>62</v>
      </c>
      <c r="AK14" s="36" t="s">
        <v>61</v>
      </c>
      <c r="AL14" s="35" t="s">
        <v>62</v>
      </c>
    </row>
    <row r="15" spans="2:38" ht="30" customHeight="1">
      <c r="B15" s="79" t="s">
        <v>9</v>
      </c>
      <c r="C15" s="79"/>
      <c r="D15" s="26">
        <v>1</v>
      </c>
      <c r="E15" s="27"/>
      <c r="F15" s="27"/>
      <c r="G15" s="27"/>
      <c r="I15" s="37" t="s">
        <v>82</v>
      </c>
      <c r="J15" s="99" t="s">
        <v>79</v>
      </c>
      <c r="K15" s="99"/>
      <c r="L15" s="99" t="s">
        <v>80</v>
      </c>
      <c r="M15" s="99"/>
      <c r="N15" s="99" t="s">
        <v>80</v>
      </c>
      <c r="O15" s="99"/>
      <c r="P15" s="99"/>
      <c r="Q15" s="99" t="s">
        <v>80</v>
      </c>
      <c r="R15" s="99"/>
      <c r="S15" s="99" t="s">
        <v>81</v>
      </c>
      <c r="T15" s="99"/>
      <c r="U15" s="99" t="s">
        <v>81</v>
      </c>
      <c r="V15" s="99"/>
      <c r="W15" s="30">
        <f>MAX(AH15:AH36)</f>
        <v>0.5</v>
      </c>
      <c r="X15" s="31"/>
      <c r="Y15" s="31"/>
      <c r="Z15" s="31"/>
      <c r="AA15" s="31"/>
      <c r="AB15" s="31"/>
      <c r="AC15" s="38" t="s">
        <v>67</v>
      </c>
      <c r="AD15" s="39">
        <v>1</v>
      </c>
      <c r="AE15" s="40" t="str">
        <f>IF(AND($J$14="A",$L$14="１級"),"○","")</f>
        <v>○</v>
      </c>
      <c r="AF15" s="41">
        <f>IF(AE15="○",$AD$15,0)</f>
        <v>1</v>
      </c>
      <c r="AG15" s="24" t="str">
        <f>IF(AND($J$15="A",$L$15="１級"),"○","")</f>
        <v/>
      </c>
      <c r="AH15" s="41">
        <f>IF(AG15="○",$AD$15,0)</f>
        <v>0</v>
      </c>
      <c r="AI15" s="24" t="str">
        <f>IF(AND($J$16="A",$L$16="１級"),"○","")</f>
        <v/>
      </c>
      <c r="AJ15" s="41">
        <f>IF(AI15="○",$AD$15,0)</f>
        <v>0</v>
      </c>
      <c r="AK15" s="24" t="str">
        <f>IF(AND($J$17="A",$L$17="１級"),"○","")</f>
        <v/>
      </c>
      <c r="AL15" s="41">
        <f>IF(AK15="○",$AD$15,0)</f>
        <v>0</v>
      </c>
    </row>
    <row r="16" spans="2:38" ht="30" customHeight="1">
      <c r="B16" s="79" t="s">
        <v>10</v>
      </c>
      <c r="C16" s="79"/>
      <c r="D16" s="26">
        <v>1</v>
      </c>
      <c r="E16" s="27">
        <v>1</v>
      </c>
      <c r="F16" s="27"/>
      <c r="G16" s="27"/>
      <c r="I16" s="37"/>
      <c r="J16" s="99"/>
      <c r="K16" s="99"/>
      <c r="L16" s="99"/>
      <c r="M16" s="99"/>
      <c r="N16" s="99"/>
      <c r="O16" s="99"/>
      <c r="P16" s="99"/>
      <c r="Q16" s="99"/>
      <c r="R16" s="99"/>
      <c r="S16" s="99"/>
      <c r="T16" s="99"/>
      <c r="U16" s="99"/>
      <c r="V16" s="99"/>
      <c r="W16" s="30">
        <f>MAX(AJ15:AJ36)</f>
        <v>0</v>
      </c>
      <c r="X16" s="31"/>
      <c r="Y16" s="31"/>
      <c r="Z16" s="31"/>
      <c r="AA16" s="31"/>
      <c r="AB16" s="31"/>
      <c r="AC16" s="38" t="s">
        <v>47</v>
      </c>
      <c r="AD16" s="39">
        <v>0.6</v>
      </c>
      <c r="AE16" s="40" t="str">
        <f>IF($L$14="１級","○","")</f>
        <v>○</v>
      </c>
      <c r="AF16" s="41">
        <f>IF(AE16="○",$AD$16,0)</f>
        <v>0.6</v>
      </c>
      <c r="AG16" s="24" t="str">
        <f>IF($L$15="１級","○","")</f>
        <v/>
      </c>
      <c r="AH16" s="41">
        <f>IF(AG16="○",$AD$16,0)</f>
        <v>0</v>
      </c>
      <c r="AI16" s="24" t="str">
        <f>IF($L$16="１級","○","")</f>
        <v/>
      </c>
      <c r="AJ16" s="41">
        <f>IF(AI16="○",$AD$16,0)</f>
        <v>0</v>
      </c>
      <c r="AK16" s="24" t="str">
        <f>IF($L$17="１級","○","")</f>
        <v/>
      </c>
      <c r="AL16" s="41">
        <f>IF(AK16="○",$AD$16,0)</f>
        <v>0</v>
      </c>
    </row>
    <row r="17" spans="2:38" ht="30" customHeight="1" thickBot="1">
      <c r="B17" s="100" t="s">
        <v>11</v>
      </c>
      <c r="C17" s="100"/>
      <c r="D17" s="42">
        <v>2</v>
      </c>
      <c r="E17" s="43"/>
      <c r="F17" s="43"/>
      <c r="G17" s="43">
        <v>2</v>
      </c>
      <c r="H17" s="3"/>
      <c r="I17" s="37"/>
      <c r="J17" s="99"/>
      <c r="K17" s="99"/>
      <c r="L17" s="99"/>
      <c r="M17" s="99"/>
      <c r="N17" s="99"/>
      <c r="O17" s="99"/>
      <c r="P17" s="99"/>
      <c r="Q17" s="99"/>
      <c r="R17" s="99"/>
      <c r="S17" s="99"/>
      <c r="T17" s="99"/>
      <c r="U17" s="99"/>
      <c r="V17" s="99"/>
      <c r="W17" s="30">
        <f>MAX(AL15:AL36)</f>
        <v>0</v>
      </c>
      <c r="X17" s="31"/>
      <c r="Y17" s="31"/>
      <c r="Z17" s="31"/>
      <c r="AA17" s="31"/>
      <c r="AB17" s="31"/>
      <c r="AC17" s="38" t="s">
        <v>75</v>
      </c>
      <c r="AD17" s="39">
        <v>0.6</v>
      </c>
      <c r="AE17" s="40" t="str">
        <f>IF(AND($J$14="A",$L$14="２級",$N$14="１級"),"○","")</f>
        <v/>
      </c>
      <c r="AF17" s="41">
        <f>IF(AE17="○",$AD$17,0)</f>
        <v>0</v>
      </c>
      <c r="AG17" s="40" t="str">
        <f>IF(AND($J$15="A",$L$15="２級",$N$15="１級"),"○","")</f>
        <v/>
      </c>
      <c r="AH17" s="41">
        <f>IF(AG17="○",$AD$17,0)</f>
        <v>0</v>
      </c>
      <c r="AI17" s="40" t="str">
        <f>IF(AND($J$16="A",$L$16="２級",$N$16="１級"),"○","")</f>
        <v/>
      </c>
      <c r="AJ17" s="41">
        <f>IF(AI17="○",$AD$17,0)</f>
        <v>0</v>
      </c>
      <c r="AK17" s="40" t="str">
        <f>IF(AND($J$17="A",$L$17="２級",$N$17="１級"),"○","")</f>
        <v/>
      </c>
      <c r="AL17" s="41">
        <f>IF(AK17="○",$AD$17,0)</f>
        <v>0</v>
      </c>
    </row>
    <row r="18" spans="2:38" ht="30" customHeight="1" thickTop="1">
      <c r="B18" s="103" t="s">
        <v>22</v>
      </c>
      <c r="C18" s="104"/>
      <c r="D18" s="44">
        <f>SUM(D12:D17)</f>
        <v>8</v>
      </c>
      <c r="E18" s="44">
        <f>SUM(E12:E17)</f>
        <v>1</v>
      </c>
      <c r="F18" s="44">
        <f>SUM(F12:F17)</f>
        <v>2</v>
      </c>
      <c r="G18" s="44">
        <f>SUM(G12:G17)</f>
        <v>2</v>
      </c>
      <c r="I18" s="21" t="s">
        <v>15</v>
      </c>
      <c r="L18" s="45"/>
      <c r="M18" s="46" t="s">
        <v>28</v>
      </c>
      <c r="O18" s="47"/>
      <c r="P18" s="47"/>
      <c r="Q18" s="47"/>
      <c r="R18" s="47"/>
      <c r="S18" s="47"/>
      <c r="X18" s="31"/>
      <c r="Y18" s="31"/>
      <c r="Z18" s="31"/>
      <c r="AA18" s="31"/>
      <c r="AB18" s="31"/>
      <c r="AC18" s="38" t="s">
        <v>74</v>
      </c>
      <c r="AD18" s="39">
        <v>0.6</v>
      </c>
      <c r="AE18" s="40" t="str">
        <f>IF(AND($J$14="A",$N$14="１級"),"○","")</f>
        <v/>
      </c>
      <c r="AF18" s="41">
        <f>IF(AE18="○",$AD$18,0)</f>
        <v>0</v>
      </c>
      <c r="AG18" s="40" t="str">
        <f>IF(AND($J$15="A",$N$15="１級"),"○","")</f>
        <v/>
      </c>
      <c r="AH18" s="41">
        <f>IF(AG18="○",$AD$18,0)</f>
        <v>0</v>
      </c>
      <c r="AI18" s="40" t="str">
        <f>IF(AND($J$16="A",$N$16="１級"),"○","")</f>
        <v/>
      </c>
      <c r="AJ18" s="41">
        <f>IF(AI18="○",$AD$18,0)</f>
        <v>0</v>
      </c>
      <c r="AK18" s="40" t="str">
        <f>IF(AND($J$17="A",$N$17="１級"),"○","")</f>
        <v/>
      </c>
      <c r="AL18" s="41">
        <f>IF(AK18="○",$AD$18,0)</f>
        <v>0</v>
      </c>
    </row>
    <row r="19" spans="2:38" ht="30" customHeight="1">
      <c r="D19" s="20"/>
      <c r="E19" s="20"/>
      <c r="F19" s="20"/>
      <c r="G19" s="20"/>
      <c r="I19" s="79" t="s">
        <v>12</v>
      </c>
      <c r="J19" s="79"/>
      <c r="K19" s="79"/>
      <c r="L19" s="20"/>
      <c r="M19" s="105" t="s">
        <v>42</v>
      </c>
      <c r="N19" s="105"/>
      <c r="O19" s="105"/>
      <c r="P19" s="105"/>
      <c r="Q19" s="105"/>
      <c r="R19" s="105"/>
      <c r="S19" s="105"/>
      <c r="T19" s="105"/>
      <c r="U19" s="105"/>
      <c r="V19" s="105"/>
      <c r="X19" s="20"/>
      <c r="Y19" s="31"/>
      <c r="Z19" s="31"/>
      <c r="AA19" s="31"/>
      <c r="AB19" s="31"/>
      <c r="AC19" s="38" t="s">
        <v>69</v>
      </c>
      <c r="AD19" s="39">
        <v>0.6</v>
      </c>
      <c r="AE19" s="40" t="str">
        <f>IF(AND($L$14="２級",$N$14="１級"),"○","")</f>
        <v/>
      </c>
      <c r="AF19" s="41">
        <f>IF(AE19="○",$AD$19,0)</f>
        <v>0</v>
      </c>
      <c r="AG19" s="24" t="str">
        <f>IF(AND($L$15="２級",$N$15="１級"),"○","")</f>
        <v/>
      </c>
      <c r="AH19" s="41">
        <f>IF(AG19="○",$AD$19,0)</f>
        <v>0</v>
      </c>
      <c r="AI19" s="24" t="str">
        <f>IF(AND($L$16="２級",$N$16="１級"),"○","")</f>
        <v/>
      </c>
      <c r="AJ19" s="41">
        <f>IF(AI19="○",$AD$19,0)</f>
        <v>0</v>
      </c>
      <c r="AK19" s="24" t="str">
        <f>IF(AND($L$17="２級",$N$17="１級"),"○","")</f>
        <v/>
      </c>
      <c r="AL19" s="41">
        <f>IF(AK19="○",$AD$19,0)</f>
        <v>0</v>
      </c>
    </row>
    <row r="20" spans="2:38" ht="30" customHeight="1">
      <c r="B20" s="106" t="s">
        <v>2</v>
      </c>
      <c r="C20" s="107"/>
      <c r="D20" s="107"/>
      <c r="E20" s="49" t="s">
        <v>21</v>
      </c>
      <c r="F20" s="73">
        <f>MAX(1,ROUNDUP(ROUND(ROUNDDOWN(D12/3,1)+ROUNDDOWN(D13/5,1)+ROUNDDOWN(D14/6,1)+ROUNDDOWN(D15/15,1)+ROUNDDOWN(D16/20,1)+ROUNDDOWN(D17/25,1),0)+SUM(W15:W17),0))</f>
        <v>2</v>
      </c>
      <c r="G20" s="50"/>
      <c r="I20" s="76" t="s">
        <v>41</v>
      </c>
      <c r="J20" s="76"/>
      <c r="K20" s="76"/>
      <c r="L20" s="20"/>
      <c r="M20" s="105"/>
      <c r="N20" s="105"/>
      <c r="O20" s="105"/>
      <c r="P20" s="105"/>
      <c r="Q20" s="105"/>
      <c r="R20" s="105"/>
      <c r="S20" s="105"/>
      <c r="T20" s="105"/>
      <c r="U20" s="105"/>
      <c r="V20" s="105"/>
      <c r="Y20" s="31"/>
      <c r="Z20" s="31"/>
      <c r="AA20" s="31"/>
      <c r="AB20" s="31"/>
      <c r="AC20" s="38" t="s">
        <v>48</v>
      </c>
      <c r="AD20" s="39">
        <v>0.5</v>
      </c>
      <c r="AE20" s="40" t="str">
        <f>IF($J$14="A","○","")</f>
        <v>○</v>
      </c>
      <c r="AF20" s="41">
        <f>IF(AE20="○",$AD$20,0)</f>
        <v>0.5</v>
      </c>
      <c r="AG20" s="24" t="str">
        <f>IF($J$15="A","○","")</f>
        <v/>
      </c>
      <c r="AH20" s="41">
        <f>IF(AG20="○",$AD$20,0)</f>
        <v>0</v>
      </c>
      <c r="AI20" s="24" t="str">
        <f>IF($J$16="A","○","")</f>
        <v/>
      </c>
      <c r="AJ20" s="41">
        <f>IF(AI20="○",$AD$20,0)</f>
        <v>0</v>
      </c>
      <c r="AK20" s="24" t="str">
        <f>IF($J$17="A","○","")</f>
        <v/>
      </c>
      <c r="AL20" s="41">
        <f>IF(AK20="○",$AD$20,0)</f>
        <v>0</v>
      </c>
    </row>
    <row r="21" spans="2:38" ht="30" customHeight="1">
      <c r="B21" s="108" t="s">
        <v>18</v>
      </c>
      <c r="C21" s="109"/>
      <c r="D21" s="109"/>
      <c r="E21" s="49" t="s">
        <v>23</v>
      </c>
      <c r="F21" s="75">
        <v>3</v>
      </c>
      <c r="G21" s="50"/>
      <c r="I21" s="110" t="s">
        <v>83</v>
      </c>
      <c r="J21" s="110"/>
      <c r="K21" s="110"/>
      <c r="L21" s="20"/>
      <c r="M21" s="105"/>
      <c r="N21" s="105"/>
      <c r="O21" s="105"/>
      <c r="P21" s="105"/>
      <c r="Q21" s="105"/>
      <c r="R21" s="105"/>
      <c r="S21" s="105"/>
      <c r="T21" s="105"/>
      <c r="U21" s="105"/>
      <c r="V21" s="105"/>
      <c r="W21" s="51"/>
      <c r="AC21" s="38" t="s">
        <v>49</v>
      </c>
      <c r="AD21" s="39">
        <v>0.5</v>
      </c>
      <c r="AE21" s="40" t="str">
        <f>IF($L$14="２級","○","")</f>
        <v/>
      </c>
      <c r="AF21" s="41">
        <f>IF(AE21="○",$AD$21,0)</f>
        <v>0</v>
      </c>
      <c r="AG21" s="24" t="str">
        <f>IF($L$15="２級","○","")</f>
        <v>○</v>
      </c>
      <c r="AH21" s="41">
        <f>IF(AG21="○",$AD$21,0)</f>
        <v>0.5</v>
      </c>
      <c r="AI21" s="24" t="str">
        <f>IF($L$16="２級","○","")</f>
        <v/>
      </c>
      <c r="AJ21" s="41">
        <f>IF(AI21="○",$AD$21,0)</f>
        <v>0</v>
      </c>
      <c r="AK21" s="24" t="str">
        <f>IF($L$17="２級","○","")</f>
        <v/>
      </c>
      <c r="AL21" s="41">
        <f>IF(AK21="○",$AD$21,0)</f>
        <v>0</v>
      </c>
    </row>
    <row r="22" spans="2:38" ht="30" customHeight="1">
      <c r="G22" s="50"/>
      <c r="I22" s="110" t="s">
        <v>84</v>
      </c>
      <c r="J22" s="110"/>
      <c r="K22" s="110"/>
      <c r="L22" s="20"/>
      <c r="M22" s="105"/>
      <c r="N22" s="105"/>
      <c r="O22" s="105"/>
      <c r="P22" s="105"/>
      <c r="Q22" s="105"/>
      <c r="R22" s="105"/>
      <c r="S22" s="105"/>
      <c r="T22" s="105"/>
      <c r="U22" s="105"/>
      <c r="V22" s="105"/>
      <c r="W22" s="51"/>
      <c r="AC22" s="38" t="s">
        <v>50</v>
      </c>
      <c r="AD22" s="39">
        <v>0.5</v>
      </c>
      <c r="AE22" s="40" t="str">
        <f>IF($N$14="１級","○","")</f>
        <v/>
      </c>
      <c r="AF22" s="41">
        <f>IF(AE22="○",$AD$22,0)</f>
        <v>0</v>
      </c>
      <c r="AG22" s="24" t="str">
        <f>IF($N$15="１級","○","")</f>
        <v/>
      </c>
      <c r="AH22" s="41">
        <f>IF(AG22="○",$AD$22,0)</f>
        <v>0</v>
      </c>
      <c r="AI22" s="24" t="str">
        <f>IF($N$16="１級","○","")</f>
        <v/>
      </c>
      <c r="AJ22" s="41">
        <f>IF(AI22="○",$AD$22,0)</f>
        <v>0</v>
      </c>
      <c r="AK22" s="24" t="str">
        <f>IF($N$17="１級","○","")</f>
        <v/>
      </c>
      <c r="AL22" s="41">
        <f>IF(AK22="○",$AD$22,0)</f>
        <v>0</v>
      </c>
    </row>
    <row r="23" spans="2:38" ht="30" customHeight="1">
      <c r="I23" s="110"/>
      <c r="J23" s="110"/>
      <c r="K23" s="110"/>
      <c r="L23" s="20"/>
      <c r="M23" s="105"/>
      <c r="N23" s="105"/>
      <c r="O23" s="105"/>
      <c r="P23" s="105"/>
      <c r="Q23" s="105"/>
      <c r="R23" s="105"/>
      <c r="S23" s="105"/>
      <c r="T23" s="105"/>
      <c r="U23" s="105"/>
      <c r="V23" s="105"/>
      <c r="W23" s="51"/>
      <c r="AC23" s="38" t="s">
        <v>51</v>
      </c>
      <c r="AD23" s="39">
        <v>0.5</v>
      </c>
      <c r="AE23" s="40" t="str">
        <f>IF($Q$14="１級","○","")</f>
        <v/>
      </c>
      <c r="AF23" s="41">
        <f>IF(AE23="○",$AD$23,0)</f>
        <v>0</v>
      </c>
      <c r="AG23" s="24" t="str">
        <f>IF($Q$15="１級","○","")</f>
        <v/>
      </c>
      <c r="AH23" s="41">
        <f>IF(AG23="○",$AD$23,0)</f>
        <v>0</v>
      </c>
      <c r="AI23" s="24" t="str">
        <f>IF($Q$16="１級","○","")</f>
        <v/>
      </c>
      <c r="AJ23" s="41">
        <f>IF(AI23="○",$AD$23,0)</f>
        <v>0</v>
      </c>
      <c r="AK23" s="24" t="str">
        <f>IF($Q$17="１級","○","")</f>
        <v/>
      </c>
      <c r="AL23" s="41">
        <f>IF(AK23="○",$AD$23,0)</f>
        <v>0</v>
      </c>
    </row>
    <row r="24" spans="2:38" ht="30" customHeight="1">
      <c r="B24" s="52" t="s">
        <v>19</v>
      </c>
      <c r="H24" s="53"/>
      <c r="I24" s="53"/>
      <c r="J24" s="53"/>
      <c r="K24" s="53"/>
      <c r="L24" s="53"/>
      <c r="M24" s="53"/>
      <c r="N24" s="51"/>
      <c r="O24" s="51"/>
      <c r="P24" s="51"/>
      <c r="Q24" s="51"/>
      <c r="R24" s="51"/>
      <c r="S24" s="51"/>
      <c r="T24" s="51"/>
      <c r="U24" s="51"/>
      <c r="V24" s="51"/>
      <c r="W24" s="51"/>
      <c r="Z24" s="20"/>
      <c r="AC24" s="38" t="s">
        <v>70</v>
      </c>
      <c r="AD24" s="39">
        <v>0.5</v>
      </c>
      <c r="AE24" s="40" t="str">
        <f>IF(AND($L$14="３級",$N$14="２級"),"○","")</f>
        <v/>
      </c>
      <c r="AF24" s="41">
        <f>IF(AE24="○",$AD$24,0)</f>
        <v>0</v>
      </c>
      <c r="AG24" s="24" t="str">
        <f>IF(AND($L$15="３級",$N$15="２級"),"○","")</f>
        <v/>
      </c>
      <c r="AH24" s="41">
        <f>IF(AG24="○",$AD$24,0)</f>
        <v>0</v>
      </c>
      <c r="AI24" s="24" t="str">
        <f>IF(AND($L$16="３級",$N$16="２級"),"○","")</f>
        <v/>
      </c>
      <c r="AJ24" s="41">
        <f>IF(AI24="○",$AD$24,0)</f>
        <v>0</v>
      </c>
      <c r="AK24" s="24" t="str">
        <f>IF(AND($L$17="３級",$N$17="２級"),"○","")</f>
        <v/>
      </c>
      <c r="AL24" s="41">
        <f>IF(AK24="○",$AD$24,0)</f>
        <v>0</v>
      </c>
    </row>
    <row r="25" spans="2:38" ht="30" customHeight="1">
      <c r="B25" s="79" t="s">
        <v>25</v>
      </c>
      <c r="C25" s="79"/>
      <c r="D25" s="101" t="s">
        <v>24</v>
      </c>
      <c r="E25" s="101"/>
      <c r="F25" s="101"/>
      <c r="G25" s="101"/>
      <c r="H25" s="101"/>
      <c r="I25" s="101"/>
      <c r="J25" s="101"/>
      <c r="K25" s="101"/>
      <c r="L25" s="101"/>
      <c r="M25" s="101"/>
      <c r="N25" s="101"/>
      <c r="O25" s="101"/>
      <c r="P25" s="101"/>
      <c r="Q25" s="101"/>
      <c r="R25" s="101"/>
      <c r="S25" s="101"/>
      <c r="T25" s="101"/>
      <c r="U25" s="101"/>
      <c r="V25" s="101"/>
      <c r="AC25" s="38" t="s">
        <v>52</v>
      </c>
      <c r="AD25" s="39">
        <v>0.3</v>
      </c>
      <c r="AE25" s="40" t="str">
        <f>IF($L$14="３級","○","")</f>
        <v/>
      </c>
      <c r="AF25" s="41">
        <f>IF(AE25="○",$AD$25,0)</f>
        <v>0</v>
      </c>
      <c r="AG25" s="24" t="str">
        <f>IF($L$15="３級","○","")</f>
        <v/>
      </c>
      <c r="AH25" s="41">
        <f>IF(AG25="○",$AD$25,0)</f>
        <v>0</v>
      </c>
      <c r="AI25" s="24" t="str">
        <f>IF($L$16="３級","○","")</f>
        <v/>
      </c>
      <c r="AJ25" s="41">
        <f>IF(AI25="○",$AD$25,0)</f>
        <v>0</v>
      </c>
      <c r="AK25" s="24" t="str">
        <f>IF($L$17="３級","○","")</f>
        <v/>
      </c>
      <c r="AL25" s="41">
        <f>IF(AK25="○",$AD$25,0)</f>
        <v>0</v>
      </c>
    </row>
    <row r="26" spans="2:38" ht="30" customHeight="1">
      <c r="B26" s="79" t="s">
        <v>26</v>
      </c>
      <c r="C26" s="79"/>
      <c r="D26" s="102" t="s">
        <v>95</v>
      </c>
      <c r="E26" s="102"/>
      <c r="F26" s="102"/>
      <c r="G26" s="102"/>
      <c r="H26" s="102"/>
      <c r="I26" s="102"/>
      <c r="J26" s="102"/>
      <c r="K26" s="102"/>
      <c r="L26" s="102"/>
      <c r="M26" s="102"/>
      <c r="N26" s="102"/>
      <c r="O26" s="102"/>
      <c r="P26" s="102"/>
      <c r="Q26" s="102"/>
      <c r="R26" s="102"/>
      <c r="S26" s="102"/>
      <c r="T26" s="102"/>
      <c r="U26" s="102"/>
      <c r="V26" s="102"/>
      <c r="AC26" s="38" t="s">
        <v>53</v>
      </c>
      <c r="AD26" s="39">
        <v>0.3</v>
      </c>
      <c r="AE26" s="40" t="str">
        <f>IF($N$14="２級","○","")</f>
        <v/>
      </c>
      <c r="AF26" s="41">
        <f>IF(AE26="○",$AD$26,0)</f>
        <v>0</v>
      </c>
      <c r="AG26" s="24" t="str">
        <f>IF($N$15="２級","○","")</f>
        <v>○</v>
      </c>
      <c r="AH26" s="41">
        <f>IF(AG26="○",$AD$26,0)</f>
        <v>0.3</v>
      </c>
      <c r="AI26" s="24" t="str">
        <f>IF($N$16="２級","○","")</f>
        <v/>
      </c>
      <c r="AJ26" s="41">
        <f>IF(AI26="○",$AD$26,0)</f>
        <v>0</v>
      </c>
      <c r="AK26" s="24" t="str">
        <f>IF($N$17="２級","○","")</f>
        <v/>
      </c>
      <c r="AL26" s="41">
        <f>IF(AK26="○",$AD$26,0)</f>
        <v>0</v>
      </c>
    </row>
    <row r="27" spans="2:38" ht="30" customHeight="1">
      <c r="C27" s="2" t="s">
        <v>27</v>
      </c>
      <c r="AC27" s="38" t="s">
        <v>54</v>
      </c>
      <c r="AD27" s="39">
        <v>0.3</v>
      </c>
      <c r="AE27" s="40" t="str">
        <f>IF($Q$14="２級","○","")</f>
        <v/>
      </c>
      <c r="AF27" s="41">
        <f>IF(AE27="○",$AD$27,0)</f>
        <v>0</v>
      </c>
      <c r="AG27" s="24" t="str">
        <f>IF($Q$15="２級","○","")</f>
        <v>○</v>
      </c>
      <c r="AH27" s="41">
        <f>IF(AG27="○",$AD$27,0)</f>
        <v>0.3</v>
      </c>
      <c r="AI27" s="24" t="str">
        <f>IF($Q$16="２級","○","")</f>
        <v/>
      </c>
      <c r="AJ27" s="41">
        <f>IF(AI27="○",$AD$27,0)</f>
        <v>0</v>
      </c>
      <c r="AK27" s="24" t="str">
        <f>IF($Q$17="２級","○","")</f>
        <v/>
      </c>
      <c r="AL27" s="41">
        <f>IF(AK27="○",$AD$27,0)</f>
        <v>0</v>
      </c>
    </row>
    <row r="28" spans="2:38" ht="29.25" customHeight="1">
      <c r="AC28" s="38" t="s">
        <v>71</v>
      </c>
      <c r="AD28" s="39">
        <v>0.3</v>
      </c>
      <c r="AE28" s="40" t="str">
        <f>IF(AND($J$14="B",$L$14="４～７級",$N$14="３級"),"○","")</f>
        <v/>
      </c>
      <c r="AF28" s="41">
        <f>IF(AE28="○",$AD$28,0)</f>
        <v>0</v>
      </c>
      <c r="AG28" s="24" t="str">
        <f>IF(AND($J$15="B",$L$15="４～７級",$N$15="３級"),"○","")</f>
        <v/>
      </c>
      <c r="AH28" s="41">
        <f>IF(AG28="○",$AD$28,0)</f>
        <v>0</v>
      </c>
      <c r="AI28" s="24" t="str">
        <f>IF(AND($J$16="B",$L$16="４～７級",$N$16="３級"),"○","")</f>
        <v/>
      </c>
      <c r="AJ28" s="41">
        <f>IF(AI28="○",$AD$28,0)</f>
        <v>0</v>
      </c>
      <c r="AK28" s="24" t="str">
        <f>IF(AND($J$17="B",$L$17="４～７級",$N$17="３級"),"○","")</f>
        <v/>
      </c>
      <c r="AL28" s="41">
        <f>IF(AK28="○",$AD$28,0)</f>
        <v>0</v>
      </c>
    </row>
    <row r="29" spans="2:38" ht="28.5" customHeight="1">
      <c r="J29" s="31"/>
      <c r="K29" s="31"/>
      <c r="L29" s="31"/>
      <c r="M29" s="31"/>
      <c r="N29" s="31"/>
      <c r="O29" s="31"/>
      <c r="P29" s="31"/>
      <c r="Q29" s="31"/>
      <c r="R29" s="31"/>
      <c r="S29" s="31"/>
      <c r="T29" s="31"/>
      <c r="U29" s="31"/>
      <c r="V29" s="31"/>
      <c r="W29" s="31"/>
      <c r="AC29" s="38" t="s">
        <v>68</v>
      </c>
      <c r="AD29" s="39">
        <v>0.3</v>
      </c>
      <c r="AE29" s="40" t="str">
        <f>IF(AND($J$14="B",$L$14="４～７級"),"○","")</f>
        <v/>
      </c>
      <c r="AF29" s="41">
        <f>IF(AE29="○",$AD$29,0)</f>
        <v>0</v>
      </c>
      <c r="AG29" s="24" t="str">
        <f>IF(AND($J$15="B",$L$15="４～７級"),"○","")</f>
        <v/>
      </c>
      <c r="AH29" s="41">
        <f>IF(AG29="○",$AD$29,0)</f>
        <v>0</v>
      </c>
      <c r="AI29" s="24" t="str">
        <f>IF(AND($J$16="B",$L$16="４～７級"),"○","")</f>
        <v/>
      </c>
      <c r="AJ29" s="41">
        <f>IF(AI29="○",$AD$29,0)</f>
        <v>0</v>
      </c>
      <c r="AK29" s="24" t="str">
        <f>IF(AND($J$17="B",$L$17="４～７級"),"○","")</f>
        <v/>
      </c>
      <c r="AL29" s="41">
        <f>IF(AK29="○",$AD$29,0)</f>
        <v>0</v>
      </c>
    </row>
    <row r="30" spans="2:38" ht="28.5" customHeight="1">
      <c r="J30" s="31"/>
      <c r="K30" s="31"/>
      <c r="L30" s="31"/>
      <c r="M30" s="31"/>
      <c r="N30" s="31"/>
      <c r="O30" s="31"/>
      <c r="P30" s="31"/>
      <c r="Q30" s="31"/>
      <c r="R30" s="31"/>
      <c r="S30" s="31"/>
      <c r="T30" s="31"/>
      <c r="U30" s="31"/>
      <c r="V30" s="31"/>
      <c r="W30" s="31"/>
      <c r="AC30" s="38" t="s">
        <v>72</v>
      </c>
      <c r="AD30" s="39">
        <v>0.3</v>
      </c>
      <c r="AE30" s="40" t="str">
        <f>IF(AND($J$14="B",$N$14="３級"),"○","")</f>
        <v/>
      </c>
      <c r="AF30" s="41">
        <f>IF(AE30="○",$AD$30,0)</f>
        <v>0</v>
      </c>
      <c r="AG30" s="24" t="str">
        <f>IF(AND($J$15="B",$N$15="３級"),"○","")</f>
        <v/>
      </c>
      <c r="AH30" s="41">
        <f>IF(AG30="○",$AD$30,0)</f>
        <v>0</v>
      </c>
      <c r="AI30" s="24" t="str">
        <f>IF(AND($J$16="B",$N$16="３級"),"○","")</f>
        <v/>
      </c>
      <c r="AJ30" s="41">
        <f>IF(AI30="○",$AD$30,0)</f>
        <v>0</v>
      </c>
      <c r="AK30" s="24" t="str">
        <f>IF(AND($J$17="B",$N$17="３級"),"○","")</f>
        <v/>
      </c>
      <c r="AL30" s="41">
        <f>IF(AK30="○",$AD$30,0)</f>
        <v>0</v>
      </c>
    </row>
    <row r="31" spans="2:38" ht="28.5" customHeight="1">
      <c r="J31" s="31"/>
      <c r="K31" s="31"/>
      <c r="L31" s="31"/>
      <c r="M31" s="31"/>
      <c r="N31" s="31"/>
      <c r="O31" s="31"/>
      <c r="P31" s="31"/>
      <c r="Q31" s="31"/>
      <c r="R31" s="31"/>
      <c r="S31" s="31"/>
      <c r="T31" s="31"/>
      <c r="U31" s="31"/>
      <c r="V31" s="31"/>
      <c r="W31" s="31"/>
      <c r="AC31" s="38" t="s">
        <v>73</v>
      </c>
      <c r="AD31" s="39">
        <v>0.3</v>
      </c>
      <c r="AE31" s="40" t="str">
        <f>IF(AND($L$14="４～７級",$N$14="３級"),"○","")</f>
        <v/>
      </c>
      <c r="AF31" s="41">
        <f>IF(AE31="○",$AD$31,0)</f>
        <v>0</v>
      </c>
      <c r="AG31" s="24" t="str">
        <f>IF(AND($L$15="４～７級",$N$15="３級"),"○","")</f>
        <v/>
      </c>
      <c r="AH31" s="41">
        <f>IF(AG31="○",$AD$31,0)</f>
        <v>0</v>
      </c>
      <c r="AI31" s="24" t="str">
        <f>IF(AND($L$16="４～７級",$N$16="３級"),"○","")</f>
        <v/>
      </c>
      <c r="AJ31" s="41">
        <f>IF(AI31="○",$AD$31,0)</f>
        <v>0</v>
      </c>
      <c r="AK31" s="24" t="str">
        <f>IF(AND($L$17="４～７級",$N$17="３級"),"○","")</f>
        <v/>
      </c>
      <c r="AL31" s="41">
        <f>IF(AK31="○",$AD$31,0)</f>
        <v>0</v>
      </c>
    </row>
    <row r="32" spans="2:38" ht="28.5" customHeight="1">
      <c r="J32" s="31"/>
      <c r="K32" s="31"/>
      <c r="L32" s="31"/>
      <c r="M32" s="31"/>
      <c r="N32" s="31"/>
      <c r="O32" s="31"/>
      <c r="P32" s="31"/>
      <c r="Q32" s="31"/>
      <c r="R32" s="31"/>
      <c r="S32" s="31"/>
      <c r="T32" s="31"/>
      <c r="U32" s="31"/>
      <c r="V32" s="31"/>
      <c r="W32" s="31"/>
      <c r="AC32" s="38" t="s">
        <v>55</v>
      </c>
      <c r="AD32" s="39">
        <v>0.2</v>
      </c>
      <c r="AE32" s="40" t="str">
        <f>IF($J$14="B","○","")</f>
        <v/>
      </c>
      <c r="AF32" s="41">
        <f>IF(AE32="○",$AD$32,0)</f>
        <v>0</v>
      </c>
      <c r="AG32" s="24" t="str">
        <f>IF($J$15="B","○","")</f>
        <v>○</v>
      </c>
      <c r="AH32" s="41">
        <f>IF(AG32="○",$AD$32,0)</f>
        <v>0.2</v>
      </c>
      <c r="AI32" s="24" t="str">
        <f>IF($J$16="B","○","")</f>
        <v/>
      </c>
      <c r="AJ32" s="41">
        <f>IF(AI32="○",$AD$32,0)</f>
        <v>0</v>
      </c>
      <c r="AK32" s="24" t="str">
        <f>IF($J$17="B","○","")</f>
        <v/>
      </c>
      <c r="AL32" s="41">
        <f>IF(AK32="○",$AD$32,0)</f>
        <v>0</v>
      </c>
    </row>
    <row r="33" spans="10:38" ht="28.5" customHeight="1">
      <c r="J33" s="31"/>
      <c r="K33" s="31"/>
      <c r="L33" s="31"/>
      <c r="M33" s="31"/>
      <c r="N33" s="31"/>
      <c r="O33" s="31"/>
      <c r="P33" s="31"/>
      <c r="Q33" s="31"/>
      <c r="R33" s="31"/>
      <c r="S33" s="31"/>
      <c r="T33" s="31"/>
      <c r="U33" s="31"/>
      <c r="V33" s="31"/>
      <c r="W33" s="31"/>
      <c r="AC33" s="38" t="s">
        <v>56</v>
      </c>
      <c r="AD33" s="39">
        <v>0.2</v>
      </c>
      <c r="AE33" s="40" t="str">
        <f>IF($L$14="４～７級","○","")</f>
        <v/>
      </c>
      <c r="AF33" s="41">
        <f>IF(AE33="○",$AD$33,0)</f>
        <v>0</v>
      </c>
      <c r="AG33" s="24" t="str">
        <f>IF($L$15="４～７級","○","")</f>
        <v/>
      </c>
      <c r="AH33" s="41">
        <f>IF(AG33="○",$AD$33,0)</f>
        <v>0</v>
      </c>
      <c r="AI33" s="24" t="str">
        <f>IF($L$16="４～７級","○","")</f>
        <v/>
      </c>
      <c r="AJ33" s="41">
        <f>IF(AI33="○",$AD$33,0)</f>
        <v>0</v>
      </c>
      <c r="AK33" s="24" t="str">
        <f>IF($L$17="４～７級","○","")</f>
        <v/>
      </c>
      <c r="AL33" s="41">
        <f>IF(AK33="○",$AD$33,0)</f>
        <v>0</v>
      </c>
    </row>
    <row r="34" spans="10:38" ht="29.25" customHeight="1">
      <c r="J34" s="31"/>
      <c r="K34" s="31"/>
      <c r="L34" s="31"/>
      <c r="M34" s="31"/>
      <c r="N34" s="31"/>
      <c r="O34" s="31"/>
      <c r="P34" s="31"/>
      <c r="Q34" s="31"/>
      <c r="R34" s="31"/>
      <c r="S34" s="31"/>
      <c r="T34" s="31"/>
      <c r="U34" s="31"/>
      <c r="V34" s="31"/>
      <c r="W34" s="31"/>
      <c r="AC34" s="38" t="s">
        <v>57</v>
      </c>
      <c r="AD34" s="39">
        <v>0.2</v>
      </c>
      <c r="AE34" s="40" t="str">
        <f>IF($N$14="３級","○","")</f>
        <v/>
      </c>
      <c r="AF34" s="41">
        <f>IF(AE34="○",$AD$34,0)</f>
        <v>0</v>
      </c>
      <c r="AG34" s="24" t="str">
        <f>IF($N$15="３級","○","")</f>
        <v/>
      </c>
      <c r="AH34" s="41">
        <f>IF(AG34="○",$AD$34,0)</f>
        <v>0</v>
      </c>
      <c r="AI34" s="24" t="str">
        <f>IF($N$16="３級","○","")</f>
        <v/>
      </c>
      <c r="AJ34" s="41">
        <f>IF(AI34="○",$AD$34,0)</f>
        <v>0</v>
      </c>
      <c r="AK34" s="24" t="str">
        <f>IF($N$17="３級","○","")</f>
        <v/>
      </c>
      <c r="AL34" s="41">
        <f>IF(AK34="○",$AD$34,0)</f>
        <v>0</v>
      </c>
    </row>
    <row r="35" spans="10:38" ht="29.25" customHeight="1">
      <c r="J35" s="31"/>
      <c r="K35" s="31"/>
      <c r="L35" s="31"/>
      <c r="P35" s="20"/>
      <c r="Q35" s="31"/>
      <c r="R35" s="31"/>
      <c r="S35" s="31"/>
      <c r="T35" s="31"/>
      <c r="U35" s="31"/>
      <c r="V35" s="31"/>
      <c r="W35" s="31"/>
      <c r="AC35" s="38" t="s">
        <v>59</v>
      </c>
      <c r="AD35" s="39">
        <v>0.2</v>
      </c>
      <c r="AE35" s="40" t="str">
        <f>IF($S$14="○","○","")</f>
        <v/>
      </c>
      <c r="AF35" s="41">
        <f>IF(AE35="○",$AD$35,0)</f>
        <v>0</v>
      </c>
      <c r="AG35" s="24" t="str">
        <f>IF($S$15="○","○","")</f>
        <v>○</v>
      </c>
      <c r="AH35" s="41">
        <f>IF(AG35="○",$AD$35,0)</f>
        <v>0.2</v>
      </c>
      <c r="AI35" s="24" t="str">
        <f>IF($S$16="○","○","")</f>
        <v/>
      </c>
      <c r="AJ35" s="41">
        <f>IF(AI35="○",$AD$35,0)</f>
        <v>0</v>
      </c>
      <c r="AK35" s="24" t="str">
        <f>IF($S$17="○","○","")</f>
        <v/>
      </c>
      <c r="AL35" s="41">
        <f>IF(AK35="○",$AD$35,0)</f>
        <v>0</v>
      </c>
    </row>
    <row r="36" spans="10:38" ht="18.75" customHeight="1" thickBot="1">
      <c r="AC36" s="54" t="s">
        <v>58</v>
      </c>
      <c r="AD36" s="55">
        <v>0.2</v>
      </c>
      <c r="AE36" s="40" t="str">
        <f>IF($U$14="○","○","")</f>
        <v/>
      </c>
      <c r="AF36" s="41">
        <f>IF(AE36="○",$AD$36,0)</f>
        <v>0</v>
      </c>
      <c r="AG36" s="24" t="str">
        <f>IF($U$15="○","○","")</f>
        <v>○</v>
      </c>
      <c r="AH36" s="41">
        <f>IF(AG36="○",$AD$36,0)</f>
        <v>0.2</v>
      </c>
      <c r="AI36" s="24" t="str">
        <f>IF($U$16="○","○","")</f>
        <v/>
      </c>
      <c r="AJ36" s="41">
        <f>IF(AI36="○",$AD$36,0)</f>
        <v>0</v>
      </c>
      <c r="AK36" s="24" t="str">
        <f>IF($U$17="○","○","")</f>
        <v/>
      </c>
      <c r="AL36" s="41">
        <f>IF(AK36="○",$AD$36,0)</f>
        <v>0</v>
      </c>
    </row>
    <row r="37" spans="10:38" ht="18.75" customHeight="1">
      <c r="AE37" s="2"/>
      <c r="AF37" s="2"/>
    </row>
    <row r="38" spans="10:38" ht="18.75" customHeight="1">
      <c r="AE38" s="2"/>
      <c r="AF38" s="2"/>
    </row>
    <row r="39" spans="10:38" ht="18.75" customHeight="1">
      <c r="AE39" s="2"/>
      <c r="AF39" s="2"/>
    </row>
    <row r="40" spans="10:38" ht="18.75" customHeight="1">
      <c r="AE40" s="2"/>
      <c r="AF40" s="2"/>
    </row>
    <row r="41" spans="10:38" ht="18.75" customHeight="1">
      <c r="AE41" s="2"/>
      <c r="AF41" s="2"/>
    </row>
    <row r="42" spans="10:38" ht="18.75" customHeight="1">
      <c r="AE42" s="2"/>
      <c r="AF42" s="2"/>
    </row>
    <row r="43" spans="10:38" ht="18.75" customHeight="1"/>
    <row r="44" spans="10:38" ht="18.75" customHeight="1"/>
    <row r="45" spans="10:38" ht="18.75" customHeight="1"/>
    <row r="46" spans="10:38" ht="18.75" customHeight="1"/>
    <row r="47" spans="10:38" ht="18.75" customHeight="1"/>
    <row r="48" spans="10:3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sheetData>
  <sheetProtection algorithmName="SHA-512" hashValue="uxy57wAmJO24JBkamukXXknb5/KsdDpP07k5Auru6zu8OfHrBi+jQ0nVyiALaHAd0cufsOiKeYEzSoa/Z8wzqQ==" saltValue="wQj7JPoaIxrmzU+YxW+SoA==" spinCount="100000" sheet="1" objects="1" scenarios="1"/>
  <mergeCells count="71">
    <mergeCell ref="B25:C25"/>
    <mergeCell ref="D25:V25"/>
    <mergeCell ref="B26:C26"/>
    <mergeCell ref="D26:V26"/>
    <mergeCell ref="B18:C18"/>
    <mergeCell ref="I19:K19"/>
    <mergeCell ref="M19:V23"/>
    <mergeCell ref="B20:D20"/>
    <mergeCell ref="I20:K20"/>
    <mergeCell ref="B21:D21"/>
    <mergeCell ref="I21:K21"/>
    <mergeCell ref="I22:K22"/>
    <mergeCell ref="I23:K23"/>
    <mergeCell ref="U17:V17"/>
    <mergeCell ref="B16:C16"/>
    <mergeCell ref="J16:K16"/>
    <mergeCell ref="L16:M16"/>
    <mergeCell ref="N16:P16"/>
    <mergeCell ref="Q16:R16"/>
    <mergeCell ref="S16:T16"/>
    <mergeCell ref="J17:K17"/>
    <mergeCell ref="L17:M17"/>
    <mergeCell ref="N17:P17"/>
    <mergeCell ref="Q17:R17"/>
    <mergeCell ref="S17:T17"/>
    <mergeCell ref="U16:V16"/>
    <mergeCell ref="B17:C17"/>
    <mergeCell ref="U14:V14"/>
    <mergeCell ref="B15:C15"/>
    <mergeCell ref="J15:K15"/>
    <mergeCell ref="L15:M15"/>
    <mergeCell ref="N15:P15"/>
    <mergeCell ref="Q15:R15"/>
    <mergeCell ref="S15:T15"/>
    <mergeCell ref="U15:V15"/>
    <mergeCell ref="AE13:AF13"/>
    <mergeCell ref="AG13:AH13"/>
    <mergeCell ref="AI13:AJ13"/>
    <mergeCell ref="AK13:AL13"/>
    <mergeCell ref="B14:C14"/>
    <mergeCell ref="J14:K14"/>
    <mergeCell ref="L14:M14"/>
    <mergeCell ref="N14:P14"/>
    <mergeCell ref="Q14:R14"/>
    <mergeCell ref="S14:T14"/>
    <mergeCell ref="J13:K13"/>
    <mergeCell ref="L13:M13"/>
    <mergeCell ref="N13:P13"/>
    <mergeCell ref="Q13:R13"/>
    <mergeCell ref="S13:T13"/>
    <mergeCell ref="U13:V13"/>
    <mergeCell ref="Y12:Z12"/>
    <mergeCell ref="B13:C13"/>
    <mergeCell ref="B10:C11"/>
    <mergeCell ref="D10:G10"/>
    <mergeCell ref="J10:K10"/>
    <mergeCell ref="Y10:AA10"/>
    <mergeCell ref="Y11:Z11"/>
    <mergeCell ref="B4:F4"/>
    <mergeCell ref="G4:L4"/>
    <mergeCell ref="B5:F5"/>
    <mergeCell ref="G5:L5"/>
    <mergeCell ref="B12:C12"/>
    <mergeCell ref="I12:I13"/>
    <mergeCell ref="J12:V12"/>
    <mergeCell ref="B6:F8"/>
    <mergeCell ref="G6:L6"/>
    <mergeCell ref="G7:H7"/>
    <mergeCell ref="I7:L7"/>
    <mergeCell ref="G8:H8"/>
    <mergeCell ref="I8:L8"/>
  </mergeCells>
  <phoneticPr fontId="1"/>
  <conditionalFormatting sqref="G4">
    <cfRule type="expression" dxfId="1" priority="1">
      <formula>G4=""</formula>
    </cfRule>
  </conditionalFormatting>
  <dataValidations count="5">
    <dataValidation type="list" allowBlank="1" showInputMessage="1" showErrorMessage="1" sqref="S14:V17" xr:uid="{705D0589-1A6A-4F29-8C9C-021A7FC6D842}">
      <formula1>"○"</formula1>
    </dataValidation>
    <dataValidation type="list" allowBlank="1" showInputMessage="1" showErrorMessage="1" sqref="Q14:R17" xr:uid="{90389881-041A-4E22-AC85-4F08AA294224}">
      <formula1>"１級,２級"</formula1>
    </dataValidation>
    <dataValidation type="list" allowBlank="1" showInputMessage="1" showErrorMessage="1" sqref="N14:P17" xr:uid="{23BED91F-F3CB-4998-93B1-998C36D199A0}">
      <formula1>"１級,２級,３級"</formula1>
    </dataValidation>
    <dataValidation type="list" allowBlank="1" showInputMessage="1" showErrorMessage="1" sqref="L14:M17" xr:uid="{2FA56501-998E-4468-AB41-E4F0519E42C4}">
      <formula1>"１級,２級,３級,４～７級"</formula1>
    </dataValidation>
    <dataValidation type="list" allowBlank="1" showInputMessage="1" showErrorMessage="1" sqref="J14:K17" xr:uid="{BF4B2ED9-E7FE-4B50-96A6-ACCC4903DBF8}">
      <formula1>"A,B"</formula1>
    </dataValidation>
  </dataValidations>
  <pageMargins left="0.59055118110236227" right="0.59055118110236227" top="0.35433070866141736" bottom="0.19685039370078741" header="0.31496062992125984" footer="0.31496062992125984"/>
  <pageSetup paperSize="9" scale="81" orientation="landscape" r:id="rId1"/>
  <rowBreaks count="1" manualBreakCount="1">
    <brk id="30" max="23"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A71E4A-782D-4F0A-BFE0-665A8F6EB33C}">
  <sheetPr>
    <tabColor rgb="FF92D050"/>
    <pageSetUpPr fitToPage="1"/>
  </sheetPr>
  <dimension ref="B1:AM180"/>
  <sheetViews>
    <sheetView tabSelected="1" view="pageBreakPreview" zoomScale="70" zoomScaleNormal="90" zoomScaleSheetLayoutView="70" workbookViewId="0">
      <selection activeCell="F20" sqref="F20"/>
    </sheetView>
  </sheetViews>
  <sheetFormatPr defaultRowHeight="14.25" outlineLevelCol="1"/>
  <cols>
    <col min="1" max="1" width="0.625" style="2" customWidth="1"/>
    <col min="2" max="3" width="6" style="2" customWidth="1"/>
    <col min="4" max="5" width="9" style="2" customWidth="1"/>
    <col min="6" max="6" width="11.375" style="2" customWidth="1"/>
    <col min="7" max="7" width="9" style="2" customWidth="1"/>
    <col min="8" max="8" width="2.125" style="2" customWidth="1"/>
    <col min="9" max="9" width="15" style="2" customWidth="1"/>
    <col min="10" max="11" width="5.75" style="2" customWidth="1"/>
    <col min="12" max="22" width="5.625" style="2" customWidth="1"/>
    <col min="23" max="23" width="9.125" style="2" customWidth="1"/>
    <col min="24" max="24" width="3.5" style="2" customWidth="1"/>
    <col min="25" max="26" width="8" style="2" customWidth="1"/>
    <col min="27" max="27" width="11" style="2" customWidth="1"/>
    <col min="28" max="28" width="8" style="2" customWidth="1"/>
    <col min="29" max="29" width="36.75" style="2" hidden="1" customWidth="1" outlineLevel="1"/>
    <col min="30" max="30" width="7.5" style="2" hidden="1" customWidth="1" outlineLevel="1"/>
    <col min="31" max="31" width="8" style="3" hidden="1" customWidth="1" outlineLevel="1"/>
    <col min="32" max="32" width="8" style="4" hidden="1" customWidth="1" outlineLevel="1"/>
    <col min="33" max="38" width="8" style="2" hidden="1" customWidth="1" outlineLevel="1"/>
    <col min="39" max="39" width="8" style="2" customWidth="1" collapsed="1"/>
    <col min="40" max="80" width="8" style="2" customWidth="1"/>
    <col min="81" max="16384" width="9" style="2"/>
  </cols>
  <sheetData>
    <row r="1" spans="2:38" ht="4.5" customHeight="1"/>
    <row r="2" spans="2:38" ht="18" customHeight="1">
      <c r="B2" s="2" t="s">
        <v>3</v>
      </c>
      <c r="P2" s="5"/>
      <c r="Q2" s="6"/>
      <c r="R2" s="7"/>
      <c r="S2" s="7"/>
      <c r="T2" s="7"/>
      <c r="U2" s="8"/>
      <c r="V2" s="9"/>
    </row>
    <row r="3" spans="2:38" ht="18" customHeight="1">
      <c r="B3" s="10" t="s">
        <v>17</v>
      </c>
      <c r="P3" s="5"/>
      <c r="Q3" s="5"/>
      <c r="R3" s="5"/>
      <c r="S3" s="5"/>
      <c r="T3" s="5"/>
      <c r="U3" s="5"/>
      <c r="V3" s="5"/>
    </row>
    <row r="4" spans="2:38" ht="18" customHeight="1">
      <c r="B4" s="76" t="s">
        <v>85</v>
      </c>
      <c r="C4" s="76"/>
      <c r="D4" s="76"/>
      <c r="E4" s="76"/>
      <c r="F4" s="76"/>
      <c r="G4" s="115" t="s">
        <v>86</v>
      </c>
      <c r="H4" s="115"/>
      <c r="I4" s="115"/>
      <c r="J4" s="115"/>
      <c r="K4" s="115"/>
      <c r="L4" s="115"/>
      <c r="U4" s="5"/>
      <c r="V4" s="5"/>
    </row>
    <row r="5" spans="2:38" ht="18" customHeight="1">
      <c r="B5" s="76" t="s">
        <v>90</v>
      </c>
      <c r="C5" s="76"/>
      <c r="D5" s="76"/>
      <c r="E5" s="76"/>
      <c r="F5" s="76"/>
      <c r="G5" s="76" t="s">
        <v>87</v>
      </c>
      <c r="H5" s="76"/>
      <c r="I5" s="76"/>
      <c r="J5" s="76"/>
      <c r="K5" s="76"/>
      <c r="L5" s="76"/>
      <c r="U5" s="5"/>
      <c r="V5" s="5"/>
    </row>
    <row r="6" spans="2:38" ht="18" customHeight="1">
      <c r="B6" s="114"/>
      <c r="C6" s="114"/>
      <c r="D6" s="114"/>
      <c r="E6" s="114"/>
      <c r="F6" s="114"/>
      <c r="G6" s="111"/>
      <c r="H6" s="111"/>
      <c r="I6" s="111"/>
      <c r="J6" s="111"/>
      <c r="K6" s="111"/>
      <c r="L6" s="111"/>
      <c r="U6" s="5"/>
      <c r="V6" s="5"/>
    </row>
    <row r="7" spans="2:38" ht="18" customHeight="1">
      <c r="B7" s="114"/>
      <c r="C7" s="114"/>
      <c r="D7" s="114"/>
      <c r="E7" s="114"/>
      <c r="F7" s="114"/>
      <c r="G7" s="85" t="s">
        <v>88</v>
      </c>
      <c r="H7" s="85"/>
      <c r="I7" s="113"/>
      <c r="J7" s="113"/>
      <c r="K7" s="113"/>
      <c r="L7" s="113"/>
      <c r="U7" s="5"/>
      <c r="V7" s="5"/>
    </row>
    <row r="8" spans="2:38" ht="18" customHeight="1">
      <c r="B8" s="114"/>
      <c r="C8" s="114"/>
      <c r="D8" s="114"/>
      <c r="E8" s="114"/>
      <c r="F8" s="114"/>
      <c r="G8" s="85" t="s">
        <v>89</v>
      </c>
      <c r="H8" s="85"/>
      <c r="I8" s="112"/>
      <c r="J8" s="112"/>
      <c r="K8" s="112"/>
      <c r="L8" s="112"/>
      <c r="U8" s="5"/>
      <c r="V8" s="5"/>
    </row>
    <row r="9" spans="2:38" s="11" customFormat="1" ht="7.5" customHeight="1">
      <c r="N9" s="12"/>
      <c r="O9" s="12"/>
      <c r="P9" s="12"/>
      <c r="Q9" s="12"/>
      <c r="R9" s="12"/>
      <c r="S9" s="12"/>
      <c r="T9" s="13"/>
      <c r="U9" s="13"/>
      <c r="V9" s="13"/>
      <c r="Z9" s="2"/>
      <c r="AE9" s="13"/>
      <c r="AF9" s="14"/>
    </row>
    <row r="10" spans="2:38" ht="24" customHeight="1">
      <c r="B10" s="92" t="s">
        <v>5</v>
      </c>
      <c r="C10" s="93"/>
      <c r="D10" s="94" t="s">
        <v>44</v>
      </c>
      <c r="E10" s="95"/>
      <c r="F10" s="95"/>
      <c r="G10" s="96"/>
      <c r="I10" s="48" t="s">
        <v>39</v>
      </c>
      <c r="J10" s="117"/>
      <c r="K10" s="117"/>
      <c r="L10" s="11"/>
      <c r="M10" s="11"/>
      <c r="Q10" s="56"/>
      <c r="R10" s="16" t="s">
        <v>0</v>
      </c>
      <c r="S10" s="57"/>
      <c r="T10" s="16" t="s">
        <v>1</v>
      </c>
      <c r="U10" s="58"/>
      <c r="V10" s="17" t="s">
        <v>4</v>
      </c>
      <c r="Y10" s="79" t="s">
        <v>31</v>
      </c>
      <c r="Z10" s="79"/>
      <c r="AA10" s="79"/>
    </row>
    <row r="11" spans="2:38" ht="47.25" customHeight="1">
      <c r="B11" s="93"/>
      <c r="C11" s="93"/>
      <c r="D11" s="18"/>
      <c r="E11" s="19" t="s">
        <v>20</v>
      </c>
      <c r="F11" s="19" t="s">
        <v>45</v>
      </c>
      <c r="G11" s="19" t="s">
        <v>46</v>
      </c>
      <c r="H11" s="20"/>
      <c r="I11" s="21" t="s">
        <v>14</v>
      </c>
      <c r="L11" s="22"/>
      <c r="M11" s="23"/>
      <c r="Y11" s="79" t="s">
        <v>29</v>
      </c>
      <c r="Z11" s="79"/>
      <c r="AA11" s="24" t="str">
        <f>IF(E18=0,"",IF(F20&lt;=F21,"○",""))</f>
        <v/>
      </c>
      <c r="AB11" s="25" t="s">
        <v>32</v>
      </c>
    </row>
    <row r="12" spans="2:38" ht="30" customHeight="1">
      <c r="B12" s="79" t="s">
        <v>6</v>
      </c>
      <c r="C12" s="79"/>
      <c r="D12" s="59"/>
      <c r="E12" s="60"/>
      <c r="F12" s="60"/>
      <c r="G12" s="60"/>
      <c r="I12" s="79" t="s">
        <v>12</v>
      </c>
      <c r="J12" s="80" t="s">
        <v>33</v>
      </c>
      <c r="K12" s="81"/>
      <c r="L12" s="81"/>
      <c r="M12" s="81"/>
      <c r="N12" s="81"/>
      <c r="O12" s="81"/>
      <c r="P12" s="81"/>
      <c r="Q12" s="81"/>
      <c r="R12" s="81"/>
      <c r="S12" s="81"/>
      <c r="T12" s="81"/>
      <c r="U12" s="81"/>
      <c r="V12" s="82"/>
      <c r="Y12" s="79" t="s">
        <v>30</v>
      </c>
      <c r="Z12" s="79"/>
      <c r="AA12" s="24" t="str">
        <f>IF(F18+G18=0,"",IF(AND(F20&lt;F21,J10&lt;D18),"○",""))</f>
        <v/>
      </c>
      <c r="AB12" s="25" t="s">
        <v>32</v>
      </c>
    </row>
    <row r="13" spans="2:38" ht="30" customHeight="1" thickBot="1">
      <c r="B13" s="79" t="s">
        <v>7</v>
      </c>
      <c r="C13" s="79"/>
      <c r="D13" s="59"/>
      <c r="E13" s="60"/>
      <c r="F13" s="60"/>
      <c r="G13" s="60"/>
      <c r="I13" s="79"/>
      <c r="J13" s="92" t="s">
        <v>34</v>
      </c>
      <c r="K13" s="92"/>
      <c r="L13" s="92" t="s">
        <v>35</v>
      </c>
      <c r="M13" s="92"/>
      <c r="N13" s="92" t="s">
        <v>36</v>
      </c>
      <c r="O13" s="92"/>
      <c r="P13" s="92"/>
      <c r="Q13" s="92" t="s">
        <v>37</v>
      </c>
      <c r="R13" s="92"/>
      <c r="S13" s="92" t="s">
        <v>40</v>
      </c>
      <c r="T13" s="92"/>
      <c r="U13" s="92" t="s">
        <v>38</v>
      </c>
      <c r="V13" s="92"/>
      <c r="W13" s="28" t="s">
        <v>43</v>
      </c>
      <c r="AE13" s="79" t="s">
        <v>63</v>
      </c>
      <c r="AF13" s="79"/>
      <c r="AG13" s="79" t="s">
        <v>64</v>
      </c>
      <c r="AH13" s="79"/>
      <c r="AI13" s="79" t="s">
        <v>65</v>
      </c>
      <c r="AJ13" s="79"/>
      <c r="AK13" s="79" t="s">
        <v>66</v>
      </c>
      <c r="AL13" s="79"/>
    </row>
    <row r="14" spans="2:38" ht="30" customHeight="1">
      <c r="B14" s="79" t="s">
        <v>8</v>
      </c>
      <c r="C14" s="79"/>
      <c r="D14" s="59"/>
      <c r="E14" s="60"/>
      <c r="F14" s="60"/>
      <c r="G14" s="60"/>
      <c r="I14" s="29" t="s">
        <v>16</v>
      </c>
      <c r="J14" s="98" t="s">
        <v>77</v>
      </c>
      <c r="K14" s="98"/>
      <c r="L14" s="98" t="s">
        <v>78</v>
      </c>
      <c r="M14" s="98"/>
      <c r="N14" s="98"/>
      <c r="O14" s="98"/>
      <c r="P14" s="98"/>
      <c r="Q14" s="98"/>
      <c r="R14" s="98"/>
      <c r="S14" s="98"/>
      <c r="T14" s="98"/>
      <c r="U14" s="98"/>
      <c r="V14" s="98"/>
      <c r="W14" s="30">
        <f>MAX(AF15:AF36)</f>
        <v>1</v>
      </c>
      <c r="X14" s="31"/>
      <c r="Y14" s="31"/>
      <c r="Z14" s="31"/>
      <c r="AA14" s="31"/>
      <c r="AB14" s="31"/>
      <c r="AC14" s="32" t="s">
        <v>60</v>
      </c>
      <c r="AD14" s="33" t="s">
        <v>62</v>
      </c>
      <c r="AE14" s="34" t="s">
        <v>61</v>
      </c>
      <c r="AF14" s="35" t="s">
        <v>62</v>
      </c>
      <c r="AG14" s="36" t="s">
        <v>61</v>
      </c>
      <c r="AH14" s="35" t="s">
        <v>62</v>
      </c>
      <c r="AI14" s="36" t="s">
        <v>61</v>
      </c>
      <c r="AJ14" s="35" t="s">
        <v>62</v>
      </c>
      <c r="AK14" s="36" t="s">
        <v>61</v>
      </c>
      <c r="AL14" s="35" t="s">
        <v>62</v>
      </c>
    </row>
    <row r="15" spans="2:38" ht="30" customHeight="1">
      <c r="B15" s="79" t="s">
        <v>9</v>
      </c>
      <c r="C15" s="79"/>
      <c r="D15" s="59"/>
      <c r="E15" s="60"/>
      <c r="F15" s="60"/>
      <c r="G15" s="60"/>
      <c r="I15" s="1"/>
      <c r="J15" s="116"/>
      <c r="K15" s="116"/>
      <c r="L15" s="116"/>
      <c r="M15" s="116"/>
      <c r="N15" s="116"/>
      <c r="O15" s="116"/>
      <c r="P15" s="116"/>
      <c r="Q15" s="116"/>
      <c r="R15" s="116"/>
      <c r="S15" s="116"/>
      <c r="T15" s="116"/>
      <c r="U15" s="116"/>
      <c r="V15" s="116"/>
      <c r="W15" s="30">
        <f>MAX(AH15:AH36)</f>
        <v>0</v>
      </c>
      <c r="X15" s="31"/>
      <c r="Y15" s="31"/>
      <c r="Z15" s="31"/>
      <c r="AA15" s="31"/>
      <c r="AB15" s="31"/>
      <c r="AC15" s="38" t="s">
        <v>67</v>
      </c>
      <c r="AD15" s="39">
        <v>1</v>
      </c>
      <c r="AE15" s="40" t="str">
        <f>IF(AND($J$14="A",$L$14="１級"),"○","")</f>
        <v>○</v>
      </c>
      <c r="AF15" s="41">
        <f>IF(AE15="○",$AD$15,0)</f>
        <v>1</v>
      </c>
      <c r="AG15" s="24" t="str">
        <f>IF(AND($J$15="A",$L$15="１級"),"○","")</f>
        <v/>
      </c>
      <c r="AH15" s="41">
        <f>IF(AG15="○",$AD$15,0)</f>
        <v>0</v>
      </c>
      <c r="AI15" s="24" t="str">
        <f>IF(AND($J$16="A",$L$16="１級"),"○","")</f>
        <v/>
      </c>
      <c r="AJ15" s="41">
        <f>IF(AI15="○",$AD$15,0)</f>
        <v>0</v>
      </c>
      <c r="AK15" s="24" t="str">
        <f>IF(AND($J$17="A",$L$17="１級"),"○","")</f>
        <v/>
      </c>
      <c r="AL15" s="41">
        <f>IF(AK15="○",$AD$15,0)</f>
        <v>0</v>
      </c>
    </row>
    <row r="16" spans="2:38" ht="30" customHeight="1">
      <c r="B16" s="79" t="s">
        <v>10</v>
      </c>
      <c r="C16" s="79"/>
      <c r="D16" s="59"/>
      <c r="E16" s="60"/>
      <c r="F16" s="60"/>
      <c r="G16" s="60"/>
      <c r="I16" s="1"/>
      <c r="J16" s="116"/>
      <c r="K16" s="116"/>
      <c r="L16" s="116"/>
      <c r="M16" s="116"/>
      <c r="N16" s="116"/>
      <c r="O16" s="116"/>
      <c r="P16" s="116"/>
      <c r="Q16" s="116"/>
      <c r="R16" s="116"/>
      <c r="S16" s="116"/>
      <c r="T16" s="116"/>
      <c r="U16" s="116"/>
      <c r="V16" s="116"/>
      <c r="W16" s="30">
        <f>MAX(AJ15:AJ36)</f>
        <v>0</v>
      </c>
      <c r="X16" s="31"/>
      <c r="Y16" s="31"/>
      <c r="Z16" s="31"/>
      <c r="AA16" s="31"/>
      <c r="AB16" s="31"/>
      <c r="AC16" s="38" t="s">
        <v>47</v>
      </c>
      <c r="AD16" s="39">
        <v>0.6</v>
      </c>
      <c r="AE16" s="40" t="str">
        <f>IF($L$14="１級","○","")</f>
        <v>○</v>
      </c>
      <c r="AF16" s="41">
        <f>IF(AE16="○",$AD$16,0)</f>
        <v>0.6</v>
      </c>
      <c r="AG16" s="24" t="str">
        <f>IF($L$15="１級","○","")</f>
        <v/>
      </c>
      <c r="AH16" s="41">
        <f>IF(AG16="○",$AD$16,0)</f>
        <v>0</v>
      </c>
      <c r="AI16" s="24" t="str">
        <f>IF($L$16="１級","○","")</f>
        <v/>
      </c>
      <c r="AJ16" s="41">
        <f>IF(AI16="○",$AD$16,0)</f>
        <v>0</v>
      </c>
      <c r="AK16" s="24" t="str">
        <f>IF($L$17="１級","○","")</f>
        <v/>
      </c>
      <c r="AL16" s="41">
        <f>IF(AK16="○",$AD$16,0)</f>
        <v>0</v>
      </c>
    </row>
    <row r="17" spans="2:38" ht="30" customHeight="1" thickBot="1">
      <c r="B17" s="100" t="s">
        <v>11</v>
      </c>
      <c r="C17" s="100"/>
      <c r="D17" s="61"/>
      <c r="E17" s="62"/>
      <c r="F17" s="62"/>
      <c r="G17" s="62"/>
      <c r="H17" s="3"/>
      <c r="I17" s="1"/>
      <c r="J17" s="116"/>
      <c r="K17" s="116"/>
      <c r="L17" s="116"/>
      <c r="M17" s="116"/>
      <c r="N17" s="116"/>
      <c r="O17" s="116"/>
      <c r="P17" s="116"/>
      <c r="Q17" s="116"/>
      <c r="R17" s="116"/>
      <c r="S17" s="116"/>
      <c r="T17" s="116"/>
      <c r="U17" s="116"/>
      <c r="V17" s="116"/>
      <c r="W17" s="30">
        <f>MAX(AL15:AL36)</f>
        <v>0</v>
      </c>
      <c r="X17" s="31"/>
      <c r="Y17" s="31"/>
      <c r="Z17" s="31"/>
      <c r="AA17" s="31"/>
      <c r="AB17" s="31"/>
      <c r="AC17" s="38" t="s">
        <v>75</v>
      </c>
      <c r="AD17" s="39">
        <v>0.6</v>
      </c>
      <c r="AE17" s="40" t="str">
        <f>IF(AND($J$14="A",$L$14="２級",$N$14="１級"),"○","")</f>
        <v/>
      </c>
      <c r="AF17" s="41">
        <f>IF(AE17="○",$AD$17,0)</f>
        <v>0</v>
      </c>
      <c r="AG17" s="40" t="str">
        <f>IF(AND($J$15="A",$L$15="２級",$N$15="１級"),"○","")</f>
        <v/>
      </c>
      <c r="AH17" s="41">
        <f>IF(AG17="○",$AD$17,0)</f>
        <v>0</v>
      </c>
      <c r="AI17" s="40" t="str">
        <f>IF(AND($J$16="A",$L$16="２級",$N$16="１級"),"○","")</f>
        <v/>
      </c>
      <c r="AJ17" s="41">
        <f>IF(AI17="○",$AD$17,0)</f>
        <v>0</v>
      </c>
      <c r="AK17" s="40" t="str">
        <f>IF(AND($J$17="A",$L$17="２級",$N$17="１級"),"○","")</f>
        <v/>
      </c>
      <c r="AL17" s="41">
        <f>IF(AK17="○",$AD$17,0)</f>
        <v>0</v>
      </c>
    </row>
    <row r="18" spans="2:38" ht="30" customHeight="1" thickTop="1">
      <c r="B18" s="103" t="s">
        <v>22</v>
      </c>
      <c r="C18" s="104"/>
      <c r="D18" s="44">
        <f>SUM(D12:D17)</f>
        <v>0</v>
      </c>
      <c r="E18" s="44">
        <f>SUM(E12:E17)</f>
        <v>0</v>
      </c>
      <c r="F18" s="44">
        <f>SUM(F12:F17)</f>
        <v>0</v>
      </c>
      <c r="G18" s="44">
        <f>SUM(G12:G17)</f>
        <v>0</v>
      </c>
      <c r="I18" s="21" t="s">
        <v>15</v>
      </c>
      <c r="L18" s="45"/>
      <c r="M18" s="46" t="s">
        <v>28</v>
      </c>
      <c r="O18" s="47"/>
      <c r="P18" s="47"/>
      <c r="Q18" s="47"/>
      <c r="R18" s="47"/>
      <c r="S18" s="47"/>
      <c r="X18" s="31"/>
      <c r="Y18" s="31"/>
      <c r="Z18" s="31"/>
      <c r="AA18" s="31"/>
      <c r="AB18" s="31"/>
      <c r="AC18" s="38" t="s">
        <v>74</v>
      </c>
      <c r="AD18" s="39">
        <v>0.6</v>
      </c>
      <c r="AE18" s="40" t="str">
        <f>IF(AND($J$14="A",$N$14="１級"),"○","")</f>
        <v/>
      </c>
      <c r="AF18" s="41">
        <f>IF(AE18="○",$AD$18,0)</f>
        <v>0</v>
      </c>
      <c r="AG18" s="40" t="str">
        <f>IF(AND($J$15="A",$N$15="１級"),"○","")</f>
        <v/>
      </c>
      <c r="AH18" s="41">
        <f>IF(AG18="○",$AD$18,0)</f>
        <v>0</v>
      </c>
      <c r="AI18" s="40" t="str">
        <f>IF(AND($J$16="A",$N$16="１級"),"○","")</f>
        <v/>
      </c>
      <c r="AJ18" s="41">
        <f>IF(AI18="○",$AD$18,0)</f>
        <v>0</v>
      </c>
      <c r="AK18" s="40" t="str">
        <f>IF(AND($J$17="A",$N$17="１級"),"○","")</f>
        <v/>
      </c>
      <c r="AL18" s="41">
        <f>IF(AK18="○",$AD$18,0)</f>
        <v>0</v>
      </c>
    </row>
    <row r="19" spans="2:38" ht="30" customHeight="1">
      <c r="D19" s="20"/>
      <c r="E19" s="20"/>
      <c r="F19" s="20"/>
      <c r="G19" s="20"/>
      <c r="I19" s="79" t="s">
        <v>12</v>
      </c>
      <c r="J19" s="79"/>
      <c r="K19" s="79"/>
      <c r="L19" s="20"/>
      <c r="M19" s="105" t="s">
        <v>42</v>
      </c>
      <c r="N19" s="105"/>
      <c r="O19" s="105"/>
      <c r="P19" s="105"/>
      <c r="Q19" s="105"/>
      <c r="R19" s="105"/>
      <c r="S19" s="105"/>
      <c r="T19" s="105"/>
      <c r="U19" s="105"/>
      <c r="V19" s="105"/>
      <c r="X19" s="20"/>
      <c r="Y19" s="31"/>
      <c r="Z19" s="31"/>
      <c r="AA19" s="31"/>
      <c r="AB19" s="31"/>
      <c r="AC19" s="38" t="s">
        <v>69</v>
      </c>
      <c r="AD19" s="39">
        <v>0.6</v>
      </c>
      <c r="AE19" s="40" t="str">
        <f>IF(AND($L$14="２級",$N$14="１級"),"○","")</f>
        <v/>
      </c>
      <c r="AF19" s="41">
        <f>IF(AE19="○",$AD$19,0)</f>
        <v>0</v>
      </c>
      <c r="AG19" s="24" t="str">
        <f>IF(AND($L$15="２級",$N$15="１級"),"○","")</f>
        <v/>
      </c>
      <c r="AH19" s="41">
        <f>IF(AG19="○",$AD$19,0)</f>
        <v>0</v>
      </c>
      <c r="AI19" s="24" t="str">
        <f>IF(AND($L$16="２級",$N$16="１級"),"○","")</f>
        <v/>
      </c>
      <c r="AJ19" s="41">
        <f>IF(AI19="○",$AD$19,0)</f>
        <v>0</v>
      </c>
      <c r="AK19" s="24" t="str">
        <f>IF(AND($L$17="２級",$N$17="１級"),"○","")</f>
        <v/>
      </c>
      <c r="AL19" s="41">
        <f>IF(AK19="○",$AD$19,0)</f>
        <v>0</v>
      </c>
    </row>
    <row r="20" spans="2:38" ht="30" customHeight="1">
      <c r="B20" s="106" t="s">
        <v>2</v>
      </c>
      <c r="C20" s="107"/>
      <c r="D20" s="107"/>
      <c r="E20" s="49" t="s">
        <v>21</v>
      </c>
      <c r="F20" s="73">
        <f>MAX(1,ROUNDUP(ROUND(ROUNDDOWN(D12/3,1)+ROUNDDOWN(D13/5,1)+ROUNDDOWN(D14/6,1)+ROUNDDOWN(D15/15,1)+ROUNDDOWN(D16/20,1)+ROUNDDOWN(D17/25,1),0)+SUM(W15:W17),0))</f>
        <v>1</v>
      </c>
      <c r="G20" s="50"/>
      <c r="I20" s="76" t="s">
        <v>41</v>
      </c>
      <c r="J20" s="76"/>
      <c r="K20" s="76"/>
      <c r="L20" s="20"/>
      <c r="M20" s="105"/>
      <c r="N20" s="105"/>
      <c r="O20" s="105"/>
      <c r="P20" s="105"/>
      <c r="Q20" s="105"/>
      <c r="R20" s="105"/>
      <c r="S20" s="105"/>
      <c r="T20" s="105"/>
      <c r="U20" s="105"/>
      <c r="V20" s="105"/>
      <c r="Y20" s="31"/>
      <c r="Z20" s="31"/>
      <c r="AA20" s="31"/>
      <c r="AB20" s="31"/>
      <c r="AC20" s="38" t="s">
        <v>48</v>
      </c>
      <c r="AD20" s="39">
        <v>0.5</v>
      </c>
      <c r="AE20" s="40" t="str">
        <f>IF($J$14="A","○","")</f>
        <v>○</v>
      </c>
      <c r="AF20" s="41">
        <f>IF(AE20="○",$AD$20,0)</f>
        <v>0.5</v>
      </c>
      <c r="AG20" s="24" t="str">
        <f>IF($J$15="A","○","")</f>
        <v/>
      </c>
      <c r="AH20" s="41">
        <f>IF(AG20="○",$AD$20,0)</f>
        <v>0</v>
      </c>
      <c r="AI20" s="24" t="str">
        <f>IF($J$16="A","○","")</f>
        <v/>
      </c>
      <c r="AJ20" s="41">
        <f>IF(AI20="○",$AD$20,0)</f>
        <v>0</v>
      </c>
      <c r="AK20" s="24" t="str">
        <f>IF($J$17="A","○","")</f>
        <v/>
      </c>
      <c r="AL20" s="41">
        <f>IF(AK20="○",$AD$20,0)</f>
        <v>0</v>
      </c>
    </row>
    <row r="21" spans="2:38" ht="30" customHeight="1">
      <c r="B21" s="108" t="s">
        <v>18</v>
      </c>
      <c r="C21" s="109"/>
      <c r="D21" s="109"/>
      <c r="E21" s="49" t="s">
        <v>23</v>
      </c>
      <c r="F21" s="74"/>
      <c r="G21" s="50"/>
      <c r="I21" s="112"/>
      <c r="J21" s="112"/>
      <c r="K21" s="112"/>
      <c r="L21" s="20"/>
      <c r="M21" s="105"/>
      <c r="N21" s="105"/>
      <c r="O21" s="105"/>
      <c r="P21" s="105"/>
      <c r="Q21" s="105"/>
      <c r="R21" s="105"/>
      <c r="S21" s="105"/>
      <c r="T21" s="105"/>
      <c r="U21" s="105"/>
      <c r="V21" s="105"/>
      <c r="W21" s="51"/>
      <c r="AC21" s="38" t="s">
        <v>49</v>
      </c>
      <c r="AD21" s="39">
        <v>0.5</v>
      </c>
      <c r="AE21" s="40" t="str">
        <f>IF($L$14="２級","○","")</f>
        <v/>
      </c>
      <c r="AF21" s="41">
        <f>IF(AE21="○",$AD$21,0)</f>
        <v>0</v>
      </c>
      <c r="AG21" s="24" t="str">
        <f>IF($L$15="２級","○","")</f>
        <v/>
      </c>
      <c r="AH21" s="41">
        <f>IF(AG21="○",$AD$21,0)</f>
        <v>0</v>
      </c>
      <c r="AI21" s="24" t="str">
        <f>IF($L$16="２級","○","")</f>
        <v/>
      </c>
      <c r="AJ21" s="41">
        <f>IF(AI21="○",$AD$21,0)</f>
        <v>0</v>
      </c>
      <c r="AK21" s="24" t="str">
        <f>IF($L$17="２級","○","")</f>
        <v/>
      </c>
      <c r="AL21" s="41">
        <f>IF(AK21="○",$AD$21,0)</f>
        <v>0</v>
      </c>
    </row>
    <row r="22" spans="2:38" ht="30" customHeight="1">
      <c r="G22" s="50"/>
      <c r="I22" s="112"/>
      <c r="J22" s="112"/>
      <c r="K22" s="112"/>
      <c r="L22" s="20"/>
      <c r="M22" s="105"/>
      <c r="N22" s="105"/>
      <c r="O22" s="105"/>
      <c r="P22" s="105"/>
      <c r="Q22" s="105"/>
      <c r="R22" s="105"/>
      <c r="S22" s="105"/>
      <c r="T22" s="105"/>
      <c r="U22" s="105"/>
      <c r="V22" s="105"/>
      <c r="W22" s="51"/>
      <c r="AC22" s="38" t="s">
        <v>50</v>
      </c>
      <c r="AD22" s="39">
        <v>0.5</v>
      </c>
      <c r="AE22" s="40" t="str">
        <f>IF($N$14="１級","○","")</f>
        <v/>
      </c>
      <c r="AF22" s="41">
        <f>IF(AE22="○",$AD$22,0)</f>
        <v>0</v>
      </c>
      <c r="AG22" s="24" t="str">
        <f>IF($N$15="１級","○","")</f>
        <v/>
      </c>
      <c r="AH22" s="41">
        <f>IF(AG22="○",$AD$22,0)</f>
        <v>0</v>
      </c>
      <c r="AI22" s="24" t="str">
        <f>IF($N$16="１級","○","")</f>
        <v/>
      </c>
      <c r="AJ22" s="41">
        <f>IF(AI22="○",$AD$22,0)</f>
        <v>0</v>
      </c>
      <c r="AK22" s="24" t="str">
        <f>IF($N$17="１級","○","")</f>
        <v/>
      </c>
      <c r="AL22" s="41">
        <f>IF(AK22="○",$AD$22,0)</f>
        <v>0</v>
      </c>
    </row>
    <row r="23" spans="2:38" ht="30" customHeight="1">
      <c r="I23" s="112"/>
      <c r="J23" s="112"/>
      <c r="K23" s="112"/>
      <c r="L23" s="20"/>
      <c r="M23" s="105"/>
      <c r="N23" s="105"/>
      <c r="O23" s="105"/>
      <c r="P23" s="105"/>
      <c r="Q23" s="105"/>
      <c r="R23" s="105"/>
      <c r="S23" s="105"/>
      <c r="T23" s="105"/>
      <c r="U23" s="105"/>
      <c r="V23" s="105"/>
      <c r="W23" s="51"/>
      <c r="AC23" s="38" t="s">
        <v>51</v>
      </c>
      <c r="AD23" s="39">
        <v>0.5</v>
      </c>
      <c r="AE23" s="40" t="str">
        <f>IF($Q$14="１級","○","")</f>
        <v/>
      </c>
      <c r="AF23" s="41">
        <f>IF(AE23="○",$AD$23,0)</f>
        <v>0</v>
      </c>
      <c r="AG23" s="24" t="str">
        <f>IF($Q$15="１級","○","")</f>
        <v/>
      </c>
      <c r="AH23" s="41">
        <f>IF(AG23="○",$AD$23,0)</f>
        <v>0</v>
      </c>
      <c r="AI23" s="24" t="str">
        <f>IF($Q$16="１級","○","")</f>
        <v/>
      </c>
      <c r="AJ23" s="41">
        <f>IF(AI23="○",$AD$23,0)</f>
        <v>0</v>
      </c>
      <c r="AK23" s="24" t="str">
        <f>IF($Q$17="１級","○","")</f>
        <v/>
      </c>
      <c r="AL23" s="41">
        <f>IF(AK23="○",$AD$23,0)</f>
        <v>0</v>
      </c>
    </row>
    <row r="24" spans="2:38" ht="30" customHeight="1">
      <c r="B24" s="52" t="s">
        <v>19</v>
      </c>
      <c r="H24" s="53"/>
      <c r="I24" s="53"/>
      <c r="J24" s="53"/>
      <c r="K24" s="53"/>
      <c r="L24" s="53"/>
      <c r="M24" s="53"/>
      <c r="N24" s="51"/>
      <c r="O24" s="51"/>
      <c r="P24" s="51"/>
      <c r="Q24" s="51"/>
      <c r="R24" s="51"/>
      <c r="S24" s="51"/>
      <c r="T24" s="51"/>
      <c r="U24" s="51"/>
      <c r="V24" s="51"/>
      <c r="W24" s="51"/>
      <c r="Z24" s="20"/>
      <c r="AC24" s="38" t="s">
        <v>70</v>
      </c>
      <c r="AD24" s="39">
        <v>0.5</v>
      </c>
      <c r="AE24" s="40" t="str">
        <f>IF(AND($L$14="３級",$N$14="２級"),"○","")</f>
        <v/>
      </c>
      <c r="AF24" s="41">
        <f>IF(AE24="○",$AD$24,0)</f>
        <v>0</v>
      </c>
      <c r="AG24" s="24" t="str">
        <f>IF(AND($L$15="３級",$N$15="２級"),"○","")</f>
        <v/>
      </c>
      <c r="AH24" s="41">
        <f>IF(AG24="○",$AD$24,0)</f>
        <v>0</v>
      </c>
      <c r="AI24" s="24" t="str">
        <f>IF(AND($L$16="３級",$N$16="２級"),"○","")</f>
        <v/>
      </c>
      <c r="AJ24" s="41">
        <f>IF(AI24="○",$AD$24,0)</f>
        <v>0</v>
      </c>
      <c r="AK24" s="24" t="str">
        <f>IF(AND($L$17="３級",$N$17="２級"),"○","")</f>
        <v/>
      </c>
      <c r="AL24" s="41">
        <f>IF(AK24="○",$AD$24,0)</f>
        <v>0</v>
      </c>
    </row>
    <row r="25" spans="2:38" ht="30" customHeight="1">
      <c r="B25" s="79" t="s">
        <v>25</v>
      </c>
      <c r="C25" s="79"/>
      <c r="D25" s="101" t="s">
        <v>24</v>
      </c>
      <c r="E25" s="101"/>
      <c r="F25" s="101"/>
      <c r="G25" s="101"/>
      <c r="H25" s="101"/>
      <c r="I25" s="101"/>
      <c r="J25" s="101"/>
      <c r="K25" s="101"/>
      <c r="L25" s="101"/>
      <c r="M25" s="101"/>
      <c r="N25" s="101"/>
      <c r="O25" s="101"/>
      <c r="P25" s="101"/>
      <c r="Q25" s="101"/>
      <c r="R25" s="101"/>
      <c r="S25" s="101"/>
      <c r="T25" s="101"/>
      <c r="U25" s="101"/>
      <c r="V25" s="101"/>
      <c r="AC25" s="38" t="s">
        <v>52</v>
      </c>
      <c r="AD25" s="39">
        <v>0.3</v>
      </c>
      <c r="AE25" s="40" t="str">
        <f>IF($L$14="３級","○","")</f>
        <v/>
      </c>
      <c r="AF25" s="41">
        <f>IF(AE25="○",$AD$25,0)</f>
        <v>0</v>
      </c>
      <c r="AG25" s="24" t="str">
        <f>IF($L$15="３級","○","")</f>
        <v/>
      </c>
      <c r="AH25" s="41">
        <f>IF(AG25="○",$AD$25,0)</f>
        <v>0</v>
      </c>
      <c r="AI25" s="24" t="str">
        <f>IF($L$16="３級","○","")</f>
        <v/>
      </c>
      <c r="AJ25" s="41">
        <f>IF(AI25="○",$AD$25,0)</f>
        <v>0</v>
      </c>
      <c r="AK25" s="24" t="str">
        <f>IF($L$17="３級","○","")</f>
        <v/>
      </c>
      <c r="AL25" s="41">
        <f>IF(AK25="○",$AD$25,0)</f>
        <v>0</v>
      </c>
    </row>
    <row r="26" spans="2:38" ht="30" customHeight="1">
      <c r="B26" s="79" t="s">
        <v>26</v>
      </c>
      <c r="C26" s="79"/>
      <c r="D26" s="102" t="s">
        <v>95</v>
      </c>
      <c r="E26" s="102"/>
      <c r="F26" s="102"/>
      <c r="G26" s="102"/>
      <c r="H26" s="102"/>
      <c r="I26" s="102"/>
      <c r="J26" s="102"/>
      <c r="K26" s="102"/>
      <c r="L26" s="102"/>
      <c r="M26" s="102"/>
      <c r="N26" s="102"/>
      <c r="O26" s="102"/>
      <c r="P26" s="102"/>
      <c r="Q26" s="102"/>
      <c r="R26" s="102"/>
      <c r="S26" s="102"/>
      <c r="T26" s="102"/>
      <c r="U26" s="102"/>
      <c r="V26" s="102"/>
      <c r="AC26" s="38" t="s">
        <v>53</v>
      </c>
      <c r="AD26" s="39">
        <v>0.3</v>
      </c>
      <c r="AE26" s="40" t="str">
        <f>IF($N$14="２級","○","")</f>
        <v/>
      </c>
      <c r="AF26" s="41">
        <f>IF(AE26="○",$AD$26,0)</f>
        <v>0</v>
      </c>
      <c r="AG26" s="24" t="str">
        <f>IF($N$15="２級","○","")</f>
        <v/>
      </c>
      <c r="AH26" s="41">
        <f>IF(AG26="○",$AD$26,0)</f>
        <v>0</v>
      </c>
      <c r="AI26" s="24" t="str">
        <f>IF($N$16="２級","○","")</f>
        <v/>
      </c>
      <c r="AJ26" s="41">
        <f>IF(AI26="○",$AD$26,0)</f>
        <v>0</v>
      </c>
      <c r="AK26" s="24" t="str">
        <f>IF($N$17="２級","○","")</f>
        <v/>
      </c>
      <c r="AL26" s="41">
        <f>IF(AK26="○",$AD$26,0)</f>
        <v>0</v>
      </c>
    </row>
    <row r="27" spans="2:38" ht="30" customHeight="1">
      <c r="C27" s="2" t="s">
        <v>27</v>
      </c>
      <c r="AC27" s="38" t="s">
        <v>54</v>
      </c>
      <c r="AD27" s="39">
        <v>0.3</v>
      </c>
      <c r="AE27" s="40" t="str">
        <f>IF($Q$14="２級","○","")</f>
        <v/>
      </c>
      <c r="AF27" s="41">
        <f>IF(AE27="○",$AD$27,0)</f>
        <v>0</v>
      </c>
      <c r="AG27" s="24" t="str">
        <f>IF($Q$15="２級","○","")</f>
        <v/>
      </c>
      <c r="AH27" s="41">
        <f>IF(AG27="○",$AD$27,0)</f>
        <v>0</v>
      </c>
      <c r="AI27" s="24" t="str">
        <f>IF($Q$16="２級","○","")</f>
        <v/>
      </c>
      <c r="AJ27" s="41">
        <f>IF(AI27="○",$AD$27,0)</f>
        <v>0</v>
      </c>
      <c r="AK27" s="24" t="str">
        <f>IF($Q$17="２級","○","")</f>
        <v/>
      </c>
      <c r="AL27" s="41">
        <f>IF(AK27="○",$AD$27,0)</f>
        <v>0</v>
      </c>
    </row>
    <row r="28" spans="2:38" ht="29.25" customHeight="1">
      <c r="AC28" s="38" t="s">
        <v>71</v>
      </c>
      <c r="AD28" s="39">
        <v>0.3</v>
      </c>
      <c r="AE28" s="40" t="str">
        <f>IF(AND($J$14="B",$L$14="４～７級",$N$14="３級"),"○","")</f>
        <v/>
      </c>
      <c r="AF28" s="41">
        <f>IF(AE28="○",$AD$28,0)</f>
        <v>0</v>
      </c>
      <c r="AG28" s="24" t="str">
        <f>IF(AND($J$15="B",$L$15="４～７級",$N$15="３級"),"○","")</f>
        <v/>
      </c>
      <c r="AH28" s="41">
        <f>IF(AG28="○",$AD$28,0)</f>
        <v>0</v>
      </c>
      <c r="AI28" s="24" t="str">
        <f>IF(AND($J$16="B",$L$16="４～７級",$N$16="３級"),"○","")</f>
        <v/>
      </c>
      <c r="AJ28" s="41">
        <f>IF(AI28="○",$AD$28,0)</f>
        <v>0</v>
      </c>
      <c r="AK28" s="24" t="str">
        <f>IF(AND($J$17="B",$L$17="４～７級",$N$17="３級"),"○","")</f>
        <v/>
      </c>
      <c r="AL28" s="41">
        <f>IF(AK28="○",$AD$28,0)</f>
        <v>0</v>
      </c>
    </row>
    <row r="29" spans="2:38" ht="28.5" customHeight="1">
      <c r="J29" s="31"/>
      <c r="K29" s="31"/>
      <c r="L29" s="31"/>
      <c r="M29" s="31"/>
      <c r="N29" s="31"/>
      <c r="O29" s="31"/>
      <c r="P29" s="31"/>
      <c r="Q29" s="31"/>
      <c r="R29" s="31"/>
      <c r="S29" s="31"/>
      <c r="T29" s="31"/>
      <c r="U29" s="31"/>
      <c r="V29" s="31"/>
      <c r="W29" s="31"/>
      <c r="AC29" s="38" t="s">
        <v>68</v>
      </c>
      <c r="AD29" s="39">
        <v>0.3</v>
      </c>
      <c r="AE29" s="40" t="str">
        <f>IF(AND($J$14="B",$L$14="４～７級"),"○","")</f>
        <v/>
      </c>
      <c r="AF29" s="41">
        <f>IF(AE29="○",$AD$29,0)</f>
        <v>0</v>
      </c>
      <c r="AG29" s="24" t="str">
        <f>IF(AND($J$15="B",$L$15="４～７級"),"○","")</f>
        <v/>
      </c>
      <c r="AH29" s="41">
        <f>IF(AG29="○",$AD$29,0)</f>
        <v>0</v>
      </c>
      <c r="AI29" s="24" t="str">
        <f>IF(AND($J$16="B",$L$16="４～７級"),"○","")</f>
        <v/>
      </c>
      <c r="AJ29" s="41">
        <f>IF(AI29="○",$AD$29,0)</f>
        <v>0</v>
      </c>
      <c r="AK29" s="24" t="str">
        <f>IF(AND($J$17="B",$L$17="４～７級"),"○","")</f>
        <v/>
      </c>
      <c r="AL29" s="41">
        <f>IF(AK29="○",$AD$29,0)</f>
        <v>0</v>
      </c>
    </row>
    <row r="30" spans="2:38" ht="28.5" customHeight="1">
      <c r="J30" s="31"/>
      <c r="K30" s="31"/>
      <c r="L30" s="31"/>
      <c r="M30" s="31"/>
      <c r="N30" s="31"/>
      <c r="O30" s="31"/>
      <c r="P30" s="31"/>
      <c r="Q30" s="31"/>
      <c r="R30" s="31"/>
      <c r="S30" s="31"/>
      <c r="T30" s="31"/>
      <c r="U30" s="31"/>
      <c r="V30" s="31"/>
      <c r="W30" s="31"/>
      <c r="AC30" s="38" t="s">
        <v>72</v>
      </c>
      <c r="AD30" s="39">
        <v>0.3</v>
      </c>
      <c r="AE30" s="40" t="str">
        <f>IF(AND($J$14="B",$N$14="３級"),"○","")</f>
        <v/>
      </c>
      <c r="AF30" s="41">
        <f>IF(AE30="○",$AD$30,0)</f>
        <v>0</v>
      </c>
      <c r="AG30" s="24" t="str">
        <f>IF(AND($J$15="B",$N$15="３級"),"○","")</f>
        <v/>
      </c>
      <c r="AH30" s="41">
        <f>IF(AG30="○",$AD$30,0)</f>
        <v>0</v>
      </c>
      <c r="AI30" s="24" t="str">
        <f>IF(AND($J$16="B",$N$16="３級"),"○","")</f>
        <v/>
      </c>
      <c r="AJ30" s="41">
        <f>IF(AI30="○",$AD$30,0)</f>
        <v>0</v>
      </c>
      <c r="AK30" s="24" t="str">
        <f>IF(AND($J$17="B",$N$17="３級"),"○","")</f>
        <v/>
      </c>
      <c r="AL30" s="41">
        <f>IF(AK30="○",$AD$30,0)</f>
        <v>0</v>
      </c>
    </row>
    <row r="31" spans="2:38" ht="28.5" customHeight="1">
      <c r="J31" s="31"/>
      <c r="K31" s="31"/>
      <c r="L31" s="31"/>
      <c r="M31" s="31"/>
      <c r="N31" s="31"/>
      <c r="O31" s="31"/>
      <c r="P31" s="31"/>
      <c r="Q31" s="31"/>
      <c r="R31" s="31"/>
      <c r="S31" s="31"/>
      <c r="T31" s="31"/>
      <c r="U31" s="31"/>
      <c r="V31" s="31"/>
      <c r="W31" s="31"/>
      <c r="AC31" s="38" t="s">
        <v>73</v>
      </c>
      <c r="AD31" s="39">
        <v>0.3</v>
      </c>
      <c r="AE31" s="40" t="str">
        <f>IF(AND($L$14="４～７級",$N$14="３級"),"○","")</f>
        <v/>
      </c>
      <c r="AF31" s="41">
        <f>IF(AE31="○",$AD$31,0)</f>
        <v>0</v>
      </c>
      <c r="AG31" s="24" t="str">
        <f>IF(AND($L$15="４～７級",$N$15="３級"),"○","")</f>
        <v/>
      </c>
      <c r="AH31" s="41">
        <f>IF(AG31="○",$AD$31,0)</f>
        <v>0</v>
      </c>
      <c r="AI31" s="24" t="str">
        <f>IF(AND($L$16="４～７級",$N$16="３級"),"○","")</f>
        <v/>
      </c>
      <c r="AJ31" s="41">
        <f>IF(AI31="○",$AD$31,0)</f>
        <v>0</v>
      </c>
      <c r="AK31" s="24" t="str">
        <f>IF(AND($L$17="４～７級",$N$17="３級"),"○","")</f>
        <v/>
      </c>
      <c r="AL31" s="41">
        <f>IF(AK31="○",$AD$31,0)</f>
        <v>0</v>
      </c>
    </row>
    <row r="32" spans="2:38" ht="28.5" customHeight="1">
      <c r="J32" s="31"/>
      <c r="K32" s="31"/>
      <c r="L32" s="31"/>
      <c r="M32" s="31"/>
      <c r="N32" s="31"/>
      <c r="O32" s="31"/>
      <c r="P32" s="31"/>
      <c r="Q32" s="31"/>
      <c r="R32" s="31"/>
      <c r="S32" s="31"/>
      <c r="T32" s="31"/>
      <c r="U32" s="31"/>
      <c r="V32" s="31"/>
      <c r="W32" s="31"/>
      <c r="AC32" s="38" t="s">
        <v>55</v>
      </c>
      <c r="AD32" s="39">
        <v>0.2</v>
      </c>
      <c r="AE32" s="40" t="str">
        <f>IF($J$14="B","○","")</f>
        <v/>
      </c>
      <c r="AF32" s="41">
        <f>IF(AE32="○",$AD$32,0)</f>
        <v>0</v>
      </c>
      <c r="AG32" s="24" t="str">
        <f>IF($J$15="B","○","")</f>
        <v/>
      </c>
      <c r="AH32" s="41">
        <f>IF(AG32="○",$AD$32,0)</f>
        <v>0</v>
      </c>
      <c r="AI32" s="24" t="str">
        <f>IF($J$16="B","○","")</f>
        <v/>
      </c>
      <c r="AJ32" s="41">
        <f>IF(AI32="○",$AD$32,0)</f>
        <v>0</v>
      </c>
      <c r="AK32" s="24" t="str">
        <f>IF($J$17="B","○","")</f>
        <v/>
      </c>
      <c r="AL32" s="41">
        <f>IF(AK32="○",$AD$32,0)</f>
        <v>0</v>
      </c>
    </row>
    <row r="33" spans="10:38" ht="28.5" customHeight="1">
      <c r="J33" s="31"/>
      <c r="K33" s="31"/>
      <c r="L33" s="31"/>
      <c r="M33" s="31"/>
      <c r="N33" s="31"/>
      <c r="O33" s="31"/>
      <c r="P33" s="31"/>
      <c r="Q33" s="31"/>
      <c r="R33" s="31"/>
      <c r="S33" s="31"/>
      <c r="T33" s="31"/>
      <c r="U33" s="31"/>
      <c r="V33" s="31"/>
      <c r="W33" s="31"/>
      <c r="AC33" s="38" t="s">
        <v>56</v>
      </c>
      <c r="AD33" s="39">
        <v>0.2</v>
      </c>
      <c r="AE33" s="40" t="str">
        <f>IF($L$14="４～７級","○","")</f>
        <v/>
      </c>
      <c r="AF33" s="41">
        <f>IF(AE33="○",$AD$33,0)</f>
        <v>0</v>
      </c>
      <c r="AG33" s="24" t="str">
        <f>IF($L$15="４～７級","○","")</f>
        <v/>
      </c>
      <c r="AH33" s="41">
        <f>IF(AG33="○",$AD$33,0)</f>
        <v>0</v>
      </c>
      <c r="AI33" s="24" t="str">
        <f>IF($L$16="４～７級","○","")</f>
        <v/>
      </c>
      <c r="AJ33" s="41">
        <f>IF(AI33="○",$AD$33,0)</f>
        <v>0</v>
      </c>
      <c r="AK33" s="24" t="str">
        <f>IF($L$17="４～７級","○","")</f>
        <v/>
      </c>
      <c r="AL33" s="41">
        <f>IF(AK33="○",$AD$33,0)</f>
        <v>0</v>
      </c>
    </row>
    <row r="34" spans="10:38" ht="29.25" customHeight="1">
      <c r="J34" s="31"/>
      <c r="K34" s="31"/>
      <c r="L34" s="31"/>
      <c r="M34" s="31"/>
      <c r="N34" s="31"/>
      <c r="O34" s="31"/>
      <c r="P34" s="31"/>
      <c r="Q34" s="31"/>
      <c r="R34" s="31"/>
      <c r="S34" s="31"/>
      <c r="T34" s="31"/>
      <c r="U34" s="31"/>
      <c r="V34" s="31"/>
      <c r="W34" s="31"/>
      <c r="AC34" s="38" t="s">
        <v>57</v>
      </c>
      <c r="AD34" s="39">
        <v>0.2</v>
      </c>
      <c r="AE34" s="40" t="str">
        <f>IF($N$14="３級","○","")</f>
        <v/>
      </c>
      <c r="AF34" s="41">
        <f>IF(AE34="○",$AD$34,0)</f>
        <v>0</v>
      </c>
      <c r="AG34" s="24" t="str">
        <f>IF($N$15="３級","○","")</f>
        <v/>
      </c>
      <c r="AH34" s="41">
        <f>IF(AG34="○",$AD$34,0)</f>
        <v>0</v>
      </c>
      <c r="AI34" s="24" t="str">
        <f>IF($N$16="３級","○","")</f>
        <v/>
      </c>
      <c r="AJ34" s="41">
        <f>IF(AI34="○",$AD$34,0)</f>
        <v>0</v>
      </c>
      <c r="AK34" s="24" t="str">
        <f>IF($N$17="３級","○","")</f>
        <v/>
      </c>
      <c r="AL34" s="41">
        <f>IF(AK34="○",$AD$34,0)</f>
        <v>0</v>
      </c>
    </row>
    <row r="35" spans="10:38" ht="29.25" customHeight="1">
      <c r="J35" s="31"/>
      <c r="K35" s="31"/>
      <c r="L35" s="31"/>
      <c r="P35" s="20"/>
      <c r="Q35" s="31"/>
      <c r="R35" s="31"/>
      <c r="S35" s="31"/>
      <c r="T35" s="31"/>
      <c r="U35" s="31"/>
      <c r="V35" s="31"/>
      <c r="W35" s="31"/>
      <c r="AC35" s="38" t="s">
        <v>59</v>
      </c>
      <c r="AD35" s="39">
        <v>0.2</v>
      </c>
      <c r="AE35" s="40" t="str">
        <f>IF($S$14="○","○","")</f>
        <v/>
      </c>
      <c r="AF35" s="41">
        <f>IF(AE35="○",$AD$35,0)</f>
        <v>0</v>
      </c>
      <c r="AG35" s="24" t="str">
        <f>IF($S$15="○","○","")</f>
        <v/>
      </c>
      <c r="AH35" s="41">
        <f>IF(AG35="○",$AD$35,0)</f>
        <v>0</v>
      </c>
      <c r="AI35" s="24" t="str">
        <f>IF($S$16="○","○","")</f>
        <v/>
      </c>
      <c r="AJ35" s="41">
        <f>IF(AI35="○",$AD$35,0)</f>
        <v>0</v>
      </c>
      <c r="AK35" s="24" t="str">
        <f>IF($S$17="○","○","")</f>
        <v/>
      </c>
      <c r="AL35" s="41">
        <f>IF(AK35="○",$AD$35,0)</f>
        <v>0</v>
      </c>
    </row>
    <row r="36" spans="10:38" ht="18.75" customHeight="1" thickBot="1">
      <c r="AC36" s="54" t="s">
        <v>58</v>
      </c>
      <c r="AD36" s="55">
        <v>0.2</v>
      </c>
      <c r="AE36" s="40" t="str">
        <f>IF($U$14="○","○","")</f>
        <v/>
      </c>
      <c r="AF36" s="41">
        <f>IF(AE36="○",$AD$36,0)</f>
        <v>0</v>
      </c>
      <c r="AG36" s="24" t="str">
        <f>IF($U$15="○","○","")</f>
        <v/>
      </c>
      <c r="AH36" s="41">
        <f>IF(AG36="○",$AD$36,0)</f>
        <v>0</v>
      </c>
      <c r="AI36" s="24" t="str">
        <f>IF($U$16="○","○","")</f>
        <v/>
      </c>
      <c r="AJ36" s="41">
        <f>IF(AI36="○",$AD$36,0)</f>
        <v>0</v>
      </c>
      <c r="AK36" s="24" t="str">
        <f>IF($U$17="○","○","")</f>
        <v/>
      </c>
      <c r="AL36" s="41">
        <f>IF(AK36="○",$AD$36,0)</f>
        <v>0</v>
      </c>
    </row>
    <row r="37" spans="10:38" ht="18.75" customHeight="1">
      <c r="AE37" s="2"/>
      <c r="AF37" s="2"/>
    </row>
    <row r="38" spans="10:38" ht="18.75" customHeight="1">
      <c r="AE38" s="2"/>
      <c r="AF38" s="2"/>
    </row>
    <row r="39" spans="10:38" ht="18.75" customHeight="1">
      <c r="AE39" s="2"/>
      <c r="AF39" s="2"/>
    </row>
    <row r="40" spans="10:38" ht="18.75" customHeight="1">
      <c r="AE40" s="2"/>
      <c r="AF40" s="2"/>
    </row>
    <row r="41" spans="10:38" ht="18.75" customHeight="1">
      <c r="AE41" s="2"/>
      <c r="AF41" s="2"/>
    </row>
    <row r="42" spans="10:38" ht="18.75" customHeight="1">
      <c r="AE42" s="2"/>
      <c r="AF42" s="2"/>
    </row>
    <row r="43" spans="10:38" ht="18.75" customHeight="1"/>
    <row r="44" spans="10:38" ht="18.75" customHeight="1"/>
    <row r="45" spans="10:38" ht="18.75" customHeight="1"/>
    <row r="46" spans="10:38" ht="18.75" customHeight="1"/>
    <row r="47" spans="10:38" ht="18.75" customHeight="1"/>
    <row r="48" spans="10:38" ht="18.75" customHeight="1"/>
    <row r="49" ht="18.75" customHeight="1"/>
    <row r="50" ht="18.75" customHeight="1"/>
    <row r="51" ht="18.75" customHeight="1"/>
    <row r="52" ht="18.75" customHeight="1"/>
    <row r="53" ht="18.75" customHeight="1"/>
    <row r="54" ht="18.75" customHeight="1"/>
    <row r="55" ht="18.75" customHeight="1"/>
    <row r="56" ht="18.75" customHeight="1"/>
    <row r="57" ht="18.75" customHeight="1"/>
    <row r="58" ht="18.75" customHeight="1"/>
    <row r="59" ht="18.75" customHeight="1"/>
    <row r="60" ht="18.75" customHeight="1"/>
    <row r="61" ht="18.75" customHeight="1"/>
    <row r="62" ht="18.75" customHeight="1"/>
    <row r="63" ht="18.75" customHeight="1"/>
    <row r="64" ht="18.75" customHeight="1"/>
    <row r="65" ht="18.75" customHeight="1"/>
    <row r="66" ht="18.75" customHeight="1"/>
    <row r="67" ht="18.75" customHeight="1"/>
    <row r="68" ht="18.75" customHeight="1"/>
    <row r="69" ht="18.75" customHeight="1"/>
    <row r="70" ht="18.75" customHeight="1"/>
    <row r="71" ht="18.75" customHeight="1"/>
    <row r="72" ht="18.75" customHeight="1"/>
    <row r="73" ht="18.75" customHeight="1"/>
    <row r="74" ht="18.75" customHeight="1"/>
    <row r="75" ht="18.75" customHeight="1"/>
    <row r="76" ht="18.75" customHeight="1"/>
    <row r="77" ht="18.75" customHeight="1"/>
    <row r="78" ht="18.75" customHeight="1"/>
    <row r="79" ht="18.75" customHeight="1"/>
    <row r="80" ht="18.75" customHeight="1"/>
    <row r="81" ht="18.75" customHeight="1"/>
    <row r="82" ht="18.75" customHeight="1"/>
    <row r="83" ht="18.75" customHeight="1"/>
    <row r="84" ht="18.75" customHeight="1"/>
    <row r="85" ht="18.75" customHeight="1"/>
    <row r="86" ht="18.75" customHeight="1"/>
    <row r="87" ht="18.75" customHeight="1"/>
    <row r="88" ht="18.75" customHeight="1"/>
    <row r="89" ht="18.75" customHeight="1"/>
    <row r="90" ht="18.75" customHeight="1"/>
    <row r="91" ht="18.75" customHeight="1"/>
    <row r="92" ht="18.75" customHeight="1"/>
    <row r="93" ht="18.75" customHeight="1"/>
    <row r="94" ht="18.75" customHeight="1"/>
    <row r="95" ht="18.75" customHeight="1"/>
    <row r="96" ht="18.75" customHeight="1"/>
    <row r="97" ht="18.75" customHeight="1"/>
    <row r="98" ht="18.75" customHeight="1"/>
    <row r="99" ht="18.75" customHeight="1"/>
    <row r="100" ht="18.75" customHeight="1"/>
    <row r="101" ht="18.75" customHeight="1"/>
    <row r="102" ht="18.75" customHeight="1"/>
    <row r="103" ht="18.75" customHeight="1"/>
    <row r="104" ht="18.75" customHeight="1"/>
    <row r="105" ht="18.75" customHeight="1"/>
    <row r="106" ht="18.75" customHeight="1"/>
    <row r="107" ht="18.75" customHeight="1"/>
    <row r="108" ht="18.75" customHeight="1"/>
    <row r="109" ht="18.75" customHeight="1"/>
    <row r="110" ht="18.75" customHeight="1"/>
    <row r="111" ht="18.75" customHeight="1"/>
    <row r="112" ht="18.75" customHeight="1"/>
    <row r="113" ht="18.75" customHeight="1"/>
    <row r="114" ht="18.75" customHeight="1"/>
    <row r="115" ht="18.75" customHeight="1"/>
    <row r="116" ht="18.75" customHeight="1"/>
    <row r="117" ht="18.75" customHeight="1"/>
    <row r="118" ht="18.75" customHeight="1"/>
    <row r="119" ht="18.75" customHeight="1"/>
    <row r="120" ht="18.75" customHeight="1"/>
    <row r="121" ht="18.75" customHeight="1"/>
    <row r="122" ht="18.75" customHeight="1"/>
    <row r="123" ht="18.75" customHeight="1"/>
    <row r="124" ht="18.75" customHeight="1"/>
    <row r="125" ht="18.75" customHeight="1"/>
    <row r="126" ht="18.75" customHeight="1"/>
    <row r="127" ht="18.75" customHeight="1"/>
    <row r="128" ht="18.75" customHeight="1"/>
    <row r="129" ht="18.75" customHeight="1"/>
    <row r="130" ht="18.75" customHeight="1"/>
    <row r="131" ht="18.75" customHeight="1"/>
    <row r="132" ht="18.75" customHeight="1"/>
    <row r="133" ht="18.75" customHeight="1"/>
    <row r="134" ht="18.75" customHeight="1"/>
    <row r="135" ht="18.75" customHeight="1"/>
    <row r="136" ht="18.75" customHeight="1"/>
    <row r="137" ht="18.75" customHeight="1"/>
    <row r="138" ht="18.75" customHeight="1"/>
    <row r="139" ht="18.75" customHeight="1"/>
    <row r="140" ht="18.75" customHeight="1"/>
    <row r="141" ht="18.75" customHeight="1"/>
    <row r="142" ht="18.75" customHeight="1"/>
    <row r="143" ht="18.75" customHeight="1"/>
    <row r="144" ht="18.75" customHeight="1"/>
    <row r="145" ht="18.75" customHeight="1"/>
    <row r="146" ht="18.75" customHeight="1"/>
    <row r="147" ht="18.75" customHeight="1"/>
    <row r="148" ht="18.75" customHeight="1"/>
    <row r="149" ht="18.75" customHeight="1"/>
    <row r="150" ht="18.75" customHeight="1"/>
    <row r="151" ht="18.75" customHeight="1"/>
    <row r="152" ht="18.75" customHeight="1"/>
    <row r="153" ht="18.75" customHeight="1"/>
    <row r="154" ht="18.75" customHeight="1"/>
    <row r="155" ht="18.75" customHeight="1"/>
    <row r="156" ht="18.75" customHeight="1"/>
    <row r="157" ht="18.75" customHeight="1"/>
    <row r="158" ht="18.75" customHeight="1"/>
    <row r="159" ht="18.75" customHeight="1"/>
    <row r="160" ht="18.75" customHeight="1"/>
    <row r="161" ht="18.75" customHeight="1"/>
    <row r="162" ht="18.75" customHeight="1"/>
    <row r="163" ht="18.75" customHeight="1"/>
    <row r="164" ht="18.75" customHeight="1"/>
    <row r="165" ht="18.75" customHeight="1"/>
    <row r="166" ht="18.75" customHeight="1"/>
    <row r="167" ht="18.75" customHeight="1"/>
    <row r="168" ht="18.75" customHeight="1"/>
    <row r="169" ht="18.75" customHeight="1"/>
    <row r="170" ht="18.75" customHeight="1"/>
    <row r="171" ht="18.75" customHeight="1"/>
    <row r="172" ht="18.75" customHeight="1"/>
    <row r="173" ht="18.75" customHeight="1"/>
    <row r="174" ht="18.75" customHeight="1"/>
    <row r="175" ht="18.75" customHeight="1"/>
    <row r="176" ht="18.75" customHeight="1"/>
    <row r="177" ht="18.75" customHeight="1"/>
    <row r="178" ht="18.75" customHeight="1"/>
    <row r="179" ht="18.75" customHeight="1"/>
    <row r="180" ht="18.75" customHeight="1"/>
  </sheetData>
  <sheetProtection algorithmName="SHA-512" hashValue="05rfmu3PdpyRyOcNgTxCt89t9DanG3hWIHpghNhYRuROElgQQNtL77hhlbDuEmm2xYR6n1Je6gw8cKgZODu1RQ==" saltValue="cozVYSVo7Si7kLFF/oKpvg==" spinCount="100000" sheet="1" objects="1" scenarios="1"/>
  <mergeCells count="71">
    <mergeCell ref="I12:I13"/>
    <mergeCell ref="L13:M13"/>
    <mergeCell ref="L15:M15"/>
    <mergeCell ref="L17:M17"/>
    <mergeCell ref="J12:V12"/>
    <mergeCell ref="J17:K17"/>
    <mergeCell ref="N14:P14"/>
    <mergeCell ref="N15:P15"/>
    <mergeCell ref="N16:P16"/>
    <mergeCell ref="N17:P17"/>
    <mergeCell ref="Q13:R13"/>
    <mergeCell ref="S15:T15"/>
    <mergeCell ref="J16:K16"/>
    <mergeCell ref="U15:V15"/>
    <mergeCell ref="J14:K14"/>
    <mergeCell ref="J15:K15"/>
    <mergeCell ref="B10:C11"/>
    <mergeCell ref="B12:C12"/>
    <mergeCell ref="B13:C13"/>
    <mergeCell ref="B17:C17"/>
    <mergeCell ref="D10:G10"/>
    <mergeCell ref="D26:V26"/>
    <mergeCell ref="B21:D21"/>
    <mergeCell ref="B20:D20"/>
    <mergeCell ref="B18:C18"/>
    <mergeCell ref="M19:V23"/>
    <mergeCell ref="B25:C25"/>
    <mergeCell ref="B26:C26"/>
    <mergeCell ref="D25:V25"/>
    <mergeCell ref="I20:K20"/>
    <mergeCell ref="I19:K19"/>
    <mergeCell ref="I21:K21"/>
    <mergeCell ref="I22:K22"/>
    <mergeCell ref="I23:K23"/>
    <mergeCell ref="Y10:AA10"/>
    <mergeCell ref="Y12:Z12"/>
    <mergeCell ref="Y11:Z11"/>
    <mergeCell ref="Q17:R17"/>
    <mergeCell ref="B15:C15"/>
    <mergeCell ref="B14:C14"/>
    <mergeCell ref="B16:C16"/>
    <mergeCell ref="Q14:R14"/>
    <mergeCell ref="L16:M16"/>
    <mergeCell ref="S16:T16"/>
    <mergeCell ref="U16:V16"/>
    <mergeCell ref="Q15:R15"/>
    <mergeCell ref="Q16:R16"/>
    <mergeCell ref="N13:P13"/>
    <mergeCell ref="J10:K10"/>
    <mergeCell ref="J13:K13"/>
    <mergeCell ref="L14:M14"/>
    <mergeCell ref="AE13:AF13"/>
    <mergeCell ref="AG13:AH13"/>
    <mergeCell ref="AI13:AJ13"/>
    <mergeCell ref="AK13:AL13"/>
    <mergeCell ref="S17:T17"/>
    <mergeCell ref="U17:V17"/>
    <mergeCell ref="S13:T13"/>
    <mergeCell ref="U13:V13"/>
    <mergeCell ref="S14:T14"/>
    <mergeCell ref="U14:V14"/>
    <mergeCell ref="B4:F4"/>
    <mergeCell ref="G5:L5"/>
    <mergeCell ref="G6:L6"/>
    <mergeCell ref="I8:L8"/>
    <mergeCell ref="I7:L7"/>
    <mergeCell ref="B6:F8"/>
    <mergeCell ref="B5:F5"/>
    <mergeCell ref="G7:H7"/>
    <mergeCell ref="G8:H8"/>
    <mergeCell ref="G4:L4"/>
  </mergeCells>
  <phoneticPr fontId="1"/>
  <conditionalFormatting sqref="G4">
    <cfRule type="expression" dxfId="0" priority="1">
      <formula>G4=""</formula>
    </cfRule>
  </conditionalFormatting>
  <dataValidations count="5">
    <dataValidation type="list" allowBlank="1" showInputMessage="1" showErrorMessage="1" sqref="J14:K17" xr:uid="{9CF6E6C0-EFDC-46D4-B64D-D16538C570C5}">
      <formula1>"A,B"</formula1>
    </dataValidation>
    <dataValidation type="list" allowBlank="1" showInputMessage="1" showErrorMessage="1" sqref="L14:M17" xr:uid="{EFD43F8F-771A-4151-9179-EE1E60422C64}">
      <formula1>"１級,２級,３級,４～７級"</formula1>
    </dataValidation>
    <dataValidation type="list" allowBlank="1" showInputMessage="1" showErrorMessage="1" sqref="N14:P17" xr:uid="{C7F8BE72-1B64-4FC4-929F-DCDFB55B725E}">
      <formula1>"１級,２級,３級"</formula1>
    </dataValidation>
    <dataValidation type="list" allowBlank="1" showInputMessage="1" showErrorMessage="1" sqref="Q14:R17" xr:uid="{E7873951-6C84-4E21-8290-33E5462CC727}">
      <formula1>"１級,２級"</formula1>
    </dataValidation>
    <dataValidation type="list" allowBlank="1" showInputMessage="1" showErrorMessage="1" sqref="S14:V17" xr:uid="{2310EBDF-473E-4024-A32E-34F4918A42CC}">
      <formula1>"○"</formula1>
    </dataValidation>
  </dataValidations>
  <pageMargins left="0.59055118110236227" right="0.59055118110236227" top="0.35433070866141736" bottom="0.19685039370078741" header="0.31496062992125984" footer="0.31496062992125984"/>
  <pageSetup paperSize="9" scale="81" orientation="landscape" r:id="rId1"/>
  <rowBreaks count="1" manualBreakCount="1">
    <brk id="30" max="23" man="1"/>
  </rowBreaks>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第６－3号 (記載例)</vt:lpstr>
      <vt:lpstr>第６－3号</vt:lpstr>
      <vt:lpstr>'第６－3号'!Print_Area</vt:lpstr>
      <vt:lpstr>'第６－3号 (記載例)'!Print_Area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Kyoto</dc:creator>
  <cp:lastModifiedBy>私幼</cp:lastModifiedBy>
  <cp:lastPrinted>2023-12-28T06:57:31Z</cp:lastPrinted>
  <dcterms:created xsi:type="dcterms:W3CDTF">2021-04-14T01:18:58Z</dcterms:created>
  <dcterms:modified xsi:type="dcterms:W3CDTF">2026-05-08T02:38:50Z</dcterms:modified>
</cp:coreProperties>
</file>