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drawings/drawing8.xml" ContentType="application/vnd.openxmlformats-officedocument.drawing+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yaqbc454\Desktop\"/>
    </mc:Choice>
  </mc:AlternateContent>
  <xr:revisionPtr revIDLastSave="0" documentId="8_{09E94DA7-2F5C-45B8-B64C-CBC042817EDD}" xr6:coauthVersionLast="47" xr6:coauthVersionMax="47" xr10:uidLastSave="{00000000-0000-0000-0000-000000000000}"/>
  <workbookProtection workbookAlgorithmName="SHA-512" workbookHashValue="+VQ3ar9BIjtTx4Ycm2bg1ZvXhfgXMl8a5xH2Ve4T70u5u9DoqfnydUBmU/iKh9s52Cf39ycG1ySsbgmYFXbN8w==" workbookSaltValue="5nPCOaNkiodZOTEn/EHBHw==" workbookSpinCount="100000" lockStructure="1"/>
  <bookViews>
    <workbookView xWindow="-120" yWindow="-120" windowWidth="20730" windowHeight="11175" tabRatio="830" xr2:uid="{6B2434AA-699D-4446-A1CD-122CCF011AF9}"/>
  </bookViews>
  <sheets>
    <sheet name="認定こども園移行相談票（表紙）" sheetId="2" r:id="rId1"/>
    <sheet name="従事職員予定（保育所型）" sheetId="3" r:id="rId2"/>
    <sheet name=" (保育所型職員一覧不足用)" sheetId="4" r:id="rId3"/>
    <sheet name="建物・設備等の状況（保育所型）" sheetId="5" r:id="rId4"/>
    <sheet name="従事職員予定（幼保連携型）" sheetId="6" r:id="rId5"/>
    <sheet name=" (幼保連携型職員一覧不足用) " sheetId="7" r:id="rId6"/>
    <sheet name="建物・設備等の状況（保→幼保連携型）" sheetId="8" r:id="rId7"/>
    <sheet name="建物・設備等の状況（幼→幼保連携型）" sheetId="14" r:id="rId8"/>
    <sheet name="従事職員予定（幼稚園型）" sheetId="9" r:id="rId9"/>
    <sheet name=" (幼稚園型職員一覧不足用)" sheetId="10" r:id="rId10"/>
    <sheet name="建物・設備等の状況（幼稚園型）" sheetId="11" r:id="rId11"/>
  </sheets>
  <externalReferences>
    <externalReference r:id="rId12"/>
  </externalReferences>
  <definedNames>
    <definedName name="_xlnm.Print_Area" localSheetId="2">' (保育所型職員一覧不足用)'!$A$1:$AN$39</definedName>
    <definedName name="_xlnm.Print_Area" localSheetId="9">' (幼稚園型職員一覧不足用)'!$A$1:$AN$39</definedName>
    <definedName name="_xlnm.Print_Area" localSheetId="5">' (幼保連携型職員一覧不足用) '!$A$1:$AN$39</definedName>
    <definedName name="_xlnm.Print_Area" localSheetId="6">'建物・設備等の状況（保→幼保連携型）'!$A$1:$AR$122</definedName>
    <definedName name="_xlnm.Print_Area" localSheetId="3">'建物・設備等の状況（保育所型）'!$A$1:$AS$108</definedName>
    <definedName name="_xlnm.Print_Area" localSheetId="7">'建物・設備等の状況（幼→幼保連携型）'!$A$1:$AR$128</definedName>
    <definedName name="_xlnm.Print_Area" localSheetId="10">'建物・設備等の状況（幼稚園型）'!$A$1:$AR$104</definedName>
    <definedName name="_xlnm.Print_Area" localSheetId="1">'従事職員予定（保育所型）'!$A$1:$AN$116</definedName>
    <definedName name="_xlnm.Print_Area" localSheetId="8">'従事職員予定（幼稚園型）'!$A$1:$AN$116</definedName>
    <definedName name="_xlnm.Print_Area" localSheetId="4">'従事職員予定（幼保連携型）'!$A$1:$AN$116</definedName>
    <definedName name="_xlnm.Print_Area" localSheetId="0">'認定こども園移行相談票（表紙）'!$A$1:$C$46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84" i="14" l="1"/>
  <c r="CD65" i="14"/>
  <c r="AG65" i="14"/>
  <c r="BW63" i="14"/>
  <c r="AT58" i="14"/>
  <c r="Z58" i="14" a="1"/>
  <c r="Z58" i="14" s="1"/>
  <c r="CQ57" i="14"/>
  <c r="AT50" i="14"/>
  <c r="AU50" i="14" s="1"/>
  <c r="CQ49" i="14"/>
  <c r="AT49" i="14"/>
  <c r="AU49" i="14" s="1"/>
  <c r="CQ48" i="14"/>
  <c r="AU48" i="14"/>
  <c r="AT48" i="14"/>
  <c r="AT57" i="14" s="1"/>
  <c r="CR30" i="14"/>
  <c r="CQ30" i="14"/>
  <c r="CE30" i="14" a="1"/>
  <c r="CE30" i="14" s="1"/>
  <c r="AU30" i="14"/>
  <c r="AT30" i="14"/>
  <c r="CR29" i="14"/>
  <c r="CQ29" i="14"/>
  <c r="AU29" i="14"/>
  <c r="AH30" i="14" s="1" a="1"/>
  <c r="AH30" i="14" s="1"/>
  <c r="AT29" i="14"/>
  <c r="Z29" i="14"/>
  <c r="CA28" i="14"/>
  <c r="AD28" i="14"/>
  <c r="CI27" i="14"/>
  <c r="AL27" i="14"/>
  <c r="BW26" i="14"/>
  <c r="BW29" i="14" s="1"/>
  <c r="BS26" i="14"/>
  <c r="BO26" i="14"/>
  <c r="BO29" i="14" s="1"/>
  <c r="BK26" i="14"/>
  <c r="BK29" i="14" s="1"/>
  <c r="Z26" i="14"/>
  <c r="V26" i="14"/>
  <c r="R26" i="14"/>
  <c r="N26" i="14"/>
  <c r="N29" i="14" s="1"/>
  <c r="CA25" i="14"/>
  <c r="AD25" i="14"/>
  <c r="CA24" i="14"/>
  <c r="AD24" i="14"/>
  <c r="CA23" i="14"/>
  <c r="AD23" i="14"/>
  <c r="CA22" i="14"/>
  <c r="AD22" i="14"/>
  <c r="CA21" i="14"/>
  <c r="AD21" i="14"/>
  <c r="CA20" i="14"/>
  <c r="BW20" i="14"/>
  <c r="BS20" i="14"/>
  <c r="BS29" i="14" s="1"/>
  <c r="BO20" i="14"/>
  <c r="BK20" i="14"/>
  <c r="Z20" i="14"/>
  <c r="V20" i="14"/>
  <c r="V29" i="14" s="1"/>
  <c r="R20" i="14"/>
  <c r="R29" i="14" s="1"/>
  <c r="N20" i="14"/>
  <c r="CE19" i="14"/>
  <c r="CA19" i="14"/>
  <c r="AH19" i="14"/>
  <c r="AD19" i="14"/>
  <c r="CA18" i="14"/>
  <c r="AD18" i="14"/>
  <c r="CE17" i="14"/>
  <c r="CA17" i="14"/>
  <c r="AH17" i="14"/>
  <c r="AD17" i="14"/>
  <c r="CA16" i="14"/>
  <c r="AD16" i="14"/>
  <c r="CA29" i="14" l="1"/>
  <c r="Z63" i="14" a="1"/>
  <c r="Z63" i="14" s="1"/>
  <c r="AD29" i="14"/>
  <c r="CA26" i="14"/>
  <c r="BX84" i="14" s="1"/>
  <c r="CQ58" i="14"/>
  <c r="BW58" i="14" s="1" a="1"/>
  <c r="BW58" i="14" s="1"/>
  <c r="AD20" i="14"/>
  <c r="AD49" i="14" a="1"/>
  <c r="AD49" i="14" s="1"/>
  <c r="CQ50" i="14"/>
  <c r="CR50" i="14" s="1"/>
  <c r="AD26" i="14"/>
  <c r="CR49" i="14" l="1"/>
  <c r="CR48" i="14"/>
  <c r="CA49" i="14" s="1" a="1"/>
  <c r="CA49" i="14" s="1"/>
  <c r="AA63" i="11" l="1"/>
  <c r="AT50" i="11"/>
  <c r="BX49" i="11" a="1"/>
  <c r="BX49" i="11" s="1"/>
  <c r="AT49" i="11"/>
  <c r="AT48" i="11"/>
  <c r="CE33" i="11" a="1"/>
  <c r="CE33" i="11" s="1"/>
  <c r="AU31" i="11"/>
  <c r="AT31" i="11"/>
  <c r="BW30" i="11"/>
  <c r="BS30" i="11"/>
  <c r="BO30" i="11"/>
  <c r="AU30" i="11"/>
  <c r="AH33" i="11" s="1" a="1"/>
  <c r="AH33" i="11" s="1"/>
  <c r="V30" i="11"/>
  <c r="R30" i="11"/>
  <c r="N30" i="11"/>
  <c r="CA29" i="11"/>
  <c r="AD29" i="11"/>
  <c r="CE28" i="11"/>
  <c r="AH28" i="11"/>
  <c r="BW26" i="11"/>
  <c r="BS26" i="11"/>
  <c r="BO26" i="11"/>
  <c r="BK26" i="11"/>
  <c r="CA26" i="11" s="1"/>
  <c r="AD26" i="11"/>
  <c r="Z26" i="11"/>
  <c r="V26" i="11"/>
  <c r="R26" i="11"/>
  <c r="N26" i="11"/>
  <c r="CA25" i="11"/>
  <c r="AD25" i="11"/>
  <c r="CA24" i="11"/>
  <c r="AD24" i="11"/>
  <c r="CA23" i="11"/>
  <c r="AD23" i="11"/>
  <c r="CE22" i="11"/>
  <c r="CA22" i="11"/>
  <c r="AH22" i="11"/>
  <c r="AD22" i="11"/>
  <c r="CA21" i="11"/>
  <c r="AD21" i="11"/>
  <c r="CE20" i="11"/>
  <c r="BW20" i="11"/>
  <c r="BS20" i="11"/>
  <c r="BO20" i="11"/>
  <c r="BK20" i="11"/>
  <c r="BK30" i="11" s="1"/>
  <c r="CA30" i="11" s="1"/>
  <c r="Z20" i="11"/>
  <c r="Z30" i="11" s="1"/>
  <c r="V20" i="11"/>
  <c r="R20" i="11"/>
  <c r="N20" i="11"/>
  <c r="AD20" i="11" s="1"/>
  <c r="CE19" i="11"/>
  <c r="CA19" i="11"/>
  <c r="AS19" i="11"/>
  <c r="AH19" i="11"/>
  <c r="AD19" i="11"/>
  <c r="CA18" i="11"/>
  <c r="AD18" i="11"/>
  <c r="CE17" i="11"/>
  <c r="CA17" i="11"/>
  <c r="AS17" i="11"/>
  <c r="AS20" i="11" s="1"/>
  <c r="AH20" i="11" s="1"/>
  <c r="AH17" i="11"/>
  <c r="AD17" i="11"/>
  <c r="CA16" i="11"/>
  <c r="AD16" i="11"/>
  <c r="AS11" i="11"/>
  <c r="AT51" i="11" s="1" a="1"/>
  <c r="AT51" i="11" s="1"/>
  <c r="AT52" i="11" s="1" a="1"/>
  <c r="AT52" i="11" s="1"/>
  <c r="BJ112" i="9"/>
  <c r="AV112" i="9"/>
  <c r="S112" i="9"/>
  <c r="E112" i="9"/>
  <c r="U40" i="9"/>
  <c r="BJ39" i="9"/>
  <c r="BJ42" i="9" s="1"/>
  <c r="U38" i="9"/>
  <c r="U41" i="9" s="1"/>
  <c r="BJ37" i="9"/>
  <c r="U36" i="9"/>
  <c r="BJ35" i="9"/>
  <c r="U34" i="9"/>
  <c r="BH29" i="9"/>
  <c r="AX29" i="9"/>
  <c r="Q29" i="9"/>
  <c r="G29" i="9"/>
  <c r="BH27" i="9"/>
  <c r="AX27" i="9"/>
  <c r="Q27" i="9"/>
  <c r="G27" i="9"/>
  <c r="G31" i="9" s="1"/>
  <c r="BH25" i="9"/>
  <c r="AX25" i="9"/>
  <c r="AX31" i="9" s="1"/>
  <c r="Q25" i="9"/>
  <c r="G25" i="9"/>
  <c r="BH23" i="9"/>
  <c r="Q23" i="9"/>
  <c r="BH21" i="9"/>
  <c r="Q21" i="9"/>
  <c r="BH19" i="9"/>
  <c r="BH31" i="9" s="1"/>
  <c r="Q19" i="9"/>
  <c r="Q31" i="9" s="1"/>
  <c r="AU49" i="11" l="1"/>
  <c r="AA49" i="11" s="1" a="1"/>
  <c r="AA49" i="11" s="1"/>
  <c r="AU48" i="11"/>
  <c r="AD30" i="11"/>
  <c r="AU50" i="11"/>
  <c r="CA20" i="11"/>
  <c r="BX63" i="11" s="1"/>
  <c r="BT31" i="9"/>
  <c r="BR44" i="9" s="1"/>
  <c r="AC31" i="9"/>
  <c r="AC43" i="9" s="1"/>
  <c r="BJ44" i="9"/>
  <c r="U43" i="9"/>
  <c r="AK43" i="9" l="1"/>
  <c r="AA43" i="9"/>
  <c r="BZ44" i="9"/>
  <c r="BP44" i="9"/>
  <c r="AA80" i="8" l="1"/>
  <c r="CD62" i="8"/>
  <c r="AG62" i="8"/>
  <c r="BW60" i="8"/>
  <c r="Z60" i="8"/>
  <c r="BW55" i="8"/>
  <c r="Z55" i="8"/>
  <c r="CQ46" i="8"/>
  <c r="CR46" i="8" s="1"/>
  <c r="AT46" i="8"/>
  <c r="CQ45" i="8"/>
  <c r="CQ47" i="8" s="1"/>
  <c r="CR47" i="8" s="1"/>
  <c r="AT45" i="8"/>
  <c r="CR30" i="8"/>
  <c r="CQ30" i="8"/>
  <c r="AU30" i="8"/>
  <c r="AT30" i="8"/>
  <c r="CR29" i="8"/>
  <c r="CE30" i="8" s="1" a="1"/>
  <c r="CE30" i="8" s="1"/>
  <c r="CQ29" i="8"/>
  <c r="AU29" i="8"/>
  <c r="AH30" i="8" s="1" a="1"/>
  <c r="AH30" i="8" s="1"/>
  <c r="AT29" i="8"/>
  <c r="Z29" i="8"/>
  <c r="CA28" i="8"/>
  <c r="AD28" i="8"/>
  <c r="CI27" i="8"/>
  <c r="AL27" i="8"/>
  <c r="BW26" i="8"/>
  <c r="BS26" i="8"/>
  <c r="BO26" i="8"/>
  <c r="BO29" i="8" s="1"/>
  <c r="BK26" i="8"/>
  <c r="CA26" i="8" s="1"/>
  <c r="AD26" i="8"/>
  <c r="Z26" i="8"/>
  <c r="V26" i="8"/>
  <c r="R26" i="8"/>
  <c r="N26" i="8"/>
  <c r="CA25" i="8"/>
  <c r="AD25" i="8"/>
  <c r="CA24" i="8"/>
  <c r="AD24" i="8"/>
  <c r="CA23" i="8"/>
  <c r="AD23" i="8"/>
  <c r="CA22" i="8"/>
  <c r="AD22" i="8"/>
  <c r="CA21" i="8"/>
  <c r="AD21" i="8"/>
  <c r="BW20" i="8"/>
  <c r="CA20" i="8" s="1"/>
  <c r="BX80" i="8" s="1"/>
  <c r="BS20" i="8"/>
  <c r="BS29" i="8" s="1"/>
  <c r="BO20" i="8"/>
  <c r="BK20" i="8"/>
  <c r="Z20" i="8"/>
  <c r="V20" i="8"/>
  <c r="V29" i="8" s="1"/>
  <c r="R20" i="8"/>
  <c r="R29" i="8" s="1"/>
  <c r="N20" i="8"/>
  <c r="N29" i="8" s="1"/>
  <c r="AD29" i="8" s="1"/>
  <c r="CE19" i="8"/>
  <c r="CA19" i="8"/>
  <c r="AH19" i="8"/>
  <c r="AD19" i="8"/>
  <c r="CA18" i="8"/>
  <c r="AD18" i="8"/>
  <c r="CE17" i="8"/>
  <c r="CA17" i="8"/>
  <c r="AH17" i="8"/>
  <c r="AD17" i="8"/>
  <c r="CA16" i="8"/>
  <c r="AD16" i="8"/>
  <c r="AS11" i="8"/>
  <c r="BJ112" i="6"/>
  <c r="AV112" i="6"/>
  <c r="T112" i="6"/>
  <c r="E112" i="6"/>
  <c r="BI43" i="6"/>
  <c r="BO43" i="6" s="1"/>
  <c r="R40" i="6"/>
  <c r="BI38" i="6"/>
  <c r="BI41" i="6" s="1"/>
  <c r="R38" i="6"/>
  <c r="R41" i="6" s="1"/>
  <c r="BI36" i="6"/>
  <c r="R36" i="6"/>
  <c r="BI34" i="6"/>
  <c r="R34" i="6"/>
  <c r="BH29" i="6"/>
  <c r="AX29" i="6"/>
  <c r="Q29" i="6"/>
  <c r="G29" i="6"/>
  <c r="BH27" i="6"/>
  <c r="AX27" i="6"/>
  <c r="Q27" i="6"/>
  <c r="G27" i="6"/>
  <c r="G31" i="6" s="1"/>
  <c r="BH25" i="6"/>
  <c r="AX25" i="6"/>
  <c r="AX31" i="6" s="1"/>
  <c r="BT31" i="6" s="1"/>
  <c r="BS43" i="6" s="1"/>
  <c r="Q25" i="6"/>
  <c r="G25" i="6"/>
  <c r="BH23" i="6"/>
  <c r="Q23" i="6"/>
  <c r="BH21" i="6"/>
  <c r="Q21" i="6"/>
  <c r="BH19" i="6"/>
  <c r="BH31" i="6" s="1"/>
  <c r="Q19" i="6"/>
  <c r="Q31" i="6" s="1"/>
  <c r="CR45" i="8" l="1"/>
  <c r="CA46" i="8" s="1" a="1"/>
  <c r="CA46" i="8" s="1"/>
  <c r="AD20" i="8"/>
  <c r="BW29" i="8"/>
  <c r="AT47" i="8"/>
  <c r="AU47" i="8" s="1"/>
  <c r="BK29" i="8"/>
  <c r="CA29" i="8" s="1"/>
  <c r="AC31" i="6"/>
  <c r="AB43" i="6" s="1"/>
  <c r="CA43" i="6"/>
  <c r="R43" i="6"/>
  <c r="AU46" i="8" l="1"/>
  <c r="AU45" i="8"/>
  <c r="AJ43" i="6"/>
  <c r="X43" i="6"/>
  <c r="AD46" i="8" l="1" a="1"/>
  <c r="AD46" i="8" s="1"/>
  <c r="BY47" i="5" l="1"/>
  <c r="AT47" i="5"/>
  <c r="AT46" i="5"/>
  <c r="AT45" i="5"/>
  <c r="CF33" i="5" a="1"/>
  <c r="CF33" i="5" s="1"/>
  <c r="AU30" i="5"/>
  <c r="AT30" i="5"/>
  <c r="AU29" i="5"/>
  <c r="AH33" i="5" s="1" a="1"/>
  <c r="AH33" i="5" s="1"/>
  <c r="CB28" i="5"/>
  <c r="AD28" i="5"/>
  <c r="CF27" i="5"/>
  <c r="AH27" i="5"/>
  <c r="BX26" i="5"/>
  <c r="BT26" i="5"/>
  <c r="BP26" i="5"/>
  <c r="BL26" i="5"/>
  <c r="BL29" i="5" s="1"/>
  <c r="Z26" i="5"/>
  <c r="V26" i="5"/>
  <c r="AD26" i="5" s="1"/>
  <c r="R26" i="5"/>
  <c r="N26" i="5"/>
  <c r="CB25" i="5"/>
  <c r="AD25" i="5"/>
  <c r="CB24" i="5"/>
  <c r="AD24" i="5"/>
  <c r="CB23" i="5"/>
  <c r="AD23" i="5"/>
  <c r="CB22" i="5"/>
  <c r="AD22" i="5"/>
  <c r="CB21" i="5"/>
  <c r="AD21" i="5"/>
  <c r="BX20" i="5"/>
  <c r="BX29" i="5" s="1"/>
  <c r="BT20" i="5"/>
  <c r="BT29" i="5" s="1"/>
  <c r="BP20" i="5"/>
  <c r="BP29" i="5" s="1"/>
  <c r="BL20" i="5"/>
  <c r="Z20" i="5"/>
  <c r="Z29" i="5" s="1"/>
  <c r="V20" i="5"/>
  <c r="R20" i="5"/>
  <c r="R29" i="5" s="1"/>
  <c r="N20" i="5"/>
  <c r="AD20" i="5" s="1"/>
  <c r="AA66" i="5" s="1"/>
  <c r="CF19" i="5"/>
  <c r="CB19" i="5"/>
  <c r="AH19" i="5"/>
  <c r="AD19" i="5"/>
  <c r="CB18" i="5"/>
  <c r="AD18" i="5"/>
  <c r="CF17" i="5"/>
  <c r="CB17" i="5"/>
  <c r="AH17" i="5"/>
  <c r="AD17" i="5"/>
  <c r="CB16" i="5"/>
  <c r="AD16" i="5"/>
  <c r="AS11" i="5"/>
  <c r="AT48" i="5" s="1" a="1"/>
  <c r="AT48" i="5" s="1"/>
  <c r="AT49" i="5" s="1" a="1"/>
  <c r="AT49" i="5" s="1"/>
  <c r="BJ112" i="3"/>
  <c r="AV112" i="3"/>
  <c r="S112" i="3"/>
  <c r="E112" i="3"/>
  <c r="BK40" i="3"/>
  <c r="CA43" i="3" s="1"/>
  <c r="U40" i="3"/>
  <c r="BK38" i="3"/>
  <c r="BK41" i="3" s="1"/>
  <c r="U38" i="3"/>
  <c r="U41" i="3" s="1"/>
  <c r="BK36" i="3"/>
  <c r="U36" i="3"/>
  <c r="BK34" i="3"/>
  <c r="U34" i="3"/>
  <c r="BH29" i="3"/>
  <c r="AX29" i="3"/>
  <c r="Q29" i="3"/>
  <c r="G29" i="3"/>
  <c r="BH27" i="3"/>
  <c r="AX27" i="3"/>
  <c r="Q27" i="3"/>
  <c r="G27" i="3"/>
  <c r="G31" i="3" s="1"/>
  <c r="BH25" i="3"/>
  <c r="AX25" i="3"/>
  <c r="AX31" i="3" s="1"/>
  <c r="Q25" i="3"/>
  <c r="G25" i="3"/>
  <c r="BH23" i="3"/>
  <c r="Q23" i="3"/>
  <c r="BH21" i="3"/>
  <c r="Q21" i="3"/>
  <c r="BH19" i="3"/>
  <c r="BH31" i="3" s="1"/>
  <c r="Q19" i="3"/>
  <c r="Q31" i="3" s="1"/>
  <c r="CB29" i="5" l="1"/>
  <c r="AU46" i="5"/>
  <c r="AU45" i="5"/>
  <c r="AA47" i="5" s="1" a="1"/>
  <c r="AA47" i="5" s="1"/>
  <c r="AU47" i="5"/>
  <c r="CB20" i="5"/>
  <c r="N29" i="5"/>
  <c r="AD29" i="5" s="1"/>
  <c r="V29" i="5"/>
  <c r="CB26" i="5"/>
  <c r="U43" i="3"/>
  <c r="BT31" i="3"/>
  <c r="BS43" i="3" s="1"/>
  <c r="AC31" i="3"/>
  <c r="AC43" i="3" s="1"/>
  <c r="BK43" i="3"/>
  <c r="AA43" i="3" l="1"/>
  <c r="AK4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Sai</author>
  </authors>
  <commentList>
    <comment ref="D50" authorId="0" shapeId="0" xr:uid="{08DC872E-11BA-406D-A4F7-0CAE79B84B6E}">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 ref="AU50" authorId="0" shapeId="0" xr:uid="{17333760-AF5E-46B8-95EA-57E83060A9DC}">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Sai</author>
  </authors>
  <commentList>
    <comment ref="D50" authorId="0" shapeId="0" xr:uid="{7AF91049-9CCA-4E4A-BB26-B5C3EA0FB4FB}">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 ref="AU50" authorId="0" shapeId="0" xr:uid="{EC652AF5-38CF-4646-8A04-3074623E5335}">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Sai</author>
  </authors>
  <commentList>
    <comment ref="D50" authorId="0" shapeId="0" xr:uid="{B38622B1-1CB9-469A-9D5E-91C2B64E111E}">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 ref="AU50" authorId="0" shapeId="0" xr:uid="{2E60C3FC-1743-49AC-9F3A-3E5AC55DB878}">
      <text>
        <r>
          <rPr>
            <sz val="9"/>
            <color indexed="81"/>
            <rFont val="MS P ゴシック"/>
            <family val="3"/>
            <charset val="128"/>
          </rPr>
          <t>目安：１６４～１７３時間程度
　例）就業規則において週40時間と規定されている場合
　　　40時間×52週（年間の週間数）÷12月（年間の月数）
＝173時間（小数点第1位四捨五入）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<sst xmlns="http://schemas.openxmlformats.org/spreadsheetml/2006/main" count="3369" uniqueCount="415">
  <si>
    <t>所属</t>
  </si>
  <si>
    <t>住　所</t>
  </si>
  <si>
    <t>電話</t>
  </si>
  <si>
    <t>携帯電話</t>
  </si>
  <si>
    <t>役職</t>
    <phoneticPr fontId="5"/>
  </si>
  <si>
    <t>現施設名</t>
    <rPh sb="0" eb="1">
      <t>ゲン</t>
    </rPh>
    <rPh sb="1" eb="3">
      <t>シセツ</t>
    </rPh>
    <rPh sb="3" eb="4">
      <t>メイ</t>
    </rPh>
    <phoneticPr fontId="5"/>
  </si>
  <si>
    <t>現施設種別</t>
    <rPh sb="0" eb="1">
      <t>ゲン</t>
    </rPh>
    <rPh sb="1" eb="3">
      <t>シセツ</t>
    </rPh>
    <rPh sb="3" eb="5">
      <t>シュベツ</t>
    </rPh>
    <phoneticPr fontId="5"/>
  </si>
  <si>
    <t>移行後施設名（仮称）</t>
    <rPh sb="0" eb="2">
      <t>イコウ</t>
    </rPh>
    <rPh sb="2" eb="3">
      <t>ゴ</t>
    </rPh>
    <rPh sb="3" eb="5">
      <t>シセツ</t>
    </rPh>
    <rPh sb="5" eb="6">
      <t>メイ</t>
    </rPh>
    <phoneticPr fontId="5"/>
  </si>
  <si>
    <t>移行後施設種別</t>
    <rPh sb="0" eb="2">
      <t>イコウ</t>
    </rPh>
    <rPh sb="2" eb="3">
      <t>ゴ</t>
    </rPh>
    <rPh sb="3" eb="5">
      <t>シセツ</t>
    </rPh>
    <rPh sb="5" eb="7">
      <t>シュベツ</t>
    </rPh>
    <phoneticPr fontId="5"/>
  </si>
  <si>
    <t>同一敷地内のその他保育施設・事業所の有無</t>
    <rPh sb="0" eb="2">
      <t>ドウイツ</t>
    </rPh>
    <rPh sb="2" eb="4">
      <t>シキチ</t>
    </rPh>
    <rPh sb="4" eb="5">
      <t>ナイ</t>
    </rPh>
    <rPh sb="8" eb="9">
      <t>タ</t>
    </rPh>
    <rPh sb="9" eb="11">
      <t>ホイク</t>
    </rPh>
    <rPh sb="11" eb="13">
      <t>シセツ</t>
    </rPh>
    <rPh sb="14" eb="17">
      <t>ジギョウショ</t>
    </rPh>
    <rPh sb="18" eb="20">
      <t>ウム</t>
    </rPh>
    <phoneticPr fontId="5"/>
  </si>
  <si>
    <t>作成日</t>
    <rPh sb="0" eb="2">
      <t>サクセイ</t>
    </rPh>
    <rPh sb="2" eb="3">
      <t>ビ</t>
    </rPh>
    <phoneticPr fontId="5"/>
  </si>
  <si>
    <t>★目次シートへ戻る</t>
    <rPh sb="1" eb="3">
      <t>モクジ</t>
    </rPh>
    <rPh sb="7" eb="8">
      <t>モド</t>
    </rPh>
    <phoneticPr fontId="5"/>
  </si>
  <si>
    <t>様式２－２（第３条関係）</t>
    <phoneticPr fontId="5"/>
  </si>
  <si>
    <t>職員に関する調書（保育所型認定こども園）</t>
    <rPh sb="0" eb="2">
      <t>ショクイン</t>
    </rPh>
    <rPh sb="3" eb="4">
      <t>カン</t>
    </rPh>
    <rPh sb="6" eb="8">
      <t>チョウショ</t>
    </rPh>
    <rPh sb="9" eb="11">
      <t>ホイク</t>
    </rPh>
    <rPh sb="11" eb="12">
      <t>ショ</t>
    </rPh>
    <rPh sb="12" eb="13">
      <t>ガタ</t>
    </rPh>
    <rPh sb="13" eb="15">
      <t>ニンテイ</t>
    </rPh>
    <rPh sb="18" eb="19">
      <t>エン</t>
    </rPh>
    <phoneticPr fontId="5"/>
  </si>
  <si>
    <t>１　定員及び学級数と配置保育士等の数</t>
    <phoneticPr fontId="5"/>
  </si>
  <si>
    <t>（定　員）</t>
    <rPh sb="1" eb="2">
      <t>サダム</t>
    </rPh>
    <rPh sb="3" eb="4">
      <t>イン</t>
    </rPh>
    <phoneticPr fontId="5"/>
  </si>
  <si>
    <t>歳　児</t>
    <rPh sb="0" eb="1">
      <t>トシ</t>
    </rPh>
    <rPh sb="2" eb="3">
      <t>ジ</t>
    </rPh>
    <phoneticPr fontId="5"/>
  </si>
  <si>
    <t>１号認定</t>
    <rPh sb="1" eb="2">
      <t>ゴウ</t>
    </rPh>
    <rPh sb="2" eb="4">
      <t>ニンテイ</t>
    </rPh>
    <phoneticPr fontId="5"/>
  </si>
  <si>
    <t>２・３号認定</t>
    <rPh sb="3" eb="4">
      <t>ゴウ</t>
    </rPh>
    <rPh sb="4" eb="6">
      <t>ニンテイ</t>
    </rPh>
    <phoneticPr fontId="5"/>
  </si>
  <si>
    <t>学級数</t>
    <rPh sb="0" eb="2">
      <t>ガッキュウ</t>
    </rPh>
    <rPh sb="2" eb="3">
      <t>スウ</t>
    </rPh>
    <phoneticPr fontId="5"/>
  </si>
  <si>
    <t>０歳児</t>
    <rPh sb="1" eb="3">
      <t>サイジ</t>
    </rPh>
    <phoneticPr fontId="5"/>
  </si>
  <si>
    <t>④</t>
    <phoneticPr fontId="5"/>
  </si>
  <si>
    <t>人</t>
    <rPh sb="0" eb="1">
      <t>ヒト</t>
    </rPh>
    <phoneticPr fontId="5"/>
  </si>
  <si>
    <t>１歳児</t>
    <rPh sb="1" eb="3">
      <t>サイジ</t>
    </rPh>
    <phoneticPr fontId="5"/>
  </si>
  <si>
    <t>⑤</t>
    <phoneticPr fontId="5"/>
  </si>
  <si>
    <t>２歳児</t>
    <rPh sb="1" eb="3">
      <t>サイジ</t>
    </rPh>
    <phoneticPr fontId="5"/>
  </si>
  <si>
    <t>⑥</t>
    <phoneticPr fontId="5"/>
  </si>
  <si>
    <t>３歳児</t>
    <rPh sb="1" eb="3">
      <t>サイジ</t>
    </rPh>
    <phoneticPr fontId="5"/>
  </si>
  <si>
    <t>①</t>
    <phoneticPr fontId="5"/>
  </si>
  <si>
    <t>⑦</t>
    <phoneticPr fontId="5"/>
  </si>
  <si>
    <t>４歳児</t>
    <rPh sb="1" eb="3">
      <t>サイジ</t>
    </rPh>
    <phoneticPr fontId="5"/>
  </si>
  <si>
    <t>②</t>
    <phoneticPr fontId="5"/>
  </si>
  <si>
    <t>⑧</t>
    <phoneticPr fontId="5"/>
  </si>
  <si>
    <t>５歳児</t>
    <rPh sb="1" eb="3">
      <t>サイジ</t>
    </rPh>
    <phoneticPr fontId="5"/>
  </si>
  <si>
    <t>③</t>
    <phoneticPr fontId="5"/>
  </si>
  <si>
    <t>⑨</t>
    <phoneticPr fontId="5"/>
  </si>
  <si>
    <t>（配置すべき保育士等の数）</t>
    <rPh sb="1" eb="3">
      <t>ハイチ</t>
    </rPh>
    <rPh sb="6" eb="9">
      <t>ホイクシ</t>
    </rPh>
    <rPh sb="9" eb="10">
      <t>トウ</t>
    </rPh>
    <rPh sb="11" eb="12">
      <t>カズ</t>
    </rPh>
    <phoneticPr fontId="5"/>
  </si>
  <si>
    <t>（※）少数点第2位以下を切り捨て</t>
    <phoneticPr fontId="5"/>
  </si>
  <si>
    <t>歳　　児</t>
    <rPh sb="0" eb="1">
      <t>トシ</t>
    </rPh>
    <rPh sb="3" eb="4">
      <t>ジ</t>
    </rPh>
    <phoneticPr fontId="5"/>
  </si>
  <si>
    <t>④÷3</t>
    <phoneticPr fontId="5"/>
  </si>
  <si>
    <t>（※）</t>
    <phoneticPr fontId="5"/>
  </si>
  <si>
    <t>⑤÷5</t>
    <phoneticPr fontId="5"/>
  </si>
  <si>
    <t>⑥÷6</t>
    <phoneticPr fontId="5"/>
  </si>
  <si>
    <t>①÷20</t>
    <phoneticPr fontId="5"/>
  </si>
  <si>
    <t>⑦÷15</t>
    <phoneticPr fontId="5"/>
  </si>
  <si>
    <t>②÷30</t>
    <phoneticPr fontId="5"/>
  </si>
  <si>
    <t>⑧÷20</t>
    <phoneticPr fontId="5"/>
  </si>
  <si>
    <t>③÷30</t>
    <phoneticPr fontId="5"/>
  </si>
  <si>
    <t>⑨÷25</t>
    <phoneticPr fontId="5"/>
  </si>
  <si>
    <t>総計</t>
    <rPh sb="0" eb="2">
      <t>ソウケイ</t>
    </rPh>
    <phoneticPr fontId="5"/>
  </si>
  <si>
    <t>合　計</t>
    <rPh sb="0" eb="1">
      <t>ゴウ</t>
    </rPh>
    <rPh sb="2" eb="3">
      <t>ケイ</t>
    </rPh>
    <phoneticPr fontId="5"/>
  </si>
  <si>
    <t>（ア）</t>
    <phoneticPr fontId="5"/>
  </si>
  <si>
    <t>（イ）</t>
    <phoneticPr fontId="5"/>
  </si>
  <si>
    <t>（ア）＋（イ）</t>
    <phoneticPr fontId="5"/>
  </si>
  <si>
    <t>配置される保育教諭等の数（歳児別の教育保育に従事する者）</t>
    <rPh sb="0" eb="2">
      <t>ハイチ</t>
    </rPh>
    <rPh sb="5" eb="7">
      <t>ホイク</t>
    </rPh>
    <rPh sb="7" eb="9">
      <t>キョウユ</t>
    </rPh>
    <rPh sb="9" eb="10">
      <t>ナド</t>
    </rPh>
    <rPh sb="11" eb="12">
      <t>カズ</t>
    </rPh>
    <phoneticPr fontId="5"/>
  </si>
  <si>
    <t>常勤(A)</t>
    <rPh sb="0" eb="2">
      <t>ジョウキン</t>
    </rPh>
    <phoneticPr fontId="5"/>
  </si>
  <si>
    <t>人</t>
    <rPh sb="0" eb="1">
      <t>ニン</t>
    </rPh>
    <phoneticPr fontId="5"/>
  </si>
  <si>
    <t>非常勤・派遣</t>
    <rPh sb="0" eb="3">
      <t>ヒジョウキン</t>
    </rPh>
    <rPh sb="4" eb="6">
      <t>ハケン</t>
    </rPh>
    <phoneticPr fontId="5"/>
  </si>
  <si>
    <t>（参考）実人員</t>
    <rPh sb="1" eb="3">
      <t>サンコウ</t>
    </rPh>
    <rPh sb="4" eb="5">
      <t>ジツ</t>
    </rPh>
    <rPh sb="5" eb="7">
      <t>ジンイン</t>
    </rPh>
    <phoneticPr fontId="5"/>
  </si>
  <si>
    <t>月当たり勤務時間数の合計(B)</t>
    <rPh sb="10" eb="12">
      <t>ゴウケイ</t>
    </rPh>
    <phoneticPr fontId="5"/>
  </si>
  <si>
    <t>時間</t>
    <rPh sb="0" eb="2">
      <t>ジカン</t>
    </rPh>
    <phoneticPr fontId="5"/>
  </si>
  <si>
    <t>就業規則で定める常勤職員の１カ月の勤務時間数(C)</t>
    <phoneticPr fontId="5"/>
  </si>
  <si>
    <t>時間</t>
    <phoneticPr fontId="5"/>
  </si>
  <si>
    <t>常勤換算値(D=B/C)
小数点以下第２位を切り捨て</t>
    <rPh sb="0" eb="2">
      <t>ジョウキン</t>
    </rPh>
    <rPh sb="2" eb="4">
      <t>カンサン</t>
    </rPh>
    <rPh sb="4" eb="5">
      <t>チ</t>
    </rPh>
    <rPh sb="13" eb="18">
      <t>ショウスウテンイカ</t>
    </rPh>
    <rPh sb="18" eb="19">
      <t>ダイ</t>
    </rPh>
    <rPh sb="20" eb="21">
      <t>イ</t>
    </rPh>
    <rPh sb="22" eb="23">
      <t>キ</t>
    </rPh>
    <rPh sb="24" eb="25">
      <t>ス</t>
    </rPh>
    <phoneticPr fontId="5"/>
  </si>
  <si>
    <t>配置すべき保育教諭等の数</t>
    <phoneticPr fontId="5"/>
  </si>
  <si>
    <t>判定
結果</t>
    <rPh sb="0" eb="2">
      <t>ハンテイ</t>
    </rPh>
    <rPh sb="3" eb="5">
      <t>ケッカ</t>
    </rPh>
    <phoneticPr fontId="5"/>
  </si>
  <si>
    <t>合計(A+D)</t>
    <rPh sb="0" eb="2">
      <t>ゴウケイ</t>
    </rPh>
    <phoneticPr fontId="5"/>
  </si>
  <si>
    <t>&gt;</t>
    <phoneticPr fontId="5"/>
  </si>
  <si>
    <t>２　職員一覧</t>
    <rPh sb="2" eb="4">
      <t>ショクイン</t>
    </rPh>
    <rPh sb="4" eb="6">
      <t>イチラン</t>
    </rPh>
    <phoneticPr fontId="5"/>
  </si>
  <si>
    <t>【入力方法等の説明】
○教育・保育に従事することの有無を問わず、⑴、⑵に分けて全職員を入力すること。
○職名欄は、園長、教頭、副園長、主任保育士、教育保育職員、事務職員、調理員等の区分を入力すること。
○⑴教育・保育従者は、資格種類欄の資格を有することを証する書類を添付すること。
○雇用形態欄は、常勤、非常勤、派遣の区分を選択すること。
○長期休職者で給与等が支給されていない者は除くこと。
○　採用者が決まっていない場合は、氏名欄を仮名（例：「Ａ」、「Ｂ」等）とすること。</t>
    <rPh sb="1" eb="3">
      <t>ニュウリョク</t>
    </rPh>
    <rPh sb="3" eb="5">
      <t>ホウホウ</t>
    </rPh>
    <rPh sb="5" eb="6">
      <t>ナド</t>
    </rPh>
    <rPh sb="7" eb="9">
      <t>セツメイ</t>
    </rPh>
    <rPh sb="12" eb="14">
      <t>キョウイク</t>
    </rPh>
    <rPh sb="36" eb="37">
      <t>ワ</t>
    </rPh>
    <rPh sb="39" eb="42">
      <t>ゼンショクイン</t>
    </rPh>
    <rPh sb="43" eb="45">
      <t>ニュウリョク</t>
    </rPh>
    <rPh sb="90" eb="92">
      <t>クブン</t>
    </rPh>
    <rPh sb="93" eb="95">
      <t>ニュウリョク</t>
    </rPh>
    <rPh sb="103" eb="105">
      <t>キョウイク</t>
    </rPh>
    <rPh sb="106" eb="108">
      <t>ホイク</t>
    </rPh>
    <rPh sb="108" eb="110">
      <t>ジュウシャ</t>
    </rPh>
    <rPh sb="112" eb="116">
      <t>シカクシュルイ</t>
    </rPh>
    <rPh sb="116" eb="117">
      <t>ラン</t>
    </rPh>
    <rPh sb="162" eb="164">
      <t>センタク</t>
    </rPh>
    <phoneticPr fontId="5"/>
  </si>
  <si>
    <t>　⑴　教育・保育従事者</t>
    <rPh sb="3" eb="5">
      <t>キョウイク</t>
    </rPh>
    <rPh sb="6" eb="8">
      <t>ホイク</t>
    </rPh>
    <rPh sb="8" eb="11">
      <t>ジュウジシャ</t>
    </rPh>
    <phoneticPr fontId="5"/>
  </si>
  <si>
    <t>　①　就業規則で定める常勤職員の１カ月の勤務時間数</t>
    <rPh sb="3" eb="7">
      <t>シュウギョウキソク</t>
    </rPh>
    <rPh sb="8" eb="9">
      <t>サダ</t>
    </rPh>
    <rPh sb="11" eb="15">
      <t>ジョウキンショクイン</t>
    </rPh>
    <rPh sb="18" eb="19">
      <t>ゲツ</t>
    </rPh>
    <rPh sb="20" eb="22">
      <t>キンム</t>
    </rPh>
    <rPh sb="22" eb="24">
      <t>ジカン</t>
    </rPh>
    <rPh sb="24" eb="25">
      <t>スウ</t>
    </rPh>
    <phoneticPr fontId="5"/>
  </si>
  <si>
    <t>　②　歳児別の教育・保育に従事しない者（主任保育士、主幹保育教諭）</t>
    <rPh sb="3" eb="5">
      <t>サイジ</t>
    </rPh>
    <rPh sb="5" eb="6">
      <t>ベツ</t>
    </rPh>
    <rPh sb="7" eb="9">
      <t>キョウイク</t>
    </rPh>
    <rPh sb="10" eb="12">
      <t>ホイク</t>
    </rPh>
    <rPh sb="13" eb="15">
      <t>ジュウジ</t>
    </rPh>
    <rPh sb="18" eb="19">
      <t>モノ</t>
    </rPh>
    <rPh sb="20" eb="22">
      <t>シュニン</t>
    </rPh>
    <rPh sb="22" eb="25">
      <t>ホイクシ</t>
    </rPh>
    <rPh sb="26" eb="30">
      <t>シュカンホイク</t>
    </rPh>
    <rPh sb="30" eb="32">
      <t>キョウユ</t>
    </rPh>
    <phoneticPr fontId="5"/>
  </si>
  <si>
    <t>職名</t>
    <rPh sb="0" eb="2">
      <t>ショクメイ</t>
    </rPh>
    <phoneticPr fontId="5"/>
  </si>
  <si>
    <t>氏　　名</t>
    <rPh sb="0" eb="1">
      <t>シ</t>
    </rPh>
    <rPh sb="3" eb="4">
      <t>メイ</t>
    </rPh>
    <phoneticPr fontId="5"/>
  </si>
  <si>
    <t>資格種類</t>
    <rPh sb="0" eb="2">
      <t>シカク</t>
    </rPh>
    <rPh sb="2" eb="4">
      <t>シュルイ</t>
    </rPh>
    <phoneticPr fontId="5"/>
  </si>
  <si>
    <t>雇用形態</t>
    <rPh sb="0" eb="2">
      <t>コヨウ</t>
    </rPh>
    <rPh sb="2" eb="4">
      <t>ケイタイ</t>
    </rPh>
    <phoneticPr fontId="5"/>
  </si>
  <si>
    <t>月当たり
勤務時間数</t>
    <phoneticPr fontId="5"/>
  </si>
  <si>
    <t>主幹保育教諭</t>
    <rPh sb="0" eb="2">
      <t>シュカン</t>
    </rPh>
    <rPh sb="2" eb="4">
      <t>ホイク</t>
    </rPh>
    <rPh sb="4" eb="6">
      <t>キョウユ</t>
    </rPh>
    <phoneticPr fontId="5"/>
  </si>
  <si>
    <t>●●　●●●</t>
  </si>
  <si>
    <t>保育士及び幼稚園教諭</t>
  </si>
  <si>
    <t>常勤</t>
  </si>
  <si>
    <t>※認定こども園の場合、１号と２・３号で主幹保育教諭を１名ずつ計２名配置しないと、給付費の減算対象となります。</t>
    <rPh sb="1" eb="3">
      <t>ニンテイ</t>
    </rPh>
    <rPh sb="6" eb="7">
      <t>エン</t>
    </rPh>
    <rPh sb="8" eb="10">
      <t>バアイ</t>
    </rPh>
    <rPh sb="12" eb="13">
      <t>ゴウ</t>
    </rPh>
    <rPh sb="17" eb="18">
      <t>ゴウ</t>
    </rPh>
    <rPh sb="19" eb="23">
      <t>シュカンホイク</t>
    </rPh>
    <rPh sb="23" eb="25">
      <t>キョウユ</t>
    </rPh>
    <rPh sb="27" eb="28">
      <t>メイ</t>
    </rPh>
    <rPh sb="30" eb="31">
      <t>ケイ</t>
    </rPh>
    <rPh sb="32" eb="33">
      <t>メイ</t>
    </rPh>
    <rPh sb="33" eb="35">
      <t>ハイチ</t>
    </rPh>
    <rPh sb="40" eb="42">
      <t>キュウフ</t>
    </rPh>
    <rPh sb="42" eb="43">
      <t>ヒ</t>
    </rPh>
    <rPh sb="44" eb="46">
      <t>ゲンサン</t>
    </rPh>
    <rPh sb="46" eb="48">
      <t>タイショウ</t>
    </rPh>
    <phoneticPr fontId="5"/>
  </si>
  <si>
    <t>　③　歳児別の教育保育に従事する者</t>
    <rPh sb="3" eb="6">
      <t>サイジベツ</t>
    </rPh>
    <rPh sb="7" eb="9">
      <t>キョウイク</t>
    </rPh>
    <rPh sb="9" eb="11">
      <t>ホイク</t>
    </rPh>
    <rPh sb="12" eb="14">
      <t>ジュウジ</t>
    </rPh>
    <rPh sb="16" eb="17">
      <t>モノ</t>
    </rPh>
    <phoneticPr fontId="5"/>
  </si>
  <si>
    <t>保育教諭</t>
    <rPh sb="0" eb="2">
      <t>ホイク</t>
    </rPh>
    <rPh sb="2" eb="4">
      <t>キョウユ</t>
    </rPh>
    <phoneticPr fontId="5"/>
  </si>
  <si>
    <t>●●　●●●</t>
    <phoneticPr fontId="5"/>
  </si>
  <si>
    <t>非常勤</t>
  </si>
  <si>
    <t>保育士</t>
  </si>
  <si>
    <t>　⑵　上記⑴以外の者（園長、調理員、事務員等）</t>
    <rPh sb="3" eb="5">
      <t>ジョウキ</t>
    </rPh>
    <rPh sb="6" eb="8">
      <t>イガイ</t>
    </rPh>
    <rPh sb="9" eb="10">
      <t>モノ</t>
    </rPh>
    <rPh sb="11" eb="13">
      <t>エンチョウ</t>
    </rPh>
    <rPh sb="14" eb="17">
      <t>チョウリイン</t>
    </rPh>
    <rPh sb="18" eb="20">
      <t>ジム</t>
    </rPh>
    <rPh sb="20" eb="22">
      <t>インナド</t>
    </rPh>
    <phoneticPr fontId="5"/>
  </si>
  <si>
    <t>園長</t>
    <rPh sb="0" eb="2">
      <t>エンチョウ</t>
    </rPh>
    <phoneticPr fontId="5"/>
  </si>
  <si>
    <t>調理員</t>
    <rPh sb="0" eb="3">
      <t>チョウリイン</t>
    </rPh>
    <phoneticPr fontId="5"/>
  </si>
  <si>
    <t>事務員</t>
    <rPh sb="0" eb="3">
      <t>ジムイン</t>
    </rPh>
    <phoneticPr fontId="5"/>
  </si>
  <si>
    <t>３　学級編成</t>
    <rPh sb="2" eb="4">
      <t>ガッキュウ</t>
    </rPh>
    <rPh sb="4" eb="6">
      <t>ヘンセイ</t>
    </rPh>
    <phoneticPr fontId="5"/>
  </si>
  <si>
    <t>連番</t>
    <rPh sb="0" eb="2">
      <t>レンバン</t>
    </rPh>
    <phoneticPr fontId="5"/>
  </si>
  <si>
    <t>学級名（　　歳児）</t>
    <rPh sb="0" eb="2">
      <t>ガッキュウ</t>
    </rPh>
    <rPh sb="2" eb="3">
      <t>メイ</t>
    </rPh>
    <rPh sb="6" eb="8">
      <t>サイジ</t>
    </rPh>
    <phoneticPr fontId="5"/>
  </si>
  <si>
    <t>学級児童数</t>
    <rPh sb="0" eb="2">
      <t>ガッキュウ</t>
    </rPh>
    <rPh sb="2" eb="4">
      <t>ジドウ</t>
    </rPh>
    <rPh sb="4" eb="5">
      <t>スウ</t>
    </rPh>
    <phoneticPr fontId="5"/>
  </si>
  <si>
    <t>学級担任</t>
    <rPh sb="0" eb="2">
      <t>ガッキュウ</t>
    </rPh>
    <rPh sb="2" eb="4">
      <t>タンニン</t>
    </rPh>
    <phoneticPr fontId="5"/>
  </si>
  <si>
    <t>１</t>
    <phoneticPr fontId="5"/>
  </si>
  <si>
    <t>（</t>
    <phoneticPr fontId="5"/>
  </si>
  <si>
    <t>歳児）</t>
    <rPh sb="0" eb="2">
      <t>サイジ</t>
    </rPh>
    <phoneticPr fontId="5"/>
  </si>
  <si>
    <t>○○○組</t>
    <rPh sb="3" eb="4">
      <t>クミ</t>
    </rPh>
    <phoneticPr fontId="5"/>
  </si>
  <si>
    <t>京都 花子</t>
    <rPh sb="0" eb="2">
      <t>キョウト</t>
    </rPh>
    <rPh sb="3" eb="5">
      <t>ハナコ</t>
    </rPh>
    <phoneticPr fontId="5"/>
  </si>
  <si>
    <t>２</t>
    <phoneticPr fontId="5"/>
  </si>
  <si>
    <t>×××組</t>
    <rPh sb="3" eb="4">
      <t>クミ</t>
    </rPh>
    <phoneticPr fontId="5"/>
  </si>
  <si>
    <t>●● ●●●</t>
    <phoneticPr fontId="5"/>
  </si>
  <si>
    <t>３</t>
    <phoneticPr fontId="5"/>
  </si>
  <si>
    <t>△△△組</t>
    <rPh sb="3" eb="4">
      <t>クミ</t>
    </rPh>
    <phoneticPr fontId="5"/>
  </si>
  <si>
    <t>４</t>
    <phoneticPr fontId="5"/>
  </si>
  <si>
    <t>５</t>
    <phoneticPr fontId="5"/>
  </si>
  <si>
    <t>６</t>
    <phoneticPr fontId="5"/>
  </si>
  <si>
    <t>７</t>
    <phoneticPr fontId="5"/>
  </si>
  <si>
    <t>８</t>
    <phoneticPr fontId="5"/>
  </si>
  <si>
    <t>９</t>
    <phoneticPr fontId="5"/>
  </si>
  <si>
    <t>１０</t>
    <phoneticPr fontId="5"/>
  </si>
  <si>
    <t>１１</t>
    <phoneticPr fontId="5"/>
  </si>
  <si>
    <t>１２</t>
    <phoneticPr fontId="5"/>
  </si>
  <si>
    <t>合計</t>
    <rPh sb="0" eb="2">
      <t>ゴウケイ</t>
    </rPh>
    <phoneticPr fontId="5"/>
  </si>
  <si>
    <t>学級</t>
    <rPh sb="0" eb="2">
      <t>ガッキュウ</t>
    </rPh>
    <phoneticPr fontId="5"/>
  </si>
  <si>
    <t>－</t>
    <phoneticPr fontId="5"/>
  </si>
  <si>
    <t>※幼稚園教諭の免許を有しない者が満３歳児以上の学級担任となる場合は、様式３</t>
    <phoneticPr fontId="5"/>
  </si>
  <si>
    <t>（京都市認定こども園の認定の要件等に関する条例第５条第５項）の届出を行うこと。</t>
    <phoneticPr fontId="5"/>
  </si>
  <si>
    <t>様式６－２（第３条関係）</t>
    <phoneticPr fontId="5"/>
  </si>
  <si>
    <t>施設に関する調書（保育所型認定こども園）</t>
    <rPh sb="0" eb="2">
      <t>シセツ</t>
    </rPh>
    <rPh sb="3" eb="4">
      <t>カン</t>
    </rPh>
    <rPh sb="6" eb="8">
      <t>チョウショ</t>
    </rPh>
    <rPh sb="9" eb="11">
      <t>ホイク</t>
    </rPh>
    <rPh sb="11" eb="12">
      <t>ショ</t>
    </rPh>
    <rPh sb="12" eb="13">
      <t>ガタ</t>
    </rPh>
    <rPh sb="13" eb="15">
      <t>ニンテイ</t>
    </rPh>
    <rPh sb="18" eb="19">
      <t>エン</t>
    </rPh>
    <phoneticPr fontId="5"/>
  </si>
  <si>
    <t>１　定員</t>
    <rPh sb="2" eb="4">
      <t>テイイン</t>
    </rPh>
    <phoneticPr fontId="5"/>
  </si>
  <si>
    <t>⑩</t>
    <phoneticPr fontId="5"/>
  </si>
  <si>
    <t>⑪</t>
    <phoneticPr fontId="5"/>
  </si>
  <si>
    <t>⑫</t>
    <phoneticPr fontId="5"/>
  </si>
  <si>
    <t>学級数計</t>
    <rPh sb="0" eb="2">
      <t>ガッキュウ</t>
    </rPh>
    <rPh sb="2" eb="3">
      <t>スウ</t>
    </rPh>
    <rPh sb="3" eb="4">
      <t>ケイ</t>
    </rPh>
    <phoneticPr fontId="5"/>
  </si>
  <si>
    <t>２　園舎</t>
    <rPh sb="2" eb="4">
      <t>エンシャ</t>
    </rPh>
    <phoneticPr fontId="5"/>
  </si>
  <si>
    <t>室名等</t>
    <rPh sb="0" eb="2">
      <t>シツメイ</t>
    </rPh>
    <rPh sb="2" eb="3">
      <t>トウ</t>
    </rPh>
    <phoneticPr fontId="5"/>
  </si>
  <si>
    <t>実際の面積</t>
    <rPh sb="0" eb="2">
      <t>ジッサイ</t>
    </rPh>
    <rPh sb="3" eb="5">
      <t>メンセキ</t>
    </rPh>
    <phoneticPr fontId="5"/>
  </si>
  <si>
    <t>基準</t>
    <rPh sb="0" eb="2">
      <t>キジュン</t>
    </rPh>
    <phoneticPr fontId="5"/>
  </si>
  <si>
    <t>１階</t>
    <rPh sb="1" eb="2">
      <t>カイ</t>
    </rPh>
    <phoneticPr fontId="5"/>
  </si>
  <si>
    <t>２階</t>
    <rPh sb="1" eb="2">
      <t>カイ</t>
    </rPh>
    <phoneticPr fontId="5"/>
  </si>
  <si>
    <t>３階</t>
    <rPh sb="1" eb="2">
      <t>カイ</t>
    </rPh>
    <phoneticPr fontId="5"/>
  </si>
  <si>
    <t>４階以上</t>
    <rPh sb="1" eb="2">
      <t>カイ</t>
    </rPh>
    <rPh sb="2" eb="4">
      <t>イジョウ</t>
    </rPh>
    <phoneticPr fontId="5"/>
  </si>
  <si>
    <t>０・１歳児</t>
    <rPh sb="3" eb="5">
      <t>サイジ</t>
    </rPh>
    <phoneticPr fontId="5"/>
  </si>
  <si>
    <t>乳児室</t>
    <rPh sb="0" eb="2">
      <t>ニュウジ</t>
    </rPh>
    <rPh sb="2" eb="3">
      <t>シツ</t>
    </rPh>
    <phoneticPr fontId="5"/>
  </si>
  <si>
    <t>室数</t>
    <rPh sb="0" eb="1">
      <t>シツ</t>
    </rPh>
    <rPh sb="1" eb="2">
      <t>スウ</t>
    </rPh>
    <phoneticPr fontId="5"/>
  </si>
  <si>
    <t>1.65㎡×乳児室の定員</t>
    <rPh sb="6" eb="8">
      <t>ニュウジ</t>
    </rPh>
    <rPh sb="8" eb="9">
      <t>シツ</t>
    </rPh>
    <rPh sb="10" eb="12">
      <t>テイイン</t>
    </rPh>
    <phoneticPr fontId="5"/>
  </si>
  <si>
    <t>面積</t>
    <rPh sb="0" eb="2">
      <t>メンセキ</t>
    </rPh>
    <phoneticPr fontId="5"/>
  </si>
  <si>
    <t>㎡</t>
    <phoneticPr fontId="5"/>
  </si>
  <si>
    <t>ほふく室
（※１）</t>
    <rPh sb="3" eb="4">
      <t>シツ</t>
    </rPh>
    <phoneticPr fontId="5"/>
  </si>
  <si>
    <t>3.3㎡×ほふく室の定員</t>
    <rPh sb="8" eb="9">
      <t>シツ</t>
    </rPh>
    <rPh sb="10" eb="12">
      <t>テイイン</t>
    </rPh>
    <phoneticPr fontId="5"/>
  </si>
  <si>
    <t>合計（ア）</t>
    <rPh sb="0" eb="2">
      <t>ゴウケイ</t>
    </rPh>
    <phoneticPr fontId="5"/>
  </si>
  <si>
    <t>乳児室の定員＋ほふく室
の定員＝④＋⑤</t>
    <rPh sb="0" eb="2">
      <t>ニュウジ</t>
    </rPh>
    <rPh sb="2" eb="3">
      <t>シツ</t>
    </rPh>
    <rPh sb="4" eb="6">
      <t>テイイン</t>
    </rPh>
    <rPh sb="10" eb="11">
      <t>シツ</t>
    </rPh>
    <rPh sb="13" eb="15">
      <t>テイイン</t>
    </rPh>
    <phoneticPr fontId="5"/>
  </si>
  <si>
    <t>２歳児以上</t>
    <rPh sb="3" eb="4">
      <t>イ</t>
    </rPh>
    <phoneticPr fontId="5"/>
  </si>
  <si>
    <t>保育室等（２歳児クラス）(イ)</t>
    <rPh sb="0" eb="2">
      <t>ホイク</t>
    </rPh>
    <rPh sb="2" eb="3">
      <t>シツ</t>
    </rPh>
    <rPh sb="3" eb="4">
      <t>トウ</t>
    </rPh>
    <rPh sb="6" eb="8">
      <t>サイジ</t>
    </rPh>
    <phoneticPr fontId="5"/>
  </si>
  <si>
    <t>保育室等（３歳児以上）</t>
    <rPh sb="0" eb="2">
      <t>ホイク</t>
    </rPh>
    <rPh sb="2" eb="3">
      <t>シツ</t>
    </rPh>
    <rPh sb="3" eb="4">
      <t>トウ</t>
    </rPh>
    <rPh sb="6" eb="8">
      <t>サイジ</t>
    </rPh>
    <rPh sb="8" eb="10">
      <t>イジョウ</t>
    </rPh>
    <phoneticPr fontId="5"/>
  </si>
  <si>
    <t>遊戯室、ホール</t>
    <rPh sb="0" eb="3">
      <t>ユウギシツ</t>
    </rPh>
    <phoneticPr fontId="5"/>
  </si>
  <si>
    <t>合計（ウ）</t>
    <rPh sb="0" eb="2">
      <t>ゴウケイ</t>
    </rPh>
    <phoneticPr fontId="5"/>
  </si>
  <si>
    <t>1.98㎡×(①＋②＋③＋⑥＋⑦＋⑧＋⑨)</t>
    <phoneticPr fontId="5"/>
  </si>
  <si>
    <t>その他（エ）</t>
    <rPh sb="2" eb="3">
      <t>タ</t>
    </rPh>
    <phoneticPr fontId="5"/>
  </si>
  <si>
    <t>園舎面積基準</t>
    <rPh sb="0" eb="2">
      <t>エンシャ</t>
    </rPh>
    <rPh sb="2" eb="4">
      <t>メンセキ</t>
    </rPh>
    <rPh sb="4" eb="6">
      <t>キジュン</t>
    </rPh>
    <phoneticPr fontId="5"/>
  </si>
  <si>
    <t>適用</t>
    <rPh sb="0" eb="2">
      <t>テキヨウ</t>
    </rPh>
    <phoneticPr fontId="5"/>
  </si>
  <si>
    <t>園舎面積（オ）
（（ア）（イ）除く）</t>
    <phoneticPr fontId="5"/>
  </si>
  <si>
    <t>（１学級の場合）180㎡</t>
    <phoneticPr fontId="5"/>
  </si>
  <si>
    <t>→</t>
    <phoneticPr fontId="5"/>
  </si>
  <si>
    <t>（２学級以上の場合）</t>
    <phoneticPr fontId="5"/>
  </si>
  <si>
    <t>320㎡＋100㎡×（⑩＋⑪＋⑫－2）</t>
    <phoneticPr fontId="5"/>
  </si>
  <si>
    <t>（※２）</t>
    <phoneticPr fontId="5"/>
  </si>
  <si>
    <t>※１　ほふく室の定員数には、立ち歩きをはじめた子どもを含む。</t>
    <phoneticPr fontId="5"/>
  </si>
  <si>
    <t>※２　ただし、認可の日から起算して１年以上の運営実績を有する保育所の場合は、（ア）</t>
    <phoneticPr fontId="5"/>
  </si>
  <si>
    <t>　　乳児室及び保育室、（ウ）保育室又は遊戯室いずれもの面積基準を満たせば、（オ）の</t>
    <phoneticPr fontId="5"/>
  </si>
  <si>
    <t>　　基準を満たすことは要しない。</t>
    <phoneticPr fontId="5"/>
  </si>
  <si>
    <t>（２）設置設備</t>
    <phoneticPr fontId="5"/>
  </si>
  <si>
    <t>※該当する□にレ印を記入すること。</t>
    <phoneticPr fontId="5"/>
  </si>
  <si>
    <t>調理室</t>
    <rPh sb="0" eb="3">
      <t>チョウリシツ</t>
    </rPh>
    <phoneticPr fontId="5"/>
  </si>
  <si>
    <t>有</t>
    <rPh sb="0" eb="1">
      <t>ア</t>
    </rPh>
    <phoneticPr fontId="5"/>
  </si>
  <si>
    <t>無</t>
    <rPh sb="0" eb="1">
      <t>ム</t>
    </rPh>
    <phoneticPr fontId="5"/>
  </si>
  <si>
    <t>便　所</t>
    <rPh sb="0" eb="1">
      <t>ベン</t>
    </rPh>
    <rPh sb="2" eb="3">
      <t>ショ</t>
    </rPh>
    <phoneticPr fontId="5"/>
  </si>
  <si>
    <t>（３）屋外遊戯場</t>
    <phoneticPr fontId="5"/>
  </si>
  <si>
    <t>屋外遊戯場基準</t>
    <rPh sb="0" eb="2">
      <t>オクガイ</t>
    </rPh>
    <rPh sb="2" eb="4">
      <t>ユウギ</t>
    </rPh>
    <rPh sb="4" eb="5">
      <t>ジョウ</t>
    </rPh>
    <rPh sb="5" eb="7">
      <t>キジュン</t>
    </rPh>
    <phoneticPr fontId="5"/>
  </si>
  <si>
    <t>(1)</t>
    <phoneticPr fontId="5"/>
  </si>
  <si>
    <t>（同一敷地内ま</t>
    <phoneticPr fontId="5"/>
  </si>
  <si>
    <t>（※３）</t>
    <phoneticPr fontId="5"/>
  </si>
  <si>
    <t>(2)</t>
    <phoneticPr fontId="5"/>
  </si>
  <si>
    <t>たは隣接場所）</t>
    <phoneticPr fontId="5"/>
  </si>
  <si>
    <t>（※４）</t>
    <phoneticPr fontId="5"/>
  </si>
  <si>
    <t>（２）クラス数面積</t>
    <rPh sb="6" eb="7">
      <t>スウ</t>
    </rPh>
    <rPh sb="7" eb="9">
      <t>メンセキ</t>
    </rPh>
    <phoneticPr fontId="5"/>
  </si>
  <si>
    <t>（※）４</t>
    <phoneticPr fontId="5"/>
  </si>
  <si>
    <t>（付近の代替地）</t>
    <phoneticPr fontId="5"/>
  </si>
  <si>
    <t>必要</t>
    <rPh sb="0" eb="2">
      <t>ヒツヨウ</t>
    </rPh>
    <phoneticPr fontId="5"/>
  </si>
  <si>
    <t>（１）と（２）比較</t>
    <rPh sb="7" eb="9">
      <t>ヒカク</t>
    </rPh>
    <phoneticPr fontId="5"/>
  </si>
  <si>
    <t>付近の代替地の</t>
    <phoneticPr fontId="5"/>
  </si>
  <si>
    <t>公園</t>
    <rPh sb="0" eb="2">
      <t>コウエン</t>
    </rPh>
    <phoneticPr fontId="5"/>
  </si>
  <si>
    <t>広場</t>
    <rPh sb="0" eb="2">
      <t>ヒロバ</t>
    </rPh>
    <phoneticPr fontId="5"/>
  </si>
  <si>
    <t>寺・神社境内</t>
    <rPh sb="0" eb="1">
      <t>テラ</t>
    </rPh>
    <rPh sb="2" eb="4">
      <t>ジンジャ</t>
    </rPh>
    <rPh sb="4" eb="6">
      <t>ケイダイ</t>
    </rPh>
    <phoneticPr fontId="5"/>
  </si>
  <si>
    <t>その他(</t>
    <rPh sb="2" eb="3">
      <t>タ</t>
    </rPh>
    <phoneticPr fontId="5"/>
  </si>
  <si>
    <t>)</t>
    <phoneticPr fontId="5"/>
  </si>
  <si>
    <t>内容</t>
    <rPh sb="0" eb="2">
      <t>ナイヨウ</t>
    </rPh>
    <phoneticPr fontId="5"/>
  </si>
  <si>
    <t>(代替地の名称：</t>
    <rPh sb="1" eb="4">
      <t>ダイタイチ</t>
    </rPh>
    <rPh sb="5" eb="7">
      <t>メイショウ</t>
    </rPh>
    <phoneticPr fontId="5"/>
  </si>
  <si>
    <t>●●公園</t>
    <rPh sb="2" eb="4">
      <t>コウエン</t>
    </rPh>
    <phoneticPr fontId="5"/>
  </si>
  <si>
    <t>※３　屋外遊戯場面積は下記⑴、⑵のいずれもの面積を満たすことが必要</t>
    <phoneticPr fontId="5"/>
  </si>
  <si>
    <t>⑴　①＋②＋③＋⑥＋⑦＋⑧＋⑨の園児1人につき3.3㎡以上</t>
    <phoneticPr fontId="5"/>
  </si>
  <si>
    <t>⑵　（学級数が２以下の場合）30㎡×（⑩＋⑪＋⑫－1）＋330㎡＋3.3㎡×⑥</t>
    <phoneticPr fontId="5"/>
  </si>
  <si>
    <t>　　（学級数が３以上の場合）80㎡×（⑩＋⑪＋⑫－3）＋400㎡＋3.3㎡×⑥</t>
    <phoneticPr fontId="5"/>
  </si>
  <si>
    <t>　　ただし、認可の日から起算して１年以上の運営実績を有する保育園の場合は⑴</t>
    <phoneticPr fontId="5"/>
  </si>
  <si>
    <t>　の基準を満たせば、⑵の基準を満たすことを要しない。</t>
    <phoneticPr fontId="5"/>
  </si>
  <si>
    <t>※４　同一敷地内または隣接場所の園庭面積のみで基準を満たす場合は記載不要。</t>
    <phoneticPr fontId="5"/>
  </si>
  <si>
    <t>３　建物等の状況</t>
    <rPh sb="2" eb="4">
      <t>タテモノ</t>
    </rPh>
    <rPh sb="4" eb="5">
      <t>トウ</t>
    </rPh>
    <rPh sb="6" eb="8">
      <t>ジョウキョウ</t>
    </rPh>
    <phoneticPr fontId="5"/>
  </si>
  <si>
    <t>※該当する□にレ印を記入すること。</t>
  </si>
  <si>
    <t>建物</t>
    <rPh sb="0" eb="2">
      <t>タテモノ</t>
    </rPh>
    <phoneticPr fontId="5"/>
  </si>
  <si>
    <t>使用する権原</t>
    <rPh sb="0" eb="2">
      <t>シヨウ</t>
    </rPh>
    <rPh sb="4" eb="6">
      <t>ケンゲン</t>
    </rPh>
    <phoneticPr fontId="5"/>
  </si>
  <si>
    <t>所有権</t>
    <rPh sb="0" eb="3">
      <t>ショユウケン</t>
    </rPh>
    <phoneticPr fontId="5"/>
  </si>
  <si>
    <t>使用貸借権</t>
    <rPh sb="0" eb="2">
      <t>シヨウ</t>
    </rPh>
    <rPh sb="2" eb="4">
      <t>タイシャク</t>
    </rPh>
    <rPh sb="4" eb="5">
      <t>ケン</t>
    </rPh>
    <phoneticPr fontId="5"/>
  </si>
  <si>
    <t>賃借権</t>
    <rPh sb="0" eb="3">
      <t>チンシャクケン</t>
    </rPh>
    <phoneticPr fontId="5"/>
  </si>
  <si>
    <t>(</t>
    <phoneticPr fontId="5"/>
  </si>
  <si>
    <t>権利の期間</t>
    <rPh sb="0" eb="2">
      <t>ケンリ</t>
    </rPh>
    <rPh sb="3" eb="5">
      <t>キカン</t>
    </rPh>
    <phoneticPr fontId="5"/>
  </si>
  <si>
    <t>年</t>
    <rPh sb="0" eb="1">
      <t>ネン</t>
    </rPh>
    <phoneticPr fontId="5"/>
  </si>
  <si>
    <t>月</t>
    <rPh sb="0" eb="1">
      <t>ツキ</t>
    </rPh>
    <phoneticPr fontId="5"/>
  </si>
  <si>
    <t>日</t>
    <rPh sb="0" eb="1">
      <t>ニチ</t>
    </rPh>
    <phoneticPr fontId="5"/>
  </si>
  <si>
    <t>～</t>
    <phoneticPr fontId="5"/>
  </si>
  <si>
    <t>平成</t>
    <rPh sb="0" eb="2">
      <t>ヘイセイ</t>
    </rPh>
    <phoneticPr fontId="5"/>
  </si>
  <si>
    <t>令和</t>
    <rPh sb="0" eb="2">
      <t>レイワ</t>
    </rPh>
    <phoneticPr fontId="5"/>
  </si>
  <si>
    <t>建物の概要</t>
    <rPh sb="0" eb="2">
      <t>タテモノ</t>
    </rPh>
    <rPh sb="3" eb="5">
      <t>ガイヨウ</t>
    </rPh>
    <phoneticPr fontId="5"/>
  </si>
  <si>
    <t>造</t>
    <rPh sb="0" eb="1">
      <t>ゾウ</t>
    </rPh>
    <phoneticPr fontId="5"/>
  </si>
  <si>
    <t>階建て</t>
    <rPh sb="0" eb="1">
      <t>カイ</t>
    </rPh>
    <rPh sb="1" eb="2">
      <t>タ</t>
    </rPh>
    <phoneticPr fontId="5"/>
  </si>
  <si>
    <t>年築</t>
    <rPh sb="0" eb="1">
      <t>ネン</t>
    </rPh>
    <rPh sb="1" eb="2">
      <t>チク</t>
    </rPh>
    <phoneticPr fontId="5"/>
  </si>
  <si>
    <t>鉄骨</t>
    <rPh sb="0" eb="2">
      <t>テッコツ</t>
    </rPh>
    <phoneticPr fontId="5"/>
  </si>
  <si>
    <t>平成23</t>
    <rPh sb="0" eb="2">
      <t>ヘイセイ</t>
    </rPh>
    <phoneticPr fontId="5"/>
  </si>
  <si>
    <t>延床面積</t>
    <rPh sb="0" eb="2">
      <t>ノベユカ</t>
    </rPh>
    <rPh sb="2" eb="4">
      <t>メンセキ</t>
    </rPh>
    <phoneticPr fontId="5"/>
  </si>
  <si>
    <t>新築・改修工事を実施
する場合の予定期間</t>
    <phoneticPr fontId="5"/>
  </si>
  <si>
    <t>着　　工</t>
    <rPh sb="0" eb="1">
      <t>キ</t>
    </rPh>
    <rPh sb="3" eb="4">
      <t>コウ</t>
    </rPh>
    <phoneticPr fontId="5"/>
  </si>
  <si>
    <t>頃</t>
    <rPh sb="0" eb="1">
      <t>コロ</t>
    </rPh>
    <phoneticPr fontId="5"/>
  </si>
  <si>
    <t>竣　　工</t>
    <rPh sb="0" eb="1">
      <t>シュン</t>
    </rPh>
    <rPh sb="3" eb="4">
      <t>コウ</t>
    </rPh>
    <phoneticPr fontId="5"/>
  </si>
  <si>
    <t>土地</t>
    <rPh sb="0" eb="2">
      <t>トチ</t>
    </rPh>
    <phoneticPr fontId="5"/>
  </si>
  <si>
    <t>（使用する権原）</t>
    <rPh sb="1" eb="3">
      <t>シヨウ</t>
    </rPh>
    <rPh sb="5" eb="7">
      <t>ケンゲン</t>
    </rPh>
    <phoneticPr fontId="5"/>
  </si>
  <si>
    <t>４　耐火基準等</t>
    <rPh sb="2" eb="4">
      <t>タイカ</t>
    </rPh>
    <rPh sb="4" eb="6">
      <t>キジュン</t>
    </rPh>
    <rPh sb="6" eb="7">
      <t>トウ</t>
    </rPh>
    <phoneticPr fontId="5"/>
  </si>
  <si>
    <t>（乳児室、ほふく室、保育室又は遊戯室（以下「保育室等」という。）の設置階が</t>
    <phoneticPr fontId="5"/>
  </si>
  <si>
    <t>２階以上の場合のみ記入</t>
    <rPh sb="1" eb="4">
      <t>カイイジョウ</t>
    </rPh>
    <rPh sb="5" eb="7">
      <t>バアイ</t>
    </rPh>
    <rPh sb="9" eb="11">
      <t>キニュウ</t>
    </rPh>
    <phoneticPr fontId="5"/>
  </si>
  <si>
    <t>）</t>
    <phoneticPr fontId="5"/>
  </si>
  <si>
    <t>（１）耐火建築物等の有無</t>
    <rPh sb="3" eb="5">
      <t>タイカ</t>
    </rPh>
    <rPh sb="5" eb="7">
      <t>ケンチク</t>
    </rPh>
    <rPh sb="7" eb="8">
      <t>ブツ</t>
    </rPh>
    <rPh sb="8" eb="9">
      <t>トウ</t>
    </rPh>
    <rPh sb="10" eb="12">
      <t>ウム</t>
    </rPh>
    <phoneticPr fontId="5"/>
  </si>
  <si>
    <t>法…建築基準法</t>
    <phoneticPr fontId="5"/>
  </si>
  <si>
    <t>項　　目（該当する□にレ印を記入すること。）</t>
    <rPh sb="0" eb="1">
      <t>コウ</t>
    </rPh>
    <rPh sb="3" eb="4">
      <t>メ</t>
    </rPh>
    <phoneticPr fontId="5"/>
  </si>
  <si>
    <t>建物の基準</t>
    <rPh sb="0" eb="2">
      <t>タテモノ</t>
    </rPh>
    <rPh sb="3" eb="5">
      <t>キジュン</t>
    </rPh>
    <phoneticPr fontId="5"/>
  </si>
  <si>
    <t>耐火建築物（法第2条第9号の2に規定するもの）</t>
  </si>
  <si>
    <t>準耐火建築物（法第2条第9号の3に規定するもの）</t>
    <phoneticPr fontId="5"/>
  </si>
  <si>
    <t>（２）設備基準</t>
    <rPh sb="3" eb="5">
      <t>セツビ</t>
    </rPh>
    <rPh sb="5" eb="7">
      <t>キジュン</t>
    </rPh>
    <phoneticPr fontId="5"/>
  </si>
  <si>
    <t>項　　目（設置している設備の□にレ印を記入すること。）</t>
    <phoneticPr fontId="5"/>
  </si>
  <si>
    <t>２ 階</t>
    <rPh sb="2" eb="3">
      <t>カイ</t>
    </rPh>
    <phoneticPr fontId="5"/>
  </si>
  <si>
    <t>（常用）</t>
    <rPh sb="1" eb="3">
      <t>ジョウヨウ</t>
    </rPh>
    <phoneticPr fontId="5"/>
  </si>
  <si>
    <t>屋内階段</t>
    <rPh sb="0" eb="2">
      <t>オクナイ</t>
    </rPh>
    <rPh sb="2" eb="4">
      <t>カイダン</t>
    </rPh>
    <phoneticPr fontId="5"/>
  </si>
  <si>
    <t>屋外階段</t>
    <rPh sb="0" eb="2">
      <t>オクガイ</t>
    </rPh>
    <rPh sb="2" eb="4">
      <t>カイダン</t>
    </rPh>
    <phoneticPr fontId="5"/>
  </si>
  <si>
    <t>（避難用）</t>
    <rPh sb="1" eb="3">
      <t>ヒナン</t>
    </rPh>
    <rPh sb="3" eb="4">
      <t>ヨウ</t>
    </rPh>
    <phoneticPr fontId="5"/>
  </si>
  <si>
    <t>特別避難階段に準じた屋内避難階段又は特別避難階段</t>
    <phoneticPr fontId="5"/>
  </si>
  <si>
    <t>待避上有効なバルコニー</t>
    <phoneticPr fontId="5"/>
  </si>
  <si>
    <t>準耐火構造の屋外傾斜路又はこれに準ずる設備</t>
    <phoneticPr fontId="5"/>
  </si>
  <si>
    <t>３ 階</t>
    <rPh sb="2" eb="3">
      <t>カイ</t>
    </rPh>
    <phoneticPr fontId="5"/>
  </si>
  <si>
    <t>屋内避難階段又は特別避難階段</t>
    <phoneticPr fontId="5"/>
  </si>
  <si>
    <t>耐火構造の屋外傾斜路又はこれに準ずる設備</t>
    <phoneticPr fontId="5"/>
  </si>
  <si>
    <t>※避難上有効で保育室等からの歩行距離が30メートル以下に設置してあること</t>
    <rPh sb="28" eb="30">
      <t>セッチ</t>
    </rPh>
    <phoneticPr fontId="5"/>
  </si>
  <si>
    <t>４ 階 以 上</t>
    <rPh sb="2" eb="3">
      <t>カイ</t>
    </rPh>
    <rPh sb="4" eb="5">
      <t>イ</t>
    </rPh>
    <rPh sb="6" eb="7">
      <t>ジョウ</t>
    </rPh>
    <phoneticPr fontId="5"/>
  </si>
  <si>
    <t>屋外避難階段</t>
    <rPh sb="0" eb="2">
      <t>オクガイ</t>
    </rPh>
    <rPh sb="2" eb="4">
      <t>ヒナン</t>
    </rPh>
    <rPh sb="4" eb="6">
      <t>カイダン</t>
    </rPh>
    <phoneticPr fontId="5"/>
  </si>
  <si>
    <t>特別避難階段に準じた屋内避難階段（排煙設備を有するもの）又は特別避難階段</t>
    <phoneticPr fontId="5"/>
  </si>
  <si>
    <t>耐火構造の屋外傾斜路</t>
    <phoneticPr fontId="5"/>
  </si>
  <si>
    <t>（※避難上有効で保育室等からの歩行距離が30メートル以下に設置してあること）</t>
    <rPh sb="29" eb="31">
      <t>セッチ</t>
    </rPh>
    <phoneticPr fontId="5"/>
  </si>
  <si>
    <t>（３）その他の防災設備</t>
    <rPh sb="5" eb="6">
      <t>タ</t>
    </rPh>
    <rPh sb="7" eb="9">
      <t>ボウサイ</t>
    </rPh>
    <rPh sb="9" eb="11">
      <t>セツビ</t>
    </rPh>
    <phoneticPr fontId="5"/>
  </si>
  <si>
    <t>２階以上</t>
    <rPh sb="1" eb="2">
      <t>カイ</t>
    </rPh>
    <rPh sb="2" eb="4">
      <t>イジョウ</t>
    </rPh>
    <phoneticPr fontId="5"/>
  </si>
  <si>
    <t>乳幼児の転落防止設備（保育室等その他の乳児が出入りし、又は通行する場所</t>
    <phoneticPr fontId="5"/>
  </si>
  <si>
    <t>に設置）</t>
    <rPh sb="1" eb="3">
      <t>セッチ</t>
    </rPh>
    <phoneticPr fontId="5"/>
  </si>
  <si>
    <t>３ 階 以 上</t>
    <rPh sb="2" eb="3">
      <t>カイ</t>
    </rPh>
    <rPh sb="4" eb="5">
      <t>イ</t>
    </rPh>
    <rPh sb="6" eb="7">
      <t>ジョウ</t>
    </rPh>
    <phoneticPr fontId="5"/>
  </si>
  <si>
    <t>調理設備</t>
    <rPh sb="0" eb="2">
      <t>チョウリ</t>
    </rPh>
    <rPh sb="2" eb="4">
      <t>セツビ</t>
    </rPh>
    <phoneticPr fontId="5"/>
  </si>
  <si>
    <t>スプリンクラー設備その他これに類するもので自動式のものが設置されている</t>
    <rPh sb="28" eb="30">
      <t>セッチ</t>
    </rPh>
    <phoneticPr fontId="5"/>
  </si>
  <si>
    <t>調理用器具の種類に応じた有効な自動消火装置が設置され、かつ外部への延焼</t>
    <phoneticPr fontId="5"/>
  </si>
  <si>
    <t>防止措置が講じられている</t>
    <rPh sb="0" eb="2">
      <t>ボウシ</t>
    </rPh>
    <rPh sb="2" eb="4">
      <t>ソチ</t>
    </rPh>
    <phoneticPr fontId="5"/>
  </si>
  <si>
    <t>調理設備とそれ以外の部分が、耐火構造の床、壁又は特定防火設備で区画されている</t>
    <phoneticPr fontId="5"/>
  </si>
  <si>
    <t>調理設備とそれ以外の部分が，耐火構造の床，壁又は特定防火設備で区画されている</t>
    <phoneticPr fontId="5"/>
  </si>
  <si>
    <t>ダンパーが、換気、暖房又は冷房設備の風道が床若しくは壁を貫通する部分（これに近</t>
    <rPh sb="6" eb="8">
      <t>カンキ</t>
    </rPh>
    <rPh sb="38" eb="39">
      <t>チカ</t>
    </rPh>
    <phoneticPr fontId="5"/>
  </si>
  <si>
    <t>接する部分を含む）に、防火上有効に設置されている</t>
    <phoneticPr fontId="5"/>
  </si>
  <si>
    <t>設 備</t>
    <rPh sb="0" eb="1">
      <t>セツ</t>
    </rPh>
    <rPh sb="2" eb="3">
      <t>ビ</t>
    </rPh>
    <phoneticPr fontId="5"/>
  </si>
  <si>
    <t>壁及び天井の室内に面する部分の仕上げを不燃材料でしている</t>
    <phoneticPr fontId="5"/>
  </si>
  <si>
    <t>非常警報器具又は非常警報設備及び消防機関へ火災を通報する設備が設置されている</t>
    <rPh sb="31" eb="33">
      <t>セッチ</t>
    </rPh>
    <phoneticPr fontId="5"/>
  </si>
  <si>
    <t>カーテン、敷物、建具等で可燃性のものについての防炎処理が施されている</t>
    <rPh sb="28" eb="29">
      <t>ホドコ</t>
    </rPh>
    <phoneticPr fontId="5"/>
  </si>
  <si>
    <t>様式２（第３条関係）</t>
    <phoneticPr fontId="5"/>
  </si>
  <si>
    <t>様式２－１（第３条関係）</t>
    <phoneticPr fontId="5"/>
  </si>
  <si>
    <t>職員に関する調書（幼保連携型認定こども園）</t>
    <rPh sb="0" eb="2">
      <t>ショクイン</t>
    </rPh>
    <rPh sb="3" eb="4">
      <t>カン</t>
    </rPh>
    <rPh sb="6" eb="8">
      <t>チョウショ</t>
    </rPh>
    <rPh sb="9" eb="11">
      <t>ヨウホ</t>
    </rPh>
    <rPh sb="11" eb="13">
      <t>レンケイ</t>
    </rPh>
    <rPh sb="13" eb="14">
      <t>ガタ</t>
    </rPh>
    <rPh sb="14" eb="16">
      <t>ニンテイ</t>
    </rPh>
    <rPh sb="19" eb="20">
      <t>エン</t>
    </rPh>
    <phoneticPr fontId="5"/>
  </si>
  <si>
    <t>職員に関する調書（幼稚園型認定こども園）</t>
    <rPh sb="0" eb="2">
      <t>ショクイン</t>
    </rPh>
    <rPh sb="3" eb="4">
      <t>カン</t>
    </rPh>
    <rPh sb="6" eb="8">
      <t>チョウショ</t>
    </rPh>
    <rPh sb="9" eb="12">
      <t>ヨウチエン</t>
    </rPh>
    <rPh sb="12" eb="13">
      <t>ガタ</t>
    </rPh>
    <rPh sb="13" eb="15">
      <t>ニンテイ</t>
    </rPh>
    <rPh sb="18" eb="19">
      <t>エン</t>
    </rPh>
    <phoneticPr fontId="5"/>
  </si>
  <si>
    <t>１　定員及び学級数と配置保育教諭等の数</t>
    <phoneticPr fontId="5"/>
  </si>
  <si>
    <t>１　定員及び学級数と配置保育教諭等の数</t>
    <rPh sb="14" eb="16">
      <t>キョウユ</t>
    </rPh>
    <phoneticPr fontId="5"/>
  </si>
  <si>
    <t>（配置すべき保育教諭等の数）</t>
    <rPh sb="1" eb="3">
      <t>ハイチ</t>
    </rPh>
    <rPh sb="6" eb="8">
      <t>ホイク</t>
    </rPh>
    <rPh sb="8" eb="10">
      <t>キョウユ</t>
    </rPh>
    <rPh sb="10" eb="11">
      <t>トウ</t>
    </rPh>
    <rPh sb="12" eb="13">
      <t>カズ</t>
    </rPh>
    <phoneticPr fontId="5"/>
  </si>
  <si>
    <t>常勤(A)</t>
    <phoneticPr fontId="5"/>
  </si>
  <si>
    <t>施設に関する調書（保育所からの移行）</t>
    <rPh sb="0" eb="2">
      <t>シセツ</t>
    </rPh>
    <rPh sb="3" eb="4">
      <t>カン</t>
    </rPh>
    <rPh sb="6" eb="8">
      <t>チョウショ</t>
    </rPh>
    <rPh sb="9" eb="11">
      <t>ホイク</t>
    </rPh>
    <rPh sb="11" eb="12">
      <t>ショ</t>
    </rPh>
    <rPh sb="15" eb="17">
      <t>イコウ</t>
    </rPh>
    <phoneticPr fontId="5"/>
  </si>
  <si>
    <t>学級数</t>
    <rPh sb="0" eb="3">
      <t>ガッキュウスウ</t>
    </rPh>
    <phoneticPr fontId="5"/>
  </si>
  <si>
    <t>ほふく室</t>
    <rPh sb="3" eb="4">
      <t>シツ</t>
    </rPh>
    <phoneticPr fontId="5"/>
  </si>
  <si>
    <t>保育室等（２歳児クラス）</t>
    <rPh sb="0" eb="2">
      <t>ホイク</t>
    </rPh>
    <rPh sb="2" eb="3">
      <t>シツ</t>
    </rPh>
    <rPh sb="3" eb="4">
      <t>トウ</t>
    </rPh>
    <rPh sb="6" eb="8">
      <t>サイジ</t>
    </rPh>
    <phoneticPr fontId="5"/>
  </si>
  <si>
    <t>学級数（⑩＋⑪＋⑫）以上</t>
    <phoneticPr fontId="5"/>
  </si>
  <si>
    <t>合計（イ）</t>
    <rPh sb="0" eb="2">
      <t>ゴウケイ</t>
    </rPh>
    <phoneticPr fontId="5"/>
  </si>
  <si>
    <t>1.98㎡×(①＋②＋③＋⑥＋</t>
    <phoneticPr fontId="5"/>
  </si>
  <si>
    <t>⑦＋⑧＋⑨)</t>
    <phoneticPr fontId="5"/>
  </si>
  <si>
    <t>その他（ウ）</t>
    <rPh sb="2" eb="3">
      <t>タ</t>
    </rPh>
    <phoneticPr fontId="5"/>
  </si>
  <si>
    <t>園舎面積
（ア）＋（イ）＋（ウ）</t>
    <phoneticPr fontId="5"/>
  </si>
  <si>
    <t>1学級</t>
    <rPh sb="1" eb="3">
      <t>ガッキュウ</t>
    </rPh>
    <phoneticPr fontId="5"/>
  </si>
  <si>
    <t>2学級</t>
    <rPh sb="1" eb="3">
      <t>ガッキュウ</t>
    </rPh>
    <phoneticPr fontId="5"/>
  </si>
  <si>
    <t>※ほふく室の定員数には、立ち歩きをはじめた子どもを含む。</t>
    <phoneticPr fontId="5"/>
  </si>
  <si>
    <t>（※）保育所基準＋幼稚園基準</t>
    <phoneticPr fontId="5"/>
  </si>
  <si>
    <t>（保育所基準）1.65㎡×(乳児室の定員)＋3.3㎡×（ほふく室の定員）＋1.98㎡×⑥</t>
    <phoneticPr fontId="5"/>
  </si>
  <si>
    <t>（幼稚園基準）・1学級の場合　180㎡</t>
    <phoneticPr fontId="5"/>
  </si>
  <si>
    <t xml:space="preserve"> ・2学級以上の場合　320㎡＋100㎡×（学級数⑩＋⑪＋⑫）－2）㎡</t>
    <phoneticPr fontId="5"/>
  </si>
  <si>
    <t>設置設備（必置）</t>
    <rPh sb="0" eb="2">
      <t>セッチ</t>
    </rPh>
    <rPh sb="2" eb="4">
      <t>セツビ</t>
    </rPh>
    <rPh sb="5" eb="7">
      <t>ヒッチ</t>
    </rPh>
    <phoneticPr fontId="5"/>
  </si>
  <si>
    <t xml:space="preserve"> 職員室</t>
    <rPh sb="1" eb="4">
      <t>ショクインシツ</t>
    </rPh>
    <phoneticPr fontId="5"/>
  </si>
  <si>
    <t>保健室</t>
    <phoneticPr fontId="5"/>
  </si>
  <si>
    <t>便所</t>
    <rPh sb="0" eb="2">
      <t>ベンジョ</t>
    </rPh>
    <phoneticPr fontId="5"/>
  </si>
  <si>
    <t>飲料水用設備</t>
    <rPh sb="0" eb="4">
      <t>インリョウスイヨウ</t>
    </rPh>
    <rPh sb="4" eb="6">
      <t>セツビ</t>
    </rPh>
    <phoneticPr fontId="5"/>
  </si>
  <si>
    <t xml:space="preserve"> 手洗用設備及び足洗用設備</t>
    <phoneticPr fontId="5"/>
  </si>
  <si>
    <t>設置設備（任意）</t>
    <rPh sb="0" eb="2">
      <t>セッチ</t>
    </rPh>
    <rPh sb="2" eb="4">
      <t>セツビ</t>
    </rPh>
    <rPh sb="5" eb="7">
      <t>ニンイ</t>
    </rPh>
    <phoneticPr fontId="5"/>
  </si>
  <si>
    <t xml:space="preserve"> 放送聴取設備</t>
    <phoneticPr fontId="5"/>
  </si>
  <si>
    <t>映写設備</t>
    <phoneticPr fontId="5"/>
  </si>
  <si>
    <t>水遊び場</t>
    <phoneticPr fontId="5"/>
  </si>
  <si>
    <t xml:space="preserve"> 園児清浄用設備</t>
    <phoneticPr fontId="5"/>
  </si>
  <si>
    <t>図書室</t>
    <phoneticPr fontId="5"/>
  </si>
  <si>
    <t>会議室</t>
    <rPh sb="0" eb="3">
      <t>カイギシツ</t>
    </rPh>
    <phoneticPr fontId="5"/>
  </si>
  <si>
    <t>（３）園庭</t>
    <rPh sb="3" eb="5">
      <t>エンテイ</t>
    </rPh>
    <phoneticPr fontId="5"/>
  </si>
  <si>
    <t>園庭面積</t>
    <rPh sb="0" eb="2">
      <t>エンテイ</t>
    </rPh>
    <rPh sb="2" eb="4">
      <t>メンセキ</t>
    </rPh>
    <phoneticPr fontId="5"/>
  </si>
  <si>
    <t>ア-2</t>
    <phoneticPr fontId="5"/>
  </si>
  <si>
    <t>同一の敷地（隣接地）内</t>
    <phoneticPr fontId="5"/>
  </si>
  <si>
    <t>ア-3</t>
    <phoneticPr fontId="5"/>
  </si>
  <si>
    <t>（※）　下記（ア）、（イ）のいずれか大きい面積　＋　3.3㎡×⑥</t>
    <phoneticPr fontId="5"/>
  </si>
  <si>
    <t>イ</t>
    <phoneticPr fontId="5"/>
  </si>
  <si>
    <t>（ア）2学級以下の場合　330㎡＋30㎡×（学級数－1）</t>
    <phoneticPr fontId="5"/>
  </si>
  <si>
    <t>　　　3学級以上の場合　400㎡＋80㎡×（学級数－3）</t>
    <phoneticPr fontId="5"/>
  </si>
  <si>
    <t>（イ）②3.3㎡×(①＋②＋③＋⑦＋⑧＋⑨)</t>
    <phoneticPr fontId="5"/>
  </si>
  <si>
    <t>○園庭にかかる移行特例を適用する場合</t>
    <phoneticPr fontId="5"/>
  </si>
  <si>
    <t>ア　同一の敷地（隣接地内）とする場合</t>
    <phoneticPr fontId="5"/>
  </si>
  <si>
    <t>同一の敷地内（隣接地）</t>
    <phoneticPr fontId="5"/>
  </si>
  <si>
    <t>3.3㎡×(①＋②＋③＋⑥＋⑦＋⑧＋⑨)</t>
    <phoneticPr fontId="5"/>
  </si>
  <si>
    <t>イ　満２歳児の園庭を付近の代替地とする場合</t>
    <rPh sb="2" eb="3">
      <t>マン</t>
    </rPh>
    <rPh sb="4" eb="6">
      <t>サイジ</t>
    </rPh>
    <phoneticPr fontId="5"/>
  </si>
  <si>
    <t>3.3㎡×(①＋②＋③＋⑦＋⑧＋⑨)</t>
    <phoneticPr fontId="5"/>
  </si>
  <si>
    <t>代替地</t>
    <rPh sb="0" eb="3">
      <t>ダイタイチ</t>
    </rPh>
    <phoneticPr fontId="5"/>
  </si>
  <si>
    <t>3.3㎡×⑥</t>
    <phoneticPr fontId="5"/>
  </si>
  <si>
    <t>（代替地について）</t>
    <rPh sb="1" eb="4">
      <t>ダイタイチ</t>
    </rPh>
    <phoneticPr fontId="5"/>
  </si>
  <si>
    <t>　※該当する□にレ印を記入すること。</t>
    <phoneticPr fontId="5"/>
  </si>
  <si>
    <t xml:space="preserve"> 公園</t>
    <rPh sb="1" eb="3">
      <t>コウエン</t>
    </rPh>
    <phoneticPr fontId="5"/>
  </si>
  <si>
    <t>その他（</t>
    <phoneticPr fontId="5"/>
  </si>
  <si>
    <t>代替地の名称：</t>
    <rPh sb="0" eb="3">
      <t>ダイタイチ</t>
    </rPh>
    <rPh sb="4" eb="6">
      <t>メイショウ</t>
    </rPh>
    <phoneticPr fontId="5"/>
  </si>
  <si>
    <t>代替地に園庭を設けることができる要件（①～④）を満たしていると判断できる事由を記載（要件：</t>
    <phoneticPr fontId="5"/>
  </si>
  <si>
    <t>①園児が安全に移動できる場所　②園児が安全に利用できる場所　③園児が日常的に利用できる場所</t>
    <phoneticPr fontId="5"/>
  </si>
  <si>
    <t>④教育及び保育の適切な提供が可能な場所）</t>
    <phoneticPr fontId="5"/>
  </si>
  <si>
    <t>平成5</t>
    <rPh sb="0" eb="2">
      <t>ヘイセイ</t>
    </rPh>
    <phoneticPr fontId="5"/>
  </si>
  <si>
    <t>（保育所からの移行特例）</t>
    <phoneticPr fontId="5"/>
  </si>
  <si>
    <t>スプリンクラー設備その他これに類するもので自動式のもの</t>
    <phoneticPr fontId="5"/>
  </si>
  <si>
    <t>ダンパーが、暖房又は冷房設備の風道が床若しくは壁を貫通する部分（これに近</t>
    <rPh sb="6" eb="8">
      <t>ダンボウ</t>
    </rPh>
    <rPh sb="35" eb="36">
      <t>チカ</t>
    </rPh>
    <phoneticPr fontId="5"/>
  </si>
  <si>
    <t>非常警報器具又は非常警報設備及び消防機関へ火災を通報する設備</t>
    <phoneticPr fontId="5"/>
  </si>
  <si>
    <t>カーテン、敷物、建具等で可燃性のものについての防炎処理</t>
    <phoneticPr fontId="5"/>
  </si>
  <si>
    <t>⑤÷6</t>
    <phoneticPr fontId="5"/>
  </si>
  <si>
    <t>⑦÷20</t>
    <phoneticPr fontId="5"/>
  </si>
  <si>
    <t>⑧÷30</t>
    <phoneticPr fontId="5"/>
  </si>
  <si>
    <t>⑨÷30</t>
    <phoneticPr fontId="5"/>
  </si>
  <si>
    <t>月当たり勤務時間数の合計(B)</t>
    <phoneticPr fontId="5"/>
  </si>
  <si>
    <t>※満３歳児以上の学級担任は幼稚園教諭の免許を有する者とすること。</t>
    <phoneticPr fontId="5"/>
  </si>
  <si>
    <t>様式６－１（第３条関係）</t>
    <phoneticPr fontId="5"/>
  </si>
  <si>
    <t>施設に関する調書（幼稚園型認定こども園）</t>
    <rPh sb="0" eb="2">
      <t>シセツ</t>
    </rPh>
    <rPh sb="3" eb="4">
      <t>カン</t>
    </rPh>
    <rPh sb="6" eb="8">
      <t>チョウショ</t>
    </rPh>
    <rPh sb="9" eb="12">
      <t>ヨウチエン</t>
    </rPh>
    <rPh sb="12" eb="13">
      <t>ガタ</t>
    </rPh>
    <rPh sb="13" eb="15">
      <t>ニンテイ</t>
    </rPh>
    <rPh sb="18" eb="19">
      <t>エン</t>
    </rPh>
    <phoneticPr fontId="5"/>
  </si>
  <si>
    <t>1.98㎡×⑥</t>
    <phoneticPr fontId="5"/>
  </si>
  <si>
    <t>※２　認可の日から起算して1年以上の運営実績を有する幼稚園の場合は、（イ）及び（オ）</t>
    <phoneticPr fontId="5"/>
  </si>
  <si>
    <t>　　の基準を満たせば、（ウ）の基準を満たすことは要しない。</t>
    <phoneticPr fontId="5"/>
  </si>
  <si>
    <t>※３号認定の児童が２０人未満の場合は、独立した調理室の設置までは不要。（この場合</t>
    <phoneticPr fontId="5"/>
  </si>
  <si>
    <t>　でも調理設備の設置は必要）</t>
    <phoneticPr fontId="5"/>
  </si>
  <si>
    <t>屋外遊戯場面積</t>
    <phoneticPr fontId="5"/>
  </si>
  <si>
    <t>※３　屋外遊戯場面積は下記⑴、⑵いずれもの面積を満たすことが必要</t>
    <phoneticPr fontId="5"/>
  </si>
  <si>
    <t>　　ただし、認可の日から起算して１年以上の運営実績を有する幼稚園の場合は</t>
    <rPh sb="29" eb="32">
      <t>ヨウチエン</t>
    </rPh>
    <phoneticPr fontId="5"/>
  </si>
  <si>
    <t>　⑵の基準を満たせば、⑴の基準を満たすことを要しない。</t>
    <phoneticPr fontId="5"/>
  </si>
  <si>
    <t>新築・改修工事
を実施する場合
の予定期間</t>
    <phoneticPr fontId="5"/>
  </si>
  <si>
    <t>様式６－３（第３条関係）</t>
    <phoneticPr fontId="5"/>
  </si>
  <si>
    <t>施設に関する調書（幼稚園からの移行）</t>
    <rPh sb="0" eb="2">
      <t>シセツ</t>
    </rPh>
    <rPh sb="3" eb="4">
      <t>カン</t>
    </rPh>
    <rPh sb="6" eb="8">
      <t>チョウショ</t>
    </rPh>
    <rPh sb="9" eb="12">
      <t>ヨウチエン</t>
    </rPh>
    <rPh sb="15" eb="17">
      <t>イコウ</t>
    </rPh>
    <phoneticPr fontId="5"/>
  </si>
  <si>
    <t>・2学級以上の場合　320㎡＋100㎡×（学級数⑩＋⑪＋⑫）－2）㎡</t>
    <phoneticPr fontId="5"/>
  </si>
  <si>
    <t>〇保育室又は遊戯室の面積の移行特例を適用する場合□にレ印を記入。</t>
    <phoneticPr fontId="5"/>
  </si>
  <si>
    <t>移行特例を適用する。（保育室又は遊戯室の面積（イ）は基準を満たさなくても可）</t>
    <phoneticPr fontId="5"/>
  </si>
  <si>
    <t>（イ）3.3㎡×(①＋②＋③＋⑦＋⑧＋⑨)</t>
    <phoneticPr fontId="5"/>
  </si>
  <si>
    <t>同一敷地内基準</t>
    <rPh sb="0" eb="2">
      <t>ドウイツ</t>
    </rPh>
    <rPh sb="2" eb="4">
      <t>シキチ</t>
    </rPh>
    <rPh sb="4" eb="5">
      <t>ナイ</t>
    </rPh>
    <rPh sb="5" eb="7">
      <t>キジュン</t>
    </rPh>
    <phoneticPr fontId="5"/>
  </si>
  <si>
    <t>上記（※）（ア）の面積＋3.3㎡×⑥</t>
    <phoneticPr fontId="5"/>
  </si>
  <si>
    <t>上記（※）（ア）の面積</t>
    <phoneticPr fontId="5"/>
  </si>
  <si>
    <t>移行特例</t>
    <rPh sb="0" eb="2">
      <t>イコウ</t>
    </rPh>
    <rPh sb="2" eb="4">
      <t>トクレイ</t>
    </rPh>
    <phoneticPr fontId="5"/>
  </si>
  <si>
    <t>※避難上有効で保育室等からの歩行距離が30メートル以下となるように設けられていること</t>
    <rPh sb="33" eb="34">
      <t>セツ</t>
    </rPh>
    <phoneticPr fontId="5"/>
  </si>
  <si>
    <t>特別避難階段に準じた屋内避難階段（排煙設備を有するもの）又は特別</t>
    <phoneticPr fontId="5"/>
  </si>
  <si>
    <t>避難階段</t>
    <phoneticPr fontId="5"/>
  </si>
  <si>
    <t>乳幼児の転落防止設備（保育室等その他の乳児が出入りし、又は通行す</t>
    <phoneticPr fontId="5"/>
  </si>
  <si>
    <t>　る場所に設置）</t>
    <rPh sb="5" eb="7">
      <t>セッチ</t>
    </rPh>
    <phoneticPr fontId="5"/>
  </si>
  <si>
    <t>調理用器具の種類に応じた有効な自動消火装置が設置され、かつ外部へ</t>
    <phoneticPr fontId="5"/>
  </si>
  <si>
    <t>　の延焼防止措置が講じられている</t>
    <rPh sb="4" eb="6">
      <t>ボウシ</t>
    </rPh>
    <rPh sb="6" eb="8">
      <t>ソチ</t>
    </rPh>
    <phoneticPr fontId="5"/>
  </si>
  <si>
    <t>　の防止措置が講じられている</t>
    <rPh sb="2" eb="4">
      <t>ボウシ</t>
    </rPh>
    <rPh sb="4" eb="6">
      <t>ソチ</t>
    </rPh>
    <phoneticPr fontId="5"/>
  </si>
  <si>
    <t>調理設備とそれ以外の部分が、耐火構造の床、壁又は特定防火設備で区</t>
    <phoneticPr fontId="5"/>
  </si>
  <si>
    <t>画されている</t>
    <phoneticPr fontId="5"/>
  </si>
  <si>
    <t>　画されている</t>
    <phoneticPr fontId="5"/>
  </si>
  <si>
    <t>ダンパーが、暖房又は冷房設備の風道が床若しくは壁を貫通する部分（こ</t>
    <rPh sb="6" eb="8">
      <t>ダンボウ</t>
    </rPh>
    <phoneticPr fontId="5"/>
  </si>
  <si>
    <t>ダンパーが、換気、暖房又は冷房設備の風道が床若しくは壁を貫通する部分（こ</t>
    <rPh sb="6" eb="8">
      <t>カンキ</t>
    </rPh>
    <phoneticPr fontId="5"/>
  </si>
  <si>
    <t>　れに近接する部分を含む）に、防火上有効に設置されている</t>
    <phoneticPr fontId="5"/>
  </si>
  <si>
    <t>移行特例を適用した場合</t>
    <phoneticPr fontId="5"/>
  </si>
  <si>
    <t>（園児の待避上必要な設備を記載）</t>
    <phoneticPr fontId="5"/>
  </si>
  <si>
    <t>事業所の平面図（各室の用途及び面積が記入されていること）</t>
    <phoneticPr fontId="5"/>
  </si>
  <si>
    <t>位置図（付近図）</t>
    <phoneticPr fontId="5"/>
  </si>
  <si>
    <t>担当者氏名</t>
    <rPh sb="0" eb="3">
      <t>タントウシャ</t>
    </rPh>
    <phoneticPr fontId="5"/>
  </si>
  <si>
    <t>従事職員予定（保育所型）</t>
  </si>
  <si>
    <t>(保育所型職員一覧不足用)</t>
  </si>
  <si>
    <t>建物・設備等の状況（保育所型）</t>
  </si>
  <si>
    <t>保育所→保育所型認定こども園提出書類</t>
    <rPh sb="0" eb="2">
      <t>ホイク</t>
    </rPh>
    <rPh sb="2" eb="3">
      <t>ショ</t>
    </rPh>
    <rPh sb="4" eb="6">
      <t>ホイク</t>
    </rPh>
    <rPh sb="6" eb="7">
      <t>ショ</t>
    </rPh>
    <rPh sb="7" eb="8">
      <t>ガタ</t>
    </rPh>
    <rPh sb="8" eb="10">
      <t>ニンテイ</t>
    </rPh>
    <rPh sb="13" eb="14">
      <t>エン</t>
    </rPh>
    <rPh sb="14" eb="16">
      <t>テイシュツ</t>
    </rPh>
    <rPh sb="16" eb="18">
      <t>ショルイ</t>
    </rPh>
    <phoneticPr fontId="5"/>
  </si>
  <si>
    <t>保育所→幼保連携型認定こども園提出書類</t>
    <rPh sb="0" eb="2">
      <t>ホイク</t>
    </rPh>
    <rPh sb="2" eb="3">
      <t>ショ</t>
    </rPh>
    <rPh sb="4" eb="6">
      <t>ヨウホ</t>
    </rPh>
    <rPh sb="6" eb="8">
      <t>レンケイ</t>
    </rPh>
    <rPh sb="8" eb="9">
      <t>ガタ</t>
    </rPh>
    <rPh sb="9" eb="11">
      <t>ニンテイ</t>
    </rPh>
    <rPh sb="14" eb="15">
      <t>エン</t>
    </rPh>
    <rPh sb="15" eb="17">
      <t>テイシュツ</t>
    </rPh>
    <rPh sb="17" eb="19">
      <t>ショルイ</t>
    </rPh>
    <phoneticPr fontId="5"/>
  </si>
  <si>
    <t>従事職員予定（幼保連携型）</t>
  </si>
  <si>
    <t xml:space="preserve">(幼保連携型職員一覧不足用) </t>
  </si>
  <si>
    <t>建物・設備等の状況（保→幼保連携型）</t>
  </si>
  <si>
    <t>幼稚園→幼保連携型認定こども園提出書類</t>
    <rPh sb="0" eb="3">
      <t>ヨウチエン</t>
    </rPh>
    <rPh sb="4" eb="6">
      <t>ヨウホ</t>
    </rPh>
    <rPh sb="6" eb="8">
      <t>レンケイ</t>
    </rPh>
    <rPh sb="8" eb="9">
      <t>ガタ</t>
    </rPh>
    <rPh sb="9" eb="11">
      <t>ニンテイ</t>
    </rPh>
    <rPh sb="14" eb="15">
      <t>エン</t>
    </rPh>
    <rPh sb="15" eb="17">
      <t>テイシュツ</t>
    </rPh>
    <rPh sb="17" eb="19">
      <t>ショルイ</t>
    </rPh>
    <phoneticPr fontId="5"/>
  </si>
  <si>
    <t xml:space="preserve"> (幼保連携型職員一覧不足用) </t>
  </si>
  <si>
    <t>建物・設備等の状況（幼→幼保連携型）</t>
  </si>
  <si>
    <t>幼稚園→幼稚園型認定こども園提出書類</t>
    <rPh sb="0" eb="3">
      <t>ヨウチエン</t>
    </rPh>
    <rPh sb="4" eb="7">
      <t>ヨウチエン</t>
    </rPh>
    <rPh sb="7" eb="8">
      <t>ガタ</t>
    </rPh>
    <rPh sb="8" eb="10">
      <t>ニンテイ</t>
    </rPh>
    <rPh sb="13" eb="14">
      <t>エン</t>
    </rPh>
    <rPh sb="14" eb="16">
      <t>テイシュツ</t>
    </rPh>
    <rPh sb="16" eb="18">
      <t>ショルイ</t>
    </rPh>
    <phoneticPr fontId="5"/>
  </si>
  <si>
    <t>従事職員予定（幼稚園型）</t>
  </si>
  <si>
    <t>(幼稚園型職員一覧不足用)</t>
  </si>
  <si>
    <t>建物・設備等の状況（幼稚園型）</t>
  </si>
  <si>
    <t>法人名</t>
    <phoneticPr fontId="5"/>
  </si>
  <si>
    <t>必要書類</t>
    <rPh sb="0" eb="1">
      <t>ヒツ</t>
    </rPh>
    <rPh sb="1" eb="2">
      <t>カナメ</t>
    </rPh>
    <rPh sb="2" eb="4">
      <t>ショルイ</t>
    </rPh>
    <phoneticPr fontId="5"/>
  </si>
  <si>
    <t>現施設コード（私学助成幼稚園以外は記載必須）</t>
    <rPh sb="0" eb="1">
      <t>ゲン</t>
    </rPh>
    <rPh sb="1" eb="3">
      <t>シセツ</t>
    </rPh>
    <rPh sb="7" eb="9">
      <t>シガク</t>
    </rPh>
    <rPh sb="9" eb="11">
      <t>ジョセイ</t>
    </rPh>
    <rPh sb="11" eb="14">
      <t>ヨウチエン</t>
    </rPh>
    <rPh sb="14" eb="16">
      <t>イガイ</t>
    </rPh>
    <rPh sb="17" eb="19">
      <t>キサイ</t>
    </rPh>
    <rPh sb="19" eb="21">
      <t>ヒッス</t>
    </rPh>
    <phoneticPr fontId="5"/>
  </si>
  <si>
    <t>開設予定地の住所</t>
    <phoneticPr fontId="5"/>
  </si>
  <si>
    <t>認定こども園　事前相談票（表紙）</t>
    <rPh sb="13" eb="15">
      <t>ヒョウシ</t>
    </rPh>
    <phoneticPr fontId="5"/>
  </si>
  <si>
    <t xml:space="preserve">各移行種別の項目をクリックすると、対象シートに移動します。
</t>
    <rPh sb="0" eb="1">
      <t>カク</t>
    </rPh>
    <rPh sb="1" eb="3">
      <t>イコウ</t>
    </rPh>
    <rPh sb="3" eb="5">
      <t>シュベツ</t>
    </rPh>
    <rPh sb="6" eb="8">
      <t>コウモク</t>
    </rPh>
    <rPh sb="17" eb="19">
      <t>タイショウ</t>
    </rPh>
    <rPh sb="23" eb="25">
      <t>イドウ</t>
    </rPh>
    <phoneticPr fontId="5"/>
  </si>
  <si>
    <t>（各シートの「★表紙へ戻る」で表紙に移動できます。）</t>
  </si>
  <si>
    <t>相談者情報</t>
    <rPh sb="0" eb="2">
      <t>ソウダン</t>
    </rPh>
    <rPh sb="2" eb="3">
      <t>シャ</t>
    </rPh>
    <rPh sb="3" eb="5">
      <t>ジョウホウ</t>
    </rPh>
    <phoneticPr fontId="5"/>
  </si>
  <si>
    <t>★表紙へ戻る</t>
    <rPh sb="1" eb="3">
      <t>ヒョウシ</t>
    </rPh>
    <rPh sb="4" eb="5">
      <t>モド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</si>
</sst>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e&quot;年&quot;m&quot;月&quot;d&quot;日&quot;;@" x16r2:formatCode16="[$-ja-JP-x-gannen]ggge&quot;年&quot;m&quot;月&quot;d&quot;日&quot;;@"/>
    <numFmt numFmtId="177" formatCode="[DBNum3][$-411]0"/>
    <numFmt numFmtId="178" formatCode="[DBNum3][$-411]0.0"/>
    <numFmt numFmtId="179" formatCode="0_);[Red]\(0\)"/>
    <numFmt numFmtId="180" formatCode="0_ "/>
    <numFmt numFmtId="181" formatCode="#,##0.00&quot;㎡&quot;"/>
    <numFmt numFmtId="182" formatCode="#,##0.00_ "/>
    <numFmt numFmtId="183" formatCode="0.00_);[Red]\(0.00\)"/>
  </numFmts>
  <fonts count="25">
    <font>
      <sz val="11"/>
      <color theme="1"/>
      <name val="ＭＳ Ｐゴシック"/>
      <family val="2"/>
      <charset val="128"/>
    </font>
    <font>
      <sz val="10.5"/>
      <color theme="1"/>
      <name val="Century"/>
      <family val="1"/>
    </font>
    <font>
      <sz val="10.5"/>
      <color theme="1"/>
      <name val="ＭＳ 明朝"/>
      <family val="1"/>
      <charset val="128"/>
    </font>
    <font>
      <sz val="9"/>
      <color theme="1"/>
      <name val="ＭＳ 明朝"/>
      <family val="1"/>
      <charset val="128"/>
    </font>
    <font>
      <sz val="10.5"/>
      <color theme="1"/>
      <name val="ＭＳ ゴシック"/>
      <family val="3"/>
      <charset val="128"/>
    </font>
    <font>
      <sz val="6"/>
      <name val="ＭＳ Ｐゴシック"/>
      <family val="2"/>
      <charset val="128"/>
    </font>
    <font>
      <u/>
      <sz val="11"/>
      <color theme="10"/>
      <name val="ＭＳ Ｐゴシック"/>
      <family val="2"/>
      <charset val="128"/>
    </font>
    <font>
      <sz val="12"/>
      <color theme="1"/>
      <name val="ＭＳ 明朝"/>
      <family val="1"/>
      <charset val="128"/>
    </font>
    <font>
      <u/>
      <sz val="16"/>
      <color theme="10"/>
      <name val="ＭＳ Ｐゴシック"/>
      <family val="2"/>
      <charset val="128"/>
    </font>
    <font>
      <sz val="14"/>
      <color theme="1"/>
      <name val="ＭＳ 明朝"/>
      <family val="1"/>
      <charset val="128"/>
    </font>
    <font>
      <b/>
      <sz val="14"/>
      <color theme="1"/>
      <name val="ＭＳ 明朝"/>
      <family val="1"/>
      <charset val="128"/>
    </font>
    <font>
      <sz val="12"/>
      <color theme="1"/>
      <name val="ＭＳ ゴシック"/>
      <family val="3"/>
      <charset val="128"/>
    </font>
    <font>
      <sz val="12"/>
      <color theme="1"/>
      <name val="HGP創英角ｺﾞｼｯｸUB"/>
      <family val="3"/>
      <charset val="128"/>
    </font>
    <font>
      <sz val="10"/>
      <color theme="1"/>
      <name val="ＭＳ 明朝"/>
      <family val="1"/>
      <charset val="128"/>
    </font>
    <font>
      <sz val="12"/>
      <color rgb="FFFF0000"/>
      <name val="ＭＳ 明朝"/>
      <family val="1"/>
      <charset val="128"/>
    </font>
    <font>
      <sz val="12"/>
      <name val="ＭＳ 明朝"/>
      <family val="1"/>
      <charset val="128"/>
    </font>
    <font>
      <sz val="9"/>
      <color indexed="81"/>
      <name val="MS P ゴシック"/>
      <family val="3"/>
      <charset val="128"/>
    </font>
    <font>
      <sz val="6"/>
      <color theme="1"/>
      <name val="ＭＳ 明朝"/>
      <family val="1"/>
      <charset val="128"/>
    </font>
    <font>
      <sz val="11"/>
      <color theme="1"/>
      <name val="ＭＳ 明朝"/>
      <family val="1"/>
      <charset val="128"/>
    </font>
    <font>
      <sz val="8"/>
      <color theme="1"/>
      <name val="ＭＳ 明朝"/>
      <family val="1"/>
      <charset val="128"/>
    </font>
    <font>
      <u/>
      <sz val="9"/>
      <color theme="1"/>
      <name val="ＭＳ ゴシック"/>
      <family val="3"/>
      <charset val="128"/>
    </font>
    <font>
      <sz val="12"/>
      <color theme="1"/>
      <name val="ＭＳ Ｐゴシック"/>
      <family val="2"/>
      <charset val="128"/>
    </font>
    <font>
      <b/>
      <sz val="16"/>
      <color theme="1"/>
      <name val="ＭＳ Ｐゴシック"/>
      <family val="3"/>
      <charset val="128"/>
    </font>
    <font>
      <b/>
      <sz val="12"/>
      <color rgb="FFFF0000"/>
      <name val="ＭＳ Ｐゴシック"/>
      <family val="3"/>
      <charset val="128"/>
    </font>
    <font>
      <b/>
      <u/>
      <sz val="14"/>
      <color theme="10"/>
      <name val="ＭＳ Ｐゴシック"/>
      <family val="3"/>
      <charset val="128"/>
    </font>
  </fonts>
  <fills count="5">
    <fill>
      <patternFill patternType="none"/>
    </fill>
    <fill>
      <patternFill patternType="gray125"/>
    </fill>
    <fill>
      <patternFill patternType="solid">
        <fgColor theme="5" tint="0.59999389629810485"/>
        <bgColor indexed="64"/>
      </patternFill>
    </fill>
    <fill>
      <patternFill patternType="solid">
        <fgColor theme="9" tint="0.59999389629810485"/>
        <bgColor indexed="64"/>
      </patternFill>
    </fill>
    <fill>
      <patternFill patternType="solid">
        <fgColor theme="7" tint="0.59999389629810485"/>
        <bgColor indexed="64"/>
      </patternFill>
    </fill>
  </fills>
  <borders count="9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left style="thin">
        <color auto="1"/>
      </left>
      <right/>
      <top/>
      <bottom style="thin">
        <color auto="1"/>
      </bottom>
      <diagonal/>
    </border>
    <border>
      <left/>
      <right/>
      <top/>
      <bottom style="thin">
        <color indexed="64"/>
      </bottom>
      <diagonal/>
    </border>
    <border>
      <left/>
      <right style="thin">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auto="1"/>
      </bottom>
      <diagonal/>
    </border>
    <border>
      <left/>
      <right/>
      <top style="thin">
        <color indexed="64"/>
      </top>
      <bottom style="medium">
        <color auto="1"/>
      </bottom>
      <diagonal/>
    </border>
    <border>
      <left/>
      <right style="medium">
        <color auto="1"/>
      </right>
      <top style="thin">
        <color indexed="64"/>
      </top>
      <bottom style="medium">
        <color auto="1"/>
      </bottom>
      <diagonal/>
    </border>
    <border diagonalUp="1">
      <left style="thin">
        <color indexed="64"/>
      </left>
      <right style="thin">
        <color indexed="64"/>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left style="thin">
        <color indexed="64"/>
      </left>
      <right style="thin">
        <color indexed="64"/>
      </right>
      <top/>
      <bottom style="thin">
        <color indexed="64"/>
      </bottom>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top style="dashDot">
        <color indexed="64"/>
      </top>
      <bottom style="dashDot">
        <color indexed="64"/>
      </bottom>
      <diagonal style="thin">
        <color indexed="64"/>
      </diagonal>
    </border>
    <border diagonalUp="1">
      <left/>
      <right/>
      <top style="dashDot">
        <color indexed="64"/>
      </top>
      <bottom style="dashDot">
        <color indexed="64"/>
      </bottom>
      <diagonal style="thin">
        <color indexed="64"/>
      </diagonal>
    </border>
    <border diagonalUp="1">
      <left/>
      <right style="thin">
        <color indexed="64"/>
      </right>
      <top style="dashDot">
        <color indexed="64"/>
      </top>
      <bottom style="dashDot">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style="dashDot">
        <color indexed="64"/>
      </top>
      <bottom style="dashDot">
        <color indexed="64"/>
      </bottom>
      <diagonal style="thin">
        <color indexed="64"/>
      </diagonal>
    </border>
    <border>
      <left style="thin">
        <color indexed="64"/>
      </left>
      <right/>
      <top style="dashDot">
        <color indexed="64"/>
      </top>
      <bottom style="thin">
        <color indexed="64"/>
      </bottom>
      <diagonal/>
    </border>
    <border>
      <left/>
      <right/>
      <top style="dashDot">
        <color indexed="64"/>
      </top>
      <bottom style="thin">
        <color indexed="64"/>
      </bottom>
      <diagonal/>
    </border>
    <border>
      <left/>
      <right style="thin">
        <color indexed="64"/>
      </right>
      <top style="dashDot">
        <color indexed="64"/>
      </top>
      <bottom style="thin">
        <color indexed="64"/>
      </bottom>
      <diagonal/>
    </border>
    <border>
      <left style="thin">
        <color indexed="64"/>
      </left>
      <right style="thin">
        <color indexed="64"/>
      </right>
      <top style="dashDot">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alignment vertical="center"/>
    </xf>
    <xf numFmtId="0" fontId="6" fillId="0" borderId="0" applyNumberFormat="0" applyFill="0" applyBorder="0" applyAlignment="0" applyProtection="0">
      <alignment vertical="center"/>
    </xf>
  </cellStyleXfs>
  <cellXfs count="641">
    <xf numFmtId="0" fontId="0" fillId="0" borderId="0" xfId="0">
      <alignment vertical="center"/>
    </xf>
    <xf numFmtId="0" fontId="2" fillId="0" borderId="0" xfId="0" applyFont="1" applyAlignment="1">
      <alignment horizontal="righ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center" vertical="center" wrapText="1"/>
    </xf>
    <xf numFmtId="0" fontId="7" fillId="0" borderId="0" xfId="0" applyFont="1">
      <alignmen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4" fillId="0" borderId="0" xfId="0" applyFont="1">
      <alignment vertical="center"/>
    </xf>
    <xf numFmtId="177" fontId="7" fillId="0" borderId="0" xfId="0" applyNumberFormat="1" applyFont="1">
      <alignment vertical="center"/>
    </xf>
    <xf numFmtId="0" fontId="2" fillId="0" borderId="19" xfId="0" applyFont="1" applyBorder="1">
      <alignment vertical="center"/>
    </xf>
    <xf numFmtId="178" fontId="7" fillId="0" borderId="0" xfId="0" applyNumberFormat="1" applyFont="1">
      <alignment vertical="center"/>
    </xf>
    <xf numFmtId="0" fontId="7" fillId="0" borderId="0" xfId="0" applyFont="1" applyAlignment="1">
      <alignment horizontal="center" vertical="center"/>
    </xf>
    <xf numFmtId="0" fontId="7" fillId="0" borderId="18" xfId="0" applyFont="1" applyBorder="1">
      <alignment vertical="center"/>
    </xf>
    <xf numFmtId="0" fontId="7" fillId="0" borderId="19" xfId="0" applyFont="1" applyBorder="1">
      <alignment vertical="center"/>
    </xf>
    <xf numFmtId="178" fontId="12" fillId="0" borderId="19" xfId="0" applyNumberFormat="1" applyFont="1" applyBorder="1" applyAlignment="1">
      <alignment horizontal="center" vertical="center"/>
    </xf>
    <xf numFmtId="178" fontId="12" fillId="0" borderId="20" xfId="0" applyNumberFormat="1" applyFont="1" applyBorder="1" applyAlignment="1">
      <alignment horizontal="center" vertical="center"/>
    </xf>
    <xf numFmtId="178" fontId="12" fillId="0" borderId="0" xfId="0" applyNumberFormat="1" applyFont="1" applyAlignment="1">
      <alignment horizontal="center" vertical="center"/>
    </xf>
    <xf numFmtId="0" fontId="7" fillId="0" borderId="0" xfId="0" applyFont="1" applyAlignment="1">
      <alignment horizontal="left" vertical="center"/>
    </xf>
    <xf numFmtId="0" fontId="15" fillId="0" borderId="0" xfId="0" applyFont="1">
      <alignment vertical="center"/>
    </xf>
    <xf numFmtId="0" fontId="2" fillId="0" borderId="0" xfId="0" applyFont="1" applyAlignment="1">
      <alignment vertical="center" wrapText="1"/>
    </xf>
    <xf numFmtId="0" fontId="2" fillId="0" borderId="0" xfId="0" applyFont="1" applyProtection="1">
      <alignment vertical="center"/>
      <protection locked="0"/>
    </xf>
    <xf numFmtId="0" fontId="2" fillId="0" borderId="0" xfId="0" applyFont="1" applyAlignment="1" applyProtection="1">
      <alignment vertical="center" wrapText="1"/>
      <protection locked="0"/>
    </xf>
    <xf numFmtId="0" fontId="2" fillId="0" borderId="0" xfId="0" applyFont="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0" borderId="20" xfId="0" applyFont="1" applyBorder="1">
      <alignment vertical="center"/>
    </xf>
    <xf numFmtId="0" fontId="2" fillId="0" borderId="9" xfId="0" applyFont="1" applyBorder="1">
      <alignment vertical="center"/>
    </xf>
    <xf numFmtId="0" fontId="2" fillId="0" borderId="10" xfId="0" applyFont="1" applyBorder="1">
      <alignment vertical="center"/>
    </xf>
    <xf numFmtId="0" fontId="8" fillId="0" borderId="0" xfId="1" applyFont="1" applyProtection="1">
      <alignment vertical="center"/>
    </xf>
    <xf numFmtId="0" fontId="17" fillId="0" borderId="0" xfId="0" applyFont="1">
      <alignment vertical="center"/>
    </xf>
    <xf numFmtId="0" fontId="3" fillId="0" borderId="15" xfId="0" applyFont="1" applyBorder="1" applyAlignment="1">
      <alignment horizontal="center" vertical="center"/>
    </xf>
    <xf numFmtId="0" fontId="18" fillId="0" borderId="0" xfId="0" applyFont="1">
      <alignment vertical="center"/>
    </xf>
    <xf numFmtId="181" fontId="18" fillId="0" borderId="15" xfId="0" applyNumberFormat="1" applyFont="1" applyBorder="1">
      <alignment vertical="center"/>
    </xf>
    <xf numFmtId="0" fontId="7" fillId="0" borderId="15" xfId="0" applyFont="1" applyBorder="1" applyAlignment="1">
      <alignment horizontal="center" vertical="center"/>
    </xf>
    <xf numFmtId="0" fontId="2" fillId="0" borderId="0" xfId="0" applyFont="1" applyAlignment="1">
      <alignment horizontal="left" vertical="center"/>
    </xf>
    <xf numFmtId="0" fontId="2" fillId="0" borderId="8" xfId="0" applyFont="1" applyBorder="1" applyProtection="1">
      <alignment vertical="center"/>
      <protection locked="0" hidden="1"/>
    </xf>
    <xf numFmtId="0" fontId="2" fillId="0" borderId="9" xfId="0" applyFont="1" applyBorder="1" applyProtection="1">
      <alignment vertical="center"/>
      <protection locked="0" hidden="1"/>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8" xfId="0" applyFont="1" applyBorder="1">
      <alignment vertical="center"/>
    </xf>
    <xf numFmtId="0" fontId="7" fillId="0" borderId="42" xfId="0" applyFont="1" applyBorder="1">
      <alignment vertical="center"/>
    </xf>
    <xf numFmtId="0" fontId="19" fillId="0" borderId="15" xfId="0" applyFont="1" applyBorder="1" applyAlignment="1">
      <alignment horizontal="center" vertical="center" wrapText="1"/>
    </xf>
    <xf numFmtId="0" fontId="7" fillId="0" borderId="15" xfId="0" applyFont="1" applyBorder="1">
      <alignment vertical="center"/>
    </xf>
    <xf numFmtId="0" fontId="2" fillId="0" borderId="18" xfId="0" applyFont="1" applyBorder="1">
      <alignment vertical="center"/>
    </xf>
    <xf numFmtId="49" fontId="19" fillId="0" borderId="0" xfId="0" applyNumberFormat="1" applyFont="1" applyAlignment="1">
      <alignment horizontal="center" vertical="center"/>
    </xf>
    <xf numFmtId="181" fontId="13" fillId="0" borderId="15" xfId="0" applyNumberFormat="1" applyFont="1" applyBorder="1">
      <alignment vertical="center"/>
    </xf>
    <xf numFmtId="0" fontId="2" fillId="0" borderId="43" xfId="0" applyFont="1" applyBorder="1">
      <alignment vertical="center"/>
    </xf>
    <xf numFmtId="0" fontId="2" fillId="0" borderId="15" xfId="0" applyFont="1" applyBorder="1" applyAlignment="1">
      <alignment horizontal="center" vertical="center"/>
    </xf>
    <xf numFmtId="49" fontId="17" fillId="0" borderId="0" xfId="0" applyNumberFormat="1" applyFont="1">
      <alignment vertical="center"/>
    </xf>
    <xf numFmtId="181" fontId="7" fillId="0" borderId="0" xfId="0" applyNumberFormat="1" applyFont="1">
      <alignment vertical="center"/>
    </xf>
    <xf numFmtId="0" fontId="19" fillId="0" borderId="0" xfId="0" applyFont="1">
      <alignment vertical="center"/>
    </xf>
    <xf numFmtId="0" fontId="2" fillId="0" borderId="18" xfId="0" applyFont="1" applyBorder="1" applyProtection="1">
      <alignment vertical="center"/>
      <protection locked="0"/>
    </xf>
    <xf numFmtId="0" fontId="2" fillId="0" borderId="19" xfId="0" applyFont="1" applyBorder="1" applyProtection="1">
      <alignment vertical="center"/>
      <protection locked="0"/>
    </xf>
    <xf numFmtId="0" fontId="2" fillId="0" borderId="20" xfId="0" applyFont="1" applyBorder="1" applyProtection="1">
      <alignment vertical="center"/>
      <protection locked="0"/>
    </xf>
    <xf numFmtId="0" fontId="2" fillId="0" borderId="23" xfId="0" applyFont="1" applyBorder="1" applyProtection="1">
      <alignment vertical="center"/>
      <protection locked="0"/>
    </xf>
    <xf numFmtId="0" fontId="2" fillId="0" borderId="24" xfId="0" applyFont="1" applyBorder="1" applyProtection="1">
      <alignment vertical="center"/>
      <protection locked="0"/>
    </xf>
    <xf numFmtId="0" fontId="2" fillId="0" borderId="25" xfId="0" applyFont="1" applyBorder="1" applyProtection="1">
      <alignment vertical="center"/>
      <protection locked="0"/>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0" fontId="2" fillId="0" borderId="24" xfId="0" applyFont="1" applyBorder="1" applyAlignment="1" applyProtection="1">
      <alignment vertical="center" shrinkToFit="1"/>
      <protection locked="0"/>
    </xf>
    <xf numFmtId="0" fontId="2" fillId="0" borderId="24" xfId="0" applyFont="1" applyBorder="1" applyAlignment="1">
      <alignment vertical="center" shrinkToFit="1"/>
    </xf>
    <xf numFmtId="0" fontId="2" fillId="0" borderId="9" xfId="0" applyFont="1" applyBorder="1" applyAlignment="1" applyProtection="1">
      <alignment vertical="center" shrinkToFit="1"/>
      <protection locked="0"/>
    </xf>
    <xf numFmtId="0" fontId="2" fillId="0" borderId="9" xfId="0" applyFont="1" applyBorder="1" applyAlignment="1">
      <alignment vertical="center" shrinkToFit="1"/>
    </xf>
    <xf numFmtId="0" fontId="2" fillId="0" borderId="9"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25" xfId="0" applyFont="1" applyBorder="1" applyAlignment="1" applyProtection="1">
      <alignment vertical="center" shrinkToFit="1"/>
      <protection locked="0"/>
    </xf>
    <xf numFmtId="0" fontId="2" fillId="0" borderId="25" xfId="0" applyFont="1" applyBorder="1" applyAlignment="1">
      <alignment vertical="center" shrinkToFit="1"/>
    </xf>
    <xf numFmtId="0" fontId="13" fillId="0" borderId="0" xfId="0" applyFont="1" applyAlignment="1">
      <alignment horizontal="right" vertical="center"/>
    </xf>
    <xf numFmtId="0" fontId="3" fillId="0" borderId="19" xfId="0" applyFont="1" applyBorder="1" applyProtection="1">
      <alignment vertical="center"/>
      <protection locked="0"/>
    </xf>
    <xf numFmtId="0" fontId="3" fillId="0" borderId="19" xfId="0" applyFont="1" applyBorder="1">
      <alignment vertical="center"/>
    </xf>
    <xf numFmtId="0" fontId="3" fillId="0" borderId="24" xfId="0" applyFont="1" applyBorder="1" applyProtection="1">
      <alignment vertical="center"/>
      <protection locked="0"/>
    </xf>
    <xf numFmtId="0" fontId="3" fillId="0" borderId="24" xfId="0" applyFont="1" applyBorder="1">
      <alignment vertical="center"/>
    </xf>
    <xf numFmtId="0" fontId="3" fillId="0" borderId="8" xfId="0" applyFont="1" applyBorder="1" applyProtection="1">
      <alignment vertical="center"/>
      <protection locked="0"/>
    </xf>
    <xf numFmtId="0" fontId="3" fillId="0" borderId="9" xfId="0" applyFont="1" applyBorder="1" applyProtection="1">
      <alignment vertical="center"/>
      <protection locked="0"/>
    </xf>
    <xf numFmtId="0" fontId="7" fillId="0" borderId="9" xfId="0" applyFont="1" applyBorder="1" applyProtection="1">
      <alignment vertical="center"/>
      <protection locked="0"/>
    </xf>
    <xf numFmtId="0" fontId="7" fillId="0" borderId="10" xfId="0" applyFont="1" applyBorder="1" applyProtection="1">
      <alignment vertical="center"/>
      <protection locked="0"/>
    </xf>
    <xf numFmtId="0" fontId="3" fillId="0" borderId="8" xfId="0" applyFont="1" applyBorder="1">
      <alignment vertical="center"/>
    </xf>
    <xf numFmtId="0" fontId="3" fillId="0" borderId="9" xfId="0" applyFont="1" applyBorder="1">
      <alignment vertical="center"/>
    </xf>
    <xf numFmtId="0" fontId="7" fillId="0" borderId="9" xfId="0" applyFont="1" applyBorder="1">
      <alignment vertical="center"/>
    </xf>
    <xf numFmtId="0" fontId="7" fillId="0" borderId="10" xfId="0" applyFont="1" applyBorder="1">
      <alignment vertical="center"/>
    </xf>
    <xf numFmtId="0" fontId="3" fillId="0" borderId="42" xfId="0" applyFont="1" applyBorder="1" applyProtection="1">
      <alignment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7" fillId="0" borderId="43" xfId="0" applyFont="1" applyBorder="1" applyProtection="1">
      <alignment vertical="center"/>
      <protection locked="0"/>
    </xf>
    <xf numFmtId="0" fontId="3" fillId="0" borderId="42" xfId="0" applyFont="1" applyBorder="1">
      <alignment vertical="center"/>
    </xf>
    <xf numFmtId="0" fontId="7" fillId="0" borderId="43" xfId="0" applyFont="1" applyBorder="1">
      <alignment vertical="center"/>
    </xf>
    <xf numFmtId="0" fontId="3" fillId="0" borderId="23" xfId="0" applyFont="1" applyBorder="1" applyProtection="1">
      <alignment vertical="center"/>
      <protection locked="0"/>
    </xf>
    <xf numFmtId="0" fontId="7" fillId="0" borderId="24" xfId="0" applyFont="1" applyBorder="1" applyProtection="1">
      <alignment vertical="center"/>
      <protection locked="0"/>
    </xf>
    <xf numFmtId="0" fontId="7" fillId="0" borderId="25" xfId="0" applyFont="1" applyBorder="1" applyProtection="1">
      <alignment vertical="center"/>
      <protection locked="0"/>
    </xf>
    <xf numFmtId="0" fontId="3" fillId="0" borderId="23" xfId="0" applyFont="1" applyBorder="1">
      <alignment vertical="center"/>
    </xf>
    <xf numFmtId="0" fontId="7" fillId="0" borderId="24" xfId="0" applyFont="1" applyBorder="1">
      <alignment vertical="center"/>
    </xf>
    <xf numFmtId="0" fontId="7" fillId="0" borderId="25" xfId="0" applyFont="1" applyBorder="1">
      <alignment vertical="center"/>
    </xf>
    <xf numFmtId="0" fontId="19" fillId="0" borderId="24" xfId="0" applyFont="1" applyBorder="1" applyProtection="1">
      <alignment vertical="center"/>
      <protection locked="0"/>
    </xf>
    <xf numFmtId="0" fontId="19" fillId="0" borderId="24" xfId="0" applyFont="1" applyBorder="1">
      <alignment vertical="center"/>
    </xf>
    <xf numFmtId="0" fontId="7" fillId="0" borderId="0" xfId="0" applyFont="1" applyAlignment="1">
      <alignment horizontal="center" vertical="center" shrinkToFit="1"/>
    </xf>
    <xf numFmtId="0" fontId="2" fillId="0" borderId="9" xfId="0" applyFont="1" applyBorder="1" applyAlignment="1">
      <alignment vertical="center" wrapText="1"/>
    </xf>
    <xf numFmtId="179" fontId="2" fillId="0" borderId="10" xfId="0" applyNumberFormat="1" applyFont="1" applyBorder="1">
      <alignment vertical="center"/>
    </xf>
    <xf numFmtId="0" fontId="2" fillId="0" borderId="24" xfId="0" applyFont="1" applyBorder="1" applyAlignment="1">
      <alignment horizontal="left" vertical="center"/>
    </xf>
    <xf numFmtId="0" fontId="2" fillId="0" borderId="19" xfId="0" applyFont="1" applyBorder="1" applyAlignment="1">
      <alignment horizontal="right" vertical="center"/>
    </xf>
    <xf numFmtId="0" fontId="2" fillId="0" borderId="24" xfId="0" applyFont="1" applyBorder="1" applyAlignment="1">
      <alignment horizontal="right" vertical="center"/>
    </xf>
    <xf numFmtId="0" fontId="3" fillId="0" borderId="15" xfId="0" applyFont="1" applyBorder="1">
      <alignment vertical="center"/>
    </xf>
    <xf numFmtId="0" fontId="2" fillId="0" borderId="18" xfId="0" applyFont="1" applyBorder="1" applyAlignment="1">
      <alignment horizontal="left" vertical="center"/>
    </xf>
    <xf numFmtId="49" fontId="3" fillId="0" borderId="0" xfId="0" applyNumberFormat="1" applyFont="1" applyAlignment="1">
      <alignment horizontal="center" vertical="center"/>
    </xf>
    <xf numFmtId="2" fontId="2" fillId="0" borderId="0" xfId="0" applyNumberFormat="1" applyFont="1">
      <alignment vertical="center"/>
    </xf>
    <xf numFmtId="181" fontId="2" fillId="0" borderId="0" xfId="0" applyNumberFormat="1" applyFont="1">
      <alignment vertical="center"/>
    </xf>
    <xf numFmtId="0" fontId="3" fillId="0" borderId="0" xfId="0" applyFont="1" applyAlignment="1">
      <alignment horizontal="center" vertical="center"/>
    </xf>
    <xf numFmtId="181" fontId="2" fillId="0" borderId="15" xfId="0" applyNumberFormat="1" applyFont="1" applyBorder="1">
      <alignment vertical="center"/>
    </xf>
    <xf numFmtId="0" fontId="2" fillId="0" borderId="0" xfId="0" applyFont="1" applyAlignment="1">
      <alignment vertical="center" shrinkToFit="1"/>
    </xf>
    <xf numFmtId="0" fontId="2" fillId="0" borderId="20" xfId="0" applyFont="1" applyBorder="1" applyAlignment="1">
      <alignment vertical="center" shrinkToFit="1"/>
    </xf>
    <xf numFmtId="0" fontId="3" fillId="0" borderId="18" xfId="0" applyFont="1" applyBorder="1">
      <alignment vertical="center"/>
    </xf>
    <xf numFmtId="0" fontId="3" fillId="0" borderId="0" xfId="0" applyFont="1" applyAlignment="1">
      <alignment horizontal="left" vertical="center" wrapText="1"/>
    </xf>
    <xf numFmtId="0" fontId="8" fillId="0" borderId="0" xfId="1" applyFont="1" applyAlignment="1" applyProtection="1">
      <alignment vertical="center"/>
    </xf>
    <xf numFmtId="2" fontId="3" fillId="0" borderId="0" xfId="0" applyNumberFormat="1" applyFont="1">
      <alignment vertical="center"/>
    </xf>
    <xf numFmtId="2" fontId="19" fillId="0" borderId="0" xfId="0" applyNumberFormat="1" applyFont="1">
      <alignment vertical="center"/>
    </xf>
    <xf numFmtId="0" fontId="2" fillId="0" borderId="59" xfId="0" applyFont="1" applyBorder="1" applyAlignment="1">
      <alignment vertical="center" wrapText="1"/>
    </xf>
    <xf numFmtId="0" fontId="2" fillId="0" borderId="60" xfId="0" applyFont="1" applyBorder="1" applyAlignment="1">
      <alignment vertical="center" wrapText="1"/>
    </xf>
    <xf numFmtId="0" fontId="2" fillId="0" borderId="61" xfId="0" applyFont="1" applyBorder="1" applyAlignment="1">
      <alignment vertical="center" wrapText="1"/>
    </xf>
    <xf numFmtId="2" fontId="2" fillId="0" borderId="18" xfId="0" applyNumberFormat="1" applyFont="1" applyBorder="1">
      <alignment vertical="center"/>
    </xf>
    <xf numFmtId="2" fontId="2" fillId="0" borderId="19" xfId="0" applyNumberFormat="1" applyFont="1" applyBorder="1">
      <alignment vertical="center"/>
    </xf>
    <xf numFmtId="0" fontId="20" fillId="0" borderId="0" xfId="0" applyFont="1" applyAlignment="1">
      <alignment horizontal="left" vertical="center"/>
    </xf>
    <xf numFmtId="0" fontId="19" fillId="0" borderId="15" xfId="0" applyFont="1" applyBorder="1" applyAlignment="1">
      <alignment horizontal="center" vertical="center" shrinkToFit="1"/>
    </xf>
    <xf numFmtId="0" fontId="2" fillId="0" borderId="15" xfId="0" applyFont="1" applyBorder="1">
      <alignment vertical="center"/>
    </xf>
    <xf numFmtId="0" fontId="3" fillId="0" borderId="10" xfId="0" applyFont="1" applyBorder="1">
      <alignment vertical="center"/>
    </xf>
    <xf numFmtId="0" fontId="3" fillId="0" borderId="43" xfId="0" applyFont="1" applyBorder="1">
      <alignment vertical="center"/>
    </xf>
    <xf numFmtId="0" fontId="3" fillId="0" borderId="25" xfId="0" applyFont="1" applyBorder="1">
      <alignment vertical="center"/>
    </xf>
    <xf numFmtId="0" fontId="3" fillId="0" borderId="20" xfId="0" applyFont="1" applyBorder="1">
      <alignment vertical="center"/>
    </xf>
    <xf numFmtId="0" fontId="3" fillId="0" borderId="0" xfId="0" applyFont="1" applyAlignment="1">
      <alignment vertical="center" shrinkToFit="1"/>
    </xf>
    <xf numFmtId="0" fontId="3" fillId="0" borderId="43" xfId="0" applyFont="1" applyBorder="1" applyAlignment="1">
      <alignment vertical="center" shrinkToFit="1"/>
    </xf>
    <xf numFmtId="0" fontId="21" fillId="0" borderId="0" xfId="0" applyFont="1">
      <alignment vertical="center"/>
    </xf>
    <xf numFmtId="0" fontId="21" fillId="0" borderId="10" xfId="0" applyFont="1" applyBorder="1">
      <alignment vertical="center"/>
    </xf>
    <xf numFmtId="0" fontId="21" fillId="0" borderId="0" xfId="0" applyFont="1" applyBorder="1">
      <alignment vertical="center"/>
    </xf>
    <xf numFmtId="0" fontId="21" fillId="0" borderId="0" xfId="0" applyFont="1" applyBorder="1" applyAlignment="1">
      <alignment horizontal="right" vertical="center"/>
    </xf>
    <xf numFmtId="0" fontId="21" fillId="0" borderId="86" xfId="0" applyFont="1" applyBorder="1">
      <alignment vertical="center"/>
    </xf>
    <xf numFmtId="0" fontId="21" fillId="0" borderId="82" xfId="0" applyFont="1" applyBorder="1">
      <alignment vertical="center"/>
    </xf>
    <xf numFmtId="0" fontId="23" fillId="0" borderId="0" xfId="0" applyFont="1" applyAlignment="1">
      <alignment vertical="center"/>
    </xf>
    <xf numFmtId="0" fontId="23" fillId="0" borderId="0" xfId="0" applyFont="1">
      <alignment vertical="center"/>
    </xf>
    <xf numFmtId="0" fontId="24" fillId="0" borderId="0" xfId="1" applyFont="1" applyProtection="1">
      <alignment vertical="center"/>
      <protection locked="0"/>
    </xf>
    <xf numFmtId="0" fontId="24" fillId="0" borderId="0" xfId="1" applyFont="1" applyProtection="1">
      <alignment vertical="center"/>
    </xf>
    <xf numFmtId="176" fontId="21" fillId="0" borderId="1" xfId="0" applyNumberFormat="1" applyFont="1" applyBorder="1" applyAlignment="1" applyProtection="1">
      <alignment horizontal="right" vertical="center"/>
      <protection locked="0"/>
    </xf>
    <xf numFmtId="0" fontId="21" fillId="0" borderId="79" xfId="0" applyFont="1" applyBorder="1" applyAlignment="1" applyProtection="1">
      <alignment vertical="center" shrinkToFit="1"/>
      <protection locked="0"/>
    </xf>
    <xf numFmtId="0" fontId="21" fillId="0" borderId="80" xfId="0" applyFont="1" applyBorder="1" applyAlignment="1" applyProtection="1">
      <alignment vertical="center" shrinkToFit="1"/>
      <protection locked="0"/>
    </xf>
    <xf numFmtId="0" fontId="21" fillId="0" borderId="81" xfId="0" applyFont="1" applyBorder="1" applyAlignment="1" applyProtection="1">
      <alignment vertical="center" shrinkToFit="1"/>
      <protection locked="0"/>
    </xf>
    <xf numFmtId="0" fontId="21" fillId="0" borderId="83" xfId="0" applyFont="1" applyBorder="1" applyAlignment="1">
      <alignment horizontal="center" vertical="center" wrapText="1"/>
    </xf>
    <xf numFmtId="0" fontId="21" fillId="0" borderId="84" xfId="0" applyFont="1" applyBorder="1" applyAlignment="1">
      <alignment horizontal="center" vertical="center"/>
    </xf>
    <xf numFmtId="0" fontId="21" fillId="0" borderId="85" xfId="0" applyFont="1" applyBorder="1" applyAlignment="1">
      <alignment horizontal="center" vertical="center"/>
    </xf>
    <xf numFmtId="0" fontId="21" fillId="4" borderId="90" xfId="0" applyFont="1" applyFill="1" applyBorder="1" applyAlignment="1">
      <alignment horizontal="left" vertical="center"/>
    </xf>
    <xf numFmtId="0" fontId="21" fillId="4" borderId="39" xfId="0" applyFont="1" applyFill="1" applyBorder="1" applyAlignment="1">
      <alignment horizontal="left" vertical="center"/>
    </xf>
    <xf numFmtId="0" fontId="6" fillId="2" borderId="87" xfId="1" applyFill="1" applyBorder="1" applyAlignment="1">
      <alignment horizontal="left" vertical="center"/>
    </xf>
    <xf numFmtId="0" fontId="6" fillId="2" borderId="35" xfId="1" applyFill="1" applyBorder="1" applyAlignment="1">
      <alignment horizontal="left" vertical="center"/>
    </xf>
    <xf numFmtId="0" fontId="6" fillId="2" borderId="88" xfId="1" applyFill="1" applyBorder="1" applyAlignment="1">
      <alignment horizontal="left" vertical="center"/>
    </xf>
    <xf numFmtId="0" fontId="6" fillId="2" borderId="89" xfId="1" applyFill="1" applyBorder="1" applyAlignment="1">
      <alignment horizontal="left" vertical="center"/>
    </xf>
    <xf numFmtId="0" fontId="22" fillId="0" borderId="0" xfId="0" applyFont="1" applyAlignment="1">
      <alignment horizontal="center" vertical="center"/>
    </xf>
    <xf numFmtId="0" fontId="6" fillId="4" borderId="87" xfId="1" applyFill="1" applyBorder="1" applyAlignment="1">
      <alignment horizontal="left" vertical="center"/>
    </xf>
    <xf numFmtId="0" fontId="6" fillId="4" borderId="35" xfId="1" applyFill="1" applyBorder="1" applyAlignment="1">
      <alignment horizontal="left" vertical="center"/>
    </xf>
    <xf numFmtId="0" fontId="6" fillId="4" borderId="88" xfId="1" applyFill="1" applyBorder="1" applyAlignment="1">
      <alignment horizontal="left" vertical="center"/>
    </xf>
    <xf numFmtId="0" fontId="6" fillId="4" borderId="89" xfId="1" applyFill="1" applyBorder="1" applyAlignment="1">
      <alignment horizontal="left" vertical="center"/>
    </xf>
    <xf numFmtId="0" fontId="21" fillId="4" borderId="88" xfId="0" applyFont="1" applyFill="1" applyBorder="1" applyAlignment="1">
      <alignment horizontal="left" vertical="center"/>
    </xf>
    <xf numFmtId="0" fontId="21" fillId="4" borderId="89" xfId="0" applyFont="1" applyFill="1" applyBorder="1" applyAlignment="1">
      <alignment horizontal="left" vertical="center"/>
    </xf>
    <xf numFmtId="0" fontId="21" fillId="4" borderId="5" xfId="0" applyFont="1" applyFill="1" applyBorder="1" applyAlignment="1">
      <alignment horizontal="center" vertical="center"/>
    </xf>
    <xf numFmtId="0" fontId="21" fillId="4" borderId="2" xfId="0" applyFont="1" applyFill="1" applyBorder="1" applyAlignment="1">
      <alignment horizontal="center" vertical="center"/>
    </xf>
    <xf numFmtId="0" fontId="21" fillId="2" borderId="5" xfId="0" applyFont="1" applyFill="1" applyBorder="1" applyAlignment="1">
      <alignment horizontal="center" vertical="center"/>
    </xf>
    <xf numFmtId="0" fontId="21" fillId="2" borderId="2" xfId="0" applyFont="1" applyFill="1" applyBorder="1" applyAlignment="1">
      <alignment horizontal="center" vertical="center"/>
    </xf>
    <xf numFmtId="0" fontId="21" fillId="3" borderId="5"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90" xfId="0" applyFont="1" applyFill="1" applyBorder="1" applyAlignment="1">
      <alignment horizontal="left" vertical="center"/>
    </xf>
    <xf numFmtId="0" fontId="21" fillId="3" borderId="39" xfId="0" applyFont="1" applyFill="1" applyBorder="1" applyAlignment="1">
      <alignment horizontal="left" vertical="center"/>
    </xf>
    <xf numFmtId="0" fontId="21" fillId="2" borderId="88" xfId="0" applyFont="1" applyFill="1" applyBorder="1" applyAlignment="1">
      <alignment horizontal="left" vertical="center"/>
    </xf>
    <xf numFmtId="0" fontId="21" fillId="2" borderId="89" xfId="0" applyFont="1" applyFill="1" applyBorder="1" applyAlignment="1">
      <alignment horizontal="left" vertical="center"/>
    </xf>
    <xf numFmtId="0" fontId="21" fillId="2" borderId="90" xfId="0" applyFont="1" applyFill="1" applyBorder="1" applyAlignment="1">
      <alignment horizontal="left" vertical="center"/>
    </xf>
    <xf numFmtId="0" fontId="21" fillId="2" borderId="39" xfId="0" applyFont="1" applyFill="1" applyBorder="1" applyAlignment="1">
      <alignment horizontal="left" vertical="center"/>
    </xf>
    <xf numFmtId="0" fontId="6" fillId="3" borderId="87" xfId="1" applyFill="1" applyBorder="1" applyAlignment="1">
      <alignment horizontal="left" vertical="center"/>
    </xf>
    <xf numFmtId="0" fontId="6" fillId="3" borderId="35" xfId="1" applyFill="1" applyBorder="1" applyAlignment="1">
      <alignment horizontal="left" vertical="center"/>
    </xf>
    <xf numFmtId="0" fontId="6" fillId="3" borderId="88" xfId="1" applyFill="1" applyBorder="1" applyAlignment="1">
      <alignment horizontal="left" vertical="center"/>
    </xf>
    <xf numFmtId="0" fontId="6" fillId="3" borderId="89" xfId="1" applyFill="1" applyBorder="1" applyAlignment="1">
      <alignment horizontal="left" vertical="center"/>
    </xf>
    <xf numFmtId="0" fontId="21" fillId="3" borderId="88" xfId="0" applyFont="1" applyFill="1" applyBorder="1" applyAlignment="1">
      <alignment horizontal="left" vertical="center"/>
    </xf>
    <xf numFmtId="0" fontId="21" fillId="3" borderId="89" xfId="0" applyFont="1" applyFill="1" applyBorder="1" applyAlignment="1">
      <alignment horizontal="left" vertical="center"/>
    </xf>
    <xf numFmtId="0" fontId="10" fillId="0" borderId="0" xfId="0" applyFont="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right" vertical="center"/>
    </xf>
    <xf numFmtId="0" fontId="2" fillId="0" borderId="14" xfId="0" applyFont="1" applyBorder="1" applyAlignment="1">
      <alignment horizontal="center" vertical="center"/>
    </xf>
    <xf numFmtId="0" fontId="2" fillId="0" borderId="9" xfId="0" applyFont="1" applyBorder="1" applyAlignment="1" applyProtection="1">
      <alignment horizontal="right" vertical="center"/>
      <protection locked="0"/>
    </xf>
    <xf numFmtId="0" fontId="2" fillId="0" borderId="15" xfId="0" applyFont="1" applyBorder="1" applyAlignment="1">
      <alignment horizontal="right" vertical="center"/>
    </xf>
    <xf numFmtId="0" fontId="2" fillId="0" borderId="10" xfId="0" applyFont="1" applyBorder="1" applyAlignment="1">
      <alignment horizontal="center" vertical="center"/>
    </xf>
    <xf numFmtId="0" fontId="2" fillId="0" borderId="15" xfId="0" applyFont="1" applyBorder="1" applyAlignment="1" applyProtection="1">
      <alignment horizontal="right" vertical="center"/>
      <protection locked="0"/>
    </xf>
    <xf numFmtId="0" fontId="2" fillId="2" borderId="15" xfId="0" applyFont="1" applyFill="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2" fillId="0" borderId="23" xfId="0" applyFont="1" applyBorder="1" applyAlignment="1">
      <alignment horizontal="right" vertical="center"/>
    </xf>
    <xf numFmtId="0" fontId="2" fillId="0" borderId="24" xfId="0" applyFont="1" applyBorder="1" applyAlignment="1">
      <alignment horizontal="righ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0" fontId="7" fillId="0" borderId="23" xfId="0" applyFont="1" applyBorder="1" applyAlignment="1">
      <alignment horizontal="right" vertical="center"/>
    </xf>
    <xf numFmtId="0" fontId="7" fillId="0" borderId="24" xfId="0" applyFont="1" applyBorder="1" applyAlignment="1">
      <alignment horizontal="right" vertical="center"/>
    </xf>
    <xf numFmtId="178" fontId="7" fillId="0" borderId="24" xfId="0" applyNumberFormat="1" applyFont="1" applyBorder="1" applyAlignment="1">
      <alignment horizontal="center" vertical="center"/>
    </xf>
    <xf numFmtId="178" fontId="7" fillId="0" borderId="25" xfId="0" applyNumberFormat="1"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7" fillId="2" borderId="15" xfId="0" applyFont="1" applyFill="1" applyBorder="1" applyAlignment="1">
      <alignment horizontal="center" vertical="center"/>
    </xf>
    <xf numFmtId="0" fontId="7" fillId="0" borderId="8" xfId="0" applyFont="1" applyBorder="1" applyAlignment="1">
      <alignment horizontal="right" vertical="center" wrapText="1"/>
    </xf>
    <xf numFmtId="0" fontId="7" fillId="0" borderId="9" xfId="0" applyFont="1" applyBorder="1" applyAlignment="1">
      <alignment horizontal="right" vertical="center" wrapText="1"/>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2" borderId="15" xfId="0" applyFont="1" applyFill="1" applyBorder="1" applyAlignment="1">
      <alignment horizontal="center" vertical="center" wrapText="1"/>
    </xf>
    <xf numFmtId="0" fontId="7" fillId="0" borderId="18" xfId="0" applyFont="1" applyBorder="1" applyAlignment="1">
      <alignment horizontal="right" vertical="center"/>
    </xf>
    <xf numFmtId="0" fontId="7" fillId="0" borderId="19" xfId="0" applyFont="1" applyBorder="1" applyAlignment="1">
      <alignment horizontal="right"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7" fillId="2" borderId="28" xfId="0" applyFont="1" applyFill="1" applyBorder="1" applyAlignment="1">
      <alignment horizontal="center" vertical="center" textRotation="255"/>
    </xf>
    <xf numFmtId="0" fontId="7" fillId="2" borderId="29" xfId="0" applyFont="1" applyFill="1" applyBorder="1" applyAlignment="1">
      <alignment horizontal="center" vertical="center" textRotation="255"/>
    </xf>
    <xf numFmtId="0" fontId="7" fillId="2" borderId="30" xfId="0" applyFont="1" applyFill="1" applyBorder="1" applyAlignment="1">
      <alignment horizontal="center" vertical="center" textRotation="255"/>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13" fillId="2" borderId="15" xfId="0" applyFont="1" applyFill="1" applyBorder="1" applyAlignment="1">
      <alignment horizontal="center" vertical="center"/>
    </xf>
    <xf numFmtId="0" fontId="13" fillId="2" borderId="28" xfId="0" applyFont="1" applyFill="1" applyBorder="1" applyAlignment="1">
      <alignment horizontal="center" vertical="center"/>
    </xf>
    <xf numFmtId="0" fontId="7" fillId="0" borderId="18" xfId="0" applyFont="1" applyBorder="1" applyAlignment="1">
      <alignment horizontal="right" vertical="center" wrapText="1"/>
    </xf>
    <xf numFmtId="0" fontId="7" fillId="0" borderId="19" xfId="0" applyFont="1" applyBorder="1" applyAlignment="1">
      <alignment horizontal="right"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7" fillId="0" borderId="33" xfId="0" applyFont="1" applyBorder="1" applyAlignment="1">
      <alignment horizontal="right" vertical="center" wrapText="1"/>
    </xf>
    <xf numFmtId="0" fontId="7" fillId="0" borderId="34" xfId="0" applyFont="1" applyBorder="1" applyAlignment="1">
      <alignment horizontal="right" vertical="center" wrapText="1"/>
    </xf>
    <xf numFmtId="0" fontId="7" fillId="0" borderId="37" xfId="0" applyFont="1" applyBorder="1" applyAlignment="1">
      <alignment horizontal="right" vertical="center" wrapText="1"/>
    </xf>
    <xf numFmtId="0" fontId="7" fillId="0" borderId="38" xfId="0" applyFont="1" applyBorder="1" applyAlignment="1">
      <alignment horizontal="right" vertical="center" wrapText="1"/>
    </xf>
    <xf numFmtId="0" fontId="13" fillId="0" borderId="34" xfId="0" applyFont="1" applyBorder="1" applyAlignment="1">
      <alignment horizontal="center" vertical="center"/>
    </xf>
    <xf numFmtId="0" fontId="13" fillId="0" borderId="35"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178" fontId="7" fillId="0" borderId="19" xfId="0" applyNumberFormat="1" applyFont="1" applyBorder="1" applyAlignment="1">
      <alignment horizontal="center" vertical="center"/>
    </xf>
    <xf numFmtId="178" fontId="7" fillId="0" borderId="20" xfId="0" applyNumberFormat="1" applyFont="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7" fillId="2" borderId="7"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36" xfId="0" applyFont="1" applyFill="1" applyBorder="1" applyAlignment="1">
      <alignment horizontal="center" vertical="center"/>
    </xf>
    <xf numFmtId="0" fontId="7" fillId="0" borderId="8" xfId="0" applyFont="1" applyBorder="1" applyAlignment="1">
      <alignment vertical="top" wrapText="1"/>
    </xf>
    <xf numFmtId="0" fontId="7" fillId="0" borderId="9" xfId="0" applyFont="1" applyBorder="1" applyAlignment="1">
      <alignment vertical="top"/>
    </xf>
    <xf numFmtId="0" fontId="7" fillId="0" borderId="10" xfId="0" applyFont="1" applyBorder="1" applyAlignment="1">
      <alignment vertical="top"/>
    </xf>
    <xf numFmtId="0" fontId="2" fillId="0" borderId="8" xfId="0" applyFont="1" applyBorder="1" applyProtection="1">
      <alignment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2"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5" xfId="0" applyFont="1" applyFill="1" applyBorder="1" applyAlignment="1">
      <alignment horizontal="center" vertical="center"/>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protection locked="0"/>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9" xfId="0" applyFont="1" applyBorder="1" applyAlignment="1" applyProtection="1">
      <alignment vertical="center" wrapText="1"/>
      <protection locked="0"/>
    </xf>
    <xf numFmtId="0" fontId="2" fillId="0" borderId="15" xfId="0" applyFont="1" applyBorder="1" applyAlignment="1">
      <alignment horizontal="center" vertical="center"/>
    </xf>
    <xf numFmtId="0" fontId="2" fillId="0" borderId="28"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10" xfId="0" applyNumberFormat="1" applyFont="1" applyBorder="1" applyAlignment="1">
      <alignment horizontal="center" vertical="center"/>
    </xf>
    <xf numFmtId="0" fontId="2" fillId="0" borderId="8"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179" fontId="2" fillId="0" borderId="8" xfId="0" applyNumberFormat="1" applyFont="1" applyBorder="1" applyAlignment="1" applyProtection="1">
      <alignment horizontal="right" vertical="center"/>
      <protection locked="0"/>
    </xf>
    <xf numFmtId="179" fontId="2" fillId="0" borderId="9" xfId="0" applyNumberFormat="1" applyFont="1" applyBorder="1" applyAlignment="1" applyProtection="1">
      <alignment horizontal="right" vertical="center"/>
      <protection locked="0"/>
    </xf>
    <xf numFmtId="0" fontId="2" fillId="0" borderId="10" xfId="0" applyFont="1" applyBorder="1" applyAlignment="1" applyProtection="1">
      <alignment horizontal="left" vertical="center" wrapText="1"/>
      <protection locked="0"/>
    </xf>
    <xf numFmtId="49" fontId="2" fillId="0" borderId="15" xfId="0" applyNumberFormat="1" applyFont="1" applyBorder="1" applyAlignment="1">
      <alignment horizontal="center" vertical="center"/>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49" fontId="2" fillId="0" borderId="19" xfId="0" applyNumberFormat="1" applyFont="1" applyBorder="1" applyAlignment="1">
      <alignment horizontal="center" vertical="center"/>
    </xf>
    <xf numFmtId="179" fontId="2" fillId="0" borderId="8" xfId="0" applyNumberFormat="1" applyFont="1" applyBorder="1" applyAlignment="1">
      <alignment horizontal="right" vertical="center"/>
    </xf>
    <xf numFmtId="179" fontId="2" fillId="0" borderId="9" xfId="0" applyNumberFormat="1" applyFont="1" applyBorder="1" applyAlignment="1">
      <alignment horizontal="righ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49" fontId="2" fillId="0" borderId="9" xfId="0" applyNumberFormat="1"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0" fontId="2" fillId="0" borderId="8" xfId="0" applyFont="1" applyBorder="1" applyAlignment="1">
      <alignment horizontal="right" vertical="center" wrapText="1"/>
    </xf>
    <xf numFmtId="0" fontId="2" fillId="0" borderId="9" xfId="0" applyFont="1" applyBorder="1" applyAlignment="1">
      <alignment horizontal="right" vertical="center" wrapText="1"/>
    </xf>
    <xf numFmtId="0" fontId="2" fillId="2" borderId="28" xfId="0" applyFont="1" applyFill="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177" fontId="7" fillId="0" borderId="9" xfId="0" applyNumberFormat="1" applyFont="1" applyBorder="1" applyAlignment="1">
      <alignment horizontal="center" vertical="center"/>
    </xf>
    <xf numFmtId="0" fontId="2" fillId="0" borderId="10" xfId="0" applyFont="1" applyBorder="1" applyAlignment="1">
      <alignment horizontal="right" vertical="center"/>
    </xf>
    <xf numFmtId="0" fontId="2" fillId="0" borderId="10" xfId="0" applyFont="1" applyBorder="1" applyAlignment="1" applyProtection="1">
      <alignment horizontal="right" vertical="center"/>
      <protection locked="0"/>
    </xf>
    <xf numFmtId="0" fontId="2" fillId="2" borderId="15" xfId="0" applyFont="1" applyFill="1" applyBorder="1" applyAlignment="1">
      <alignment horizontal="center" vertical="center" shrinkToFit="1"/>
    </xf>
    <xf numFmtId="180" fontId="2" fillId="0" borderId="18" xfId="0" applyNumberFormat="1" applyFont="1" applyBorder="1" applyAlignment="1">
      <alignment horizontal="right" vertical="center" shrinkToFit="1"/>
    </xf>
    <xf numFmtId="180" fontId="2" fillId="0" borderId="19" xfId="0" applyNumberFormat="1" applyFont="1" applyBorder="1" applyAlignment="1">
      <alignment horizontal="right" vertical="center" shrinkToFit="1"/>
    </xf>
    <xf numFmtId="0" fontId="2" fillId="0" borderId="28" xfId="0" applyFont="1" applyBorder="1">
      <alignment vertical="center"/>
    </xf>
    <xf numFmtId="180" fontId="2" fillId="0" borderId="18" xfId="0" applyNumberFormat="1" applyFont="1" applyBorder="1" applyAlignment="1" applyProtection="1">
      <alignment horizontal="right" vertical="center" shrinkToFit="1"/>
      <protection locked="0"/>
    </xf>
    <xf numFmtId="180" fontId="2" fillId="0" borderId="19" xfId="0" applyNumberFormat="1" applyFont="1" applyBorder="1" applyAlignment="1" applyProtection="1">
      <alignment horizontal="right" vertical="center" shrinkToFit="1"/>
      <protection locked="0"/>
    </xf>
    <xf numFmtId="0" fontId="2" fillId="2" borderId="15" xfId="0" applyFont="1" applyFill="1" applyBorder="1" applyAlignment="1">
      <alignment horizontal="center" vertical="center" textRotation="255"/>
    </xf>
    <xf numFmtId="0" fontId="2" fillId="2" borderId="42" xfId="0" applyFont="1" applyFill="1" applyBorder="1" applyAlignment="1">
      <alignment horizontal="center" vertical="center"/>
    </xf>
    <xf numFmtId="0" fontId="2" fillId="2" borderId="0" xfId="0" applyFont="1" applyFill="1" applyAlignment="1">
      <alignment horizontal="center" vertical="center"/>
    </xf>
    <xf numFmtId="0" fontId="2" fillId="2" borderId="43" xfId="0" applyFont="1" applyFill="1" applyBorder="1" applyAlignment="1">
      <alignment horizontal="center" vertical="center"/>
    </xf>
    <xf numFmtId="181" fontId="2" fillId="0" borderId="48" xfId="0" applyNumberFormat="1" applyFont="1" applyBorder="1" applyAlignment="1" applyProtection="1">
      <alignment horizontal="right" vertical="center" shrinkToFit="1"/>
      <protection locked="0"/>
    </xf>
    <xf numFmtId="181" fontId="2" fillId="0" borderId="49" xfId="0" applyNumberFormat="1" applyFont="1" applyBorder="1" applyAlignment="1" applyProtection="1">
      <alignment horizontal="right" vertical="center" shrinkToFit="1"/>
      <protection locked="0"/>
    </xf>
    <xf numFmtId="181" fontId="2" fillId="0" borderId="48" xfId="0" applyNumberFormat="1" applyFont="1" applyBorder="1" applyAlignment="1">
      <alignment horizontal="right" vertical="center" shrinkToFit="1"/>
    </xf>
    <xf numFmtId="181" fontId="2" fillId="0" borderId="49" xfId="0" applyNumberFormat="1" applyFont="1" applyBorder="1" applyAlignment="1">
      <alignment horizontal="right" vertical="center" shrinkToFit="1"/>
    </xf>
    <xf numFmtId="181" fontId="2" fillId="0" borderId="50" xfId="0" applyNumberFormat="1" applyFont="1" applyBorder="1" applyAlignment="1">
      <alignment horizontal="right" vertical="center" shrinkToFit="1"/>
    </xf>
    <xf numFmtId="182" fontId="2" fillId="0" borderId="42" xfId="0" applyNumberFormat="1" applyFont="1" applyBorder="1">
      <alignment vertical="center"/>
    </xf>
    <xf numFmtId="182" fontId="2" fillId="0" borderId="0" xfId="0" applyNumberFormat="1" applyFont="1">
      <alignment vertical="center"/>
    </xf>
    <xf numFmtId="0" fontId="2" fillId="0" borderId="0" xfId="0" applyFont="1" applyAlignment="1">
      <alignment horizontal="left" vertical="center"/>
    </xf>
    <xf numFmtId="0" fontId="2" fillId="0" borderId="43" xfId="0" applyFont="1" applyBorder="1" applyAlignment="1">
      <alignment horizontal="left"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2" fillId="2" borderId="53"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54" xfId="0" applyFont="1" applyFill="1" applyBorder="1" applyAlignment="1">
      <alignment horizontal="center" vertical="center"/>
    </xf>
    <xf numFmtId="180" fontId="2" fillId="0" borderId="55" xfId="0" applyNumberFormat="1" applyFont="1" applyBorder="1" applyAlignment="1" applyProtection="1">
      <alignment horizontal="right" vertical="center" shrinkToFit="1"/>
      <protection locked="0"/>
    </xf>
    <xf numFmtId="180" fontId="2" fillId="0" borderId="56" xfId="0" applyNumberFormat="1" applyFont="1" applyBorder="1" applyAlignment="1" applyProtection="1">
      <alignment horizontal="right" vertical="center" shrinkToFit="1"/>
      <protection locked="0"/>
    </xf>
    <xf numFmtId="180" fontId="2" fillId="0" borderId="55" xfId="0" applyNumberFormat="1" applyFont="1" applyBorder="1" applyAlignment="1">
      <alignment horizontal="right" vertical="center" shrinkToFit="1"/>
    </xf>
    <xf numFmtId="180" fontId="2" fillId="0" borderId="56" xfId="0" applyNumberFormat="1" applyFont="1" applyBorder="1" applyAlignment="1">
      <alignment horizontal="right" vertical="center" shrinkToFit="1"/>
    </xf>
    <xf numFmtId="180" fontId="2" fillId="0" borderId="57" xfId="0" applyNumberFormat="1" applyFont="1" applyBorder="1" applyAlignment="1">
      <alignment horizontal="right" vertical="center" shrinkToFit="1"/>
    </xf>
    <xf numFmtId="0" fontId="2" fillId="0" borderId="58" xfId="0" applyFont="1" applyBorder="1">
      <alignment vertical="center"/>
    </xf>
    <xf numFmtId="0" fontId="2" fillId="2" borderId="44" xfId="0" applyFont="1" applyFill="1" applyBorder="1" applyAlignment="1">
      <alignment horizontal="center" vertical="center"/>
    </xf>
    <xf numFmtId="181" fontId="2" fillId="0" borderId="45" xfId="0" applyNumberFormat="1" applyFont="1" applyBorder="1" applyAlignment="1">
      <alignment horizontal="right" vertical="center" shrinkToFit="1"/>
    </xf>
    <xf numFmtId="181" fontId="2" fillId="0" borderId="46" xfId="0" applyNumberFormat="1" applyFont="1" applyBorder="1" applyAlignment="1">
      <alignment horizontal="right" vertical="center" shrinkToFit="1"/>
    </xf>
    <xf numFmtId="181" fontId="2" fillId="0" borderId="47" xfId="0" applyNumberFormat="1" applyFont="1" applyBorder="1" applyAlignment="1">
      <alignment horizontal="right" vertical="center" shrinkToFit="1"/>
    </xf>
    <xf numFmtId="181" fontId="2" fillId="0" borderId="45" xfId="0" applyNumberFormat="1" applyFont="1" applyBorder="1" applyAlignment="1" applyProtection="1">
      <alignment horizontal="right" vertical="center" shrinkToFit="1"/>
      <protection locked="0"/>
    </xf>
    <xf numFmtId="181" fontId="2" fillId="0" borderId="46" xfId="0" applyNumberFormat="1" applyFont="1" applyBorder="1" applyAlignment="1" applyProtection="1">
      <alignment horizontal="right" vertical="center" shrinkToFit="1"/>
      <protection locked="0"/>
    </xf>
    <xf numFmtId="181" fontId="2" fillId="0" borderId="47" xfId="0" applyNumberFormat="1" applyFont="1" applyBorder="1" applyAlignment="1" applyProtection="1">
      <alignment horizontal="right" vertical="center" shrinkToFit="1"/>
      <protection locked="0"/>
    </xf>
    <xf numFmtId="0" fontId="2" fillId="2" borderId="62" xfId="0" applyFont="1" applyFill="1" applyBorder="1" applyAlignment="1">
      <alignment horizontal="center" vertical="center"/>
    </xf>
    <xf numFmtId="181" fontId="2" fillId="0" borderId="59" xfId="0" applyNumberFormat="1" applyFont="1" applyBorder="1" applyAlignment="1" applyProtection="1">
      <alignment horizontal="right" vertical="center" shrinkToFit="1"/>
      <protection locked="0"/>
    </xf>
    <xf numFmtId="181" fontId="2" fillId="0" borderId="60" xfId="0" applyNumberFormat="1" applyFont="1" applyBorder="1" applyAlignment="1" applyProtection="1">
      <alignment horizontal="right" vertical="center" shrinkToFit="1"/>
      <protection locked="0"/>
    </xf>
    <xf numFmtId="181" fontId="2" fillId="0" borderId="59" xfId="0" applyNumberFormat="1" applyFont="1" applyBorder="1" applyAlignment="1">
      <alignment horizontal="right" vertical="center" shrinkToFit="1"/>
    </xf>
    <xf numFmtId="181" fontId="2" fillId="0" borderId="60" xfId="0" applyNumberFormat="1" applyFont="1" applyBorder="1" applyAlignment="1">
      <alignment horizontal="right" vertical="center" shrinkToFit="1"/>
    </xf>
    <xf numFmtId="182" fontId="2" fillId="0" borderId="59" xfId="0" applyNumberFormat="1" applyFont="1" applyBorder="1">
      <alignment vertical="center"/>
    </xf>
    <xf numFmtId="182" fontId="2" fillId="0" borderId="60" xfId="0" applyNumberFormat="1" applyFont="1" applyBorder="1">
      <alignment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181" fontId="2" fillId="0" borderId="63" xfId="0" applyNumberFormat="1" applyFont="1" applyBorder="1" applyAlignment="1">
      <alignment horizontal="right" vertical="center" shrinkToFit="1"/>
    </xf>
    <xf numFmtId="0" fontId="2" fillId="0" borderId="63" xfId="0" applyFont="1" applyBorder="1" applyAlignment="1">
      <alignment vertical="center" wrapText="1"/>
    </xf>
    <xf numFmtId="0" fontId="2" fillId="2" borderId="18" xfId="0" applyFont="1" applyFill="1" applyBorder="1" applyAlignment="1">
      <alignment horizontal="center" vertical="center" textRotation="255"/>
    </xf>
    <xf numFmtId="0" fontId="2" fillId="2" borderId="20" xfId="0" applyFont="1" applyFill="1" applyBorder="1" applyAlignment="1">
      <alignment horizontal="center" vertical="center" textRotation="255"/>
    </xf>
    <xf numFmtId="0" fontId="2" fillId="2" borderId="42" xfId="0" applyFont="1" applyFill="1" applyBorder="1" applyAlignment="1">
      <alignment horizontal="center" vertical="center" textRotation="255"/>
    </xf>
    <xf numFmtId="0" fontId="2" fillId="2" borderId="43" xfId="0" applyFont="1" applyFill="1" applyBorder="1" applyAlignment="1">
      <alignment horizontal="center" vertical="center" textRotation="255"/>
    </xf>
    <xf numFmtId="0" fontId="2" fillId="2" borderId="23" xfId="0" applyFont="1" applyFill="1" applyBorder="1" applyAlignment="1">
      <alignment horizontal="center" vertical="center" textRotation="255"/>
    </xf>
    <xf numFmtId="0" fontId="2" fillId="2" borderId="25" xfId="0" applyFont="1" applyFill="1" applyBorder="1" applyAlignment="1">
      <alignment horizontal="center" vertical="center" textRotation="255"/>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43" xfId="0" applyFont="1" applyFill="1" applyBorder="1" applyAlignment="1">
      <alignment horizontal="center" vertical="center" wrapText="1"/>
    </xf>
    <xf numFmtId="180" fontId="2" fillId="0" borderId="28" xfId="0" applyNumberFormat="1" applyFont="1" applyBorder="1" applyAlignment="1" applyProtection="1">
      <alignment horizontal="right" vertical="center" shrinkToFit="1"/>
      <protection locked="0"/>
    </xf>
    <xf numFmtId="180" fontId="2" fillId="0" borderId="28" xfId="0" applyNumberFormat="1" applyFont="1" applyBorder="1" applyAlignment="1">
      <alignment horizontal="right" vertical="center" shrinkToFi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4" xfId="0" applyFont="1" applyBorder="1" applyAlignment="1">
      <alignment horizontal="center" vertical="center" wrapText="1"/>
    </xf>
    <xf numFmtId="181" fontId="2" fillId="0" borderId="44" xfId="0" applyNumberFormat="1" applyFont="1" applyBorder="1" applyAlignment="1" applyProtection="1">
      <alignment horizontal="right" vertical="center" shrinkToFit="1"/>
      <protection locked="0"/>
    </xf>
    <xf numFmtId="181" fontId="2" fillId="0" borderId="44" xfId="0" applyNumberFormat="1" applyFont="1" applyBorder="1" applyAlignment="1">
      <alignment horizontal="right" vertical="center" shrinkToFit="1"/>
    </xf>
    <xf numFmtId="0" fontId="2" fillId="0" borderId="68"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3" fillId="2" borderId="65"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67" xfId="0" applyFont="1" applyFill="1" applyBorder="1" applyAlignment="1">
      <alignment horizontal="center" vertical="center" wrapText="1"/>
    </xf>
    <xf numFmtId="180" fontId="2" fillId="0" borderId="54" xfId="0" applyNumberFormat="1" applyFont="1" applyBorder="1" applyAlignment="1" applyProtection="1">
      <alignment horizontal="right" vertical="center" shrinkToFit="1"/>
      <protection locked="0"/>
    </xf>
    <xf numFmtId="180" fontId="2" fillId="0" borderId="54" xfId="0" applyNumberFormat="1" applyFont="1" applyBorder="1" applyAlignment="1">
      <alignment horizontal="right" vertical="center" shrinkToFit="1"/>
    </xf>
    <xf numFmtId="181" fontId="2" fillId="0" borderId="62" xfId="0" applyNumberFormat="1" applyFont="1" applyBorder="1" applyAlignment="1" applyProtection="1">
      <alignment horizontal="right" vertical="center" shrinkToFit="1"/>
      <protection locked="0"/>
    </xf>
    <xf numFmtId="181" fontId="2" fillId="0" borderId="62" xfId="0" applyNumberFormat="1" applyFont="1" applyBorder="1" applyAlignment="1">
      <alignment horizontal="right" vertical="center" shrinkToFit="1"/>
    </xf>
    <xf numFmtId="0" fontId="2" fillId="0" borderId="71" xfId="0" applyFont="1" applyBorder="1" applyAlignment="1">
      <alignment vertical="center" wrapText="1"/>
    </xf>
    <xf numFmtId="181" fontId="2" fillId="0" borderId="15" xfId="0" applyNumberFormat="1" applyFont="1" applyBorder="1" applyAlignment="1">
      <alignment horizontal="right" vertical="center" shrinkToFit="1"/>
    </xf>
    <xf numFmtId="181" fontId="2" fillId="0" borderId="28" xfId="0" applyNumberFormat="1" applyFont="1" applyBorder="1" applyAlignment="1">
      <alignment horizontal="right" vertical="center" shrinkToFit="1"/>
    </xf>
    <xf numFmtId="0" fontId="2" fillId="0" borderId="28" xfId="0" applyFont="1" applyBorder="1" applyAlignment="1">
      <alignment horizontal="center" vertical="center" shrinkToFit="1"/>
    </xf>
    <xf numFmtId="182" fontId="2" fillId="0" borderId="23" xfId="0" applyNumberFormat="1" applyFont="1" applyBorder="1">
      <alignment vertical="center"/>
    </xf>
    <xf numFmtId="182" fontId="2" fillId="0" borderId="24" xfId="0" applyNumberFormat="1" applyFont="1" applyBorder="1">
      <alignmen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181" fontId="2" fillId="0" borderId="15" xfId="0" applyNumberFormat="1" applyFont="1" applyBorder="1" applyAlignment="1">
      <alignment horizontal="right" vertical="center"/>
    </xf>
    <xf numFmtId="181" fontId="2" fillId="0" borderId="18" xfId="0" applyNumberFormat="1" applyFont="1" applyBorder="1" applyAlignment="1">
      <alignment horizontal="right" vertical="center" shrinkToFit="1"/>
    </xf>
    <xf numFmtId="181" fontId="2" fillId="0" borderId="19" xfId="0" applyNumberFormat="1" applyFont="1" applyBorder="1" applyAlignment="1">
      <alignment horizontal="right" vertical="center" shrinkToFit="1"/>
    </xf>
    <xf numFmtId="181" fontId="2" fillId="0" borderId="42" xfId="0" applyNumberFormat="1" applyFont="1" applyBorder="1" applyAlignment="1">
      <alignment horizontal="right" vertical="center" shrinkToFit="1"/>
    </xf>
    <xf numFmtId="181" fontId="2" fillId="0" borderId="0" xfId="0" applyNumberFormat="1" applyFont="1" applyAlignment="1">
      <alignment horizontal="right" vertical="center" shrinkToFit="1"/>
    </xf>
    <xf numFmtId="181" fontId="2" fillId="0" borderId="23" xfId="0" applyNumberFormat="1" applyFont="1" applyBorder="1" applyAlignment="1">
      <alignment horizontal="right" vertical="center" shrinkToFit="1"/>
    </xf>
    <xf numFmtId="181" fontId="2" fillId="0" borderId="24" xfId="0" applyNumberFormat="1" applyFont="1" applyBorder="1" applyAlignment="1">
      <alignment horizontal="right" vertical="center" shrinkToFit="1"/>
    </xf>
    <xf numFmtId="181" fontId="2" fillId="0" borderId="20" xfId="0" applyNumberFormat="1" applyFont="1" applyBorder="1" applyAlignment="1">
      <alignment horizontal="right" vertical="center" shrinkToFit="1"/>
    </xf>
    <xf numFmtId="181" fontId="2" fillId="0" borderId="43" xfId="0" applyNumberFormat="1" applyFont="1" applyBorder="1" applyAlignment="1">
      <alignment horizontal="right" vertical="center" shrinkToFit="1"/>
    </xf>
    <xf numFmtId="181" fontId="2" fillId="0" borderId="25" xfId="0" applyNumberFormat="1" applyFont="1" applyBorder="1" applyAlignment="1">
      <alignment horizontal="right" vertical="center" shrinkToFit="1"/>
    </xf>
    <xf numFmtId="0" fontId="2" fillId="0" borderId="20" xfId="0" applyFont="1" applyBorder="1" applyAlignment="1">
      <alignment horizontal="left" vertical="center"/>
    </xf>
    <xf numFmtId="181" fontId="2" fillId="0" borderId="15" xfId="0" applyNumberFormat="1" applyFont="1" applyBorder="1" applyAlignment="1" applyProtection="1">
      <alignment horizontal="right" vertical="center" shrinkToFit="1"/>
      <protection locked="0"/>
    </xf>
    <xf numFmtId="2" fontId="2" fillId="0" borderId="23" xfId="0" applyNumberFormat="1" applyFont="1" applyBorder="1" applyAlignment="1">
      <alignment horizontal="right" vertical="center"/>
    </xf>
    <xf numFmtId="2" fontId="2" fillId="0" borderId="24" xfId="0" applyNumberFormat="1" applyFont="1" applyBorder="1" applyAlignment="1">
      <alignment horizontal="right" vertical="center"/>
    </xf>
    <xf numFmtId="0" fontId="2" fillId="0" borderId="42" xfId="0" applyFont="1" applyBorder="1" applyAlignment="1">
      <alignment horizontal="left" vertical="center"/>
    </xf>
    <xf numFmtId="0" fontId="2" fillId="0" borderId="42" xfId="0" applyFont="1" applyBorder="1" applyAlignment="1">
      <alignment horizontal="center" vertical="center" shrinkToFit="1"/>
    </xf>
    <xf numFmtId="0" fontId="2" fillId="0" borderId="0" xfId="0" applyFont="1" applyAlignment="1">
      <alignment horizontal="center" vertical="center" shrinkToFit="1"/>
    </xf>
    <xf numFmtId="0" fontId="2" fillId="0" borderId="43" xfId="0" applyFont="1" applyBorder="1" applyAlignment="1">
      <alignment horizontal="center" vertical="center" shrinkToFit="1"/>
    </xf>
    <xf numFmtId="2" fontId="2" fillId="0" borderId="18" xfId="0" applyNumberFormat="1" applyFont="1" applyBorder="1" applyAlignment="1" applyProtection="1">
      <alignment horizontal="right" vertical="center"/>
      <protection locked="0"/>
    </xf>
    <xf numFmtId="2" fontId="2" fillId="0" borderId="19" xfId="0" applyNumberFormat="1" applyFont="1" applyBorder="1" applyAlignment="1" applyProtection="1">
      <alignment horizontal="right" vertical="center"/>
      <protection locked="0"/>
    </xf>
    <xf numFmtId="2" fontId="2" fillId="0" borderId="42" xfId="0" applyNumberFormat="1" applyFont="1" applyBorder="1" applyAlignment="1" applyProtection="1">
      <alignment horizontal="right" vertical="center"/>
      <protection locked="0"/>
    </xf>
    <xf numFmtId="2" fontId="2" fillId="0" borderId="0" xfId="0" applyNumberFormat="1" applyFont="1" applyAlignment="1" applyProtection="1">
      <alignment horizontal="right" vertical="center"/>
      <protection locked="0"/>
    </xf>
    <xf numFmtId="2" fontId="2" fillId="0" borderId="23" xfId="0" applyNumberFormat="1" applyFont="1" applyBorder="1" applyAlignment="1" applyProtection="1">
      <alignment horizontal="right" vertical="center"/>
      <protection locked="0"/>
    </xf>
    <xf numFmtId="2" fontId="2" fillId="0" borderId="24" xfId="0" applyNumberFormat="1" applyFont="1" applyBorder="1" applyAlignment="1" applyProtection="1">
      <alignment horizontal="right" vertical="center"/>
      <protection locked="0"/>
    </xf>
    <xf numFmtId="2" fontId="2" fillId="0" borderId="18" xfId="0" applyNumberFormat="1" applyFont="1" applyBorder="1" applyAlignment="1">
      <alignment horizontal="right" vertical="center"/>
    </xf>
    <xf numFmtId="2" fontId="2" fillId="0" borderId="19" xfId="0" applyNumberFormat="1" applyFont="1" applyBorder="1" applyAlignment="1">
      <alignment horizontal="right" vertical="center"/>
    </xf>
    <xf numFmtId="2" fontId="2" fillId="0" borderId="42" xfId="0" applyNumberFormat="1" applyFont="1" applyBorder="1" applyAlignment="1">
      <alignment horizontal="right" vertical="center"/>
    </xf>
    <xf numFmtId="2" fontId="2" fillId="0" borderId="0" xfId="0" applyNumberFormat="1" applyFont="1" applyAlignment="1">
      <alignment horizontal="right" vertical="center"/>
    </xf>
    <xf numFmtId="0" fontId="2" fillId="0" borderId="42" xfId="0" applyFont="1" applyBorder="1" applyAlignment="1">
      <alignment horizontal="center" vertical="center"/>
    </xf>
    <xf numFmtId="0" fontId="2" fillId="0" borderId="0" xfId="0" applyFont="1" applyAlignment="1">
      <alignment horizontal="center" vertical="center"/>
    </xf>
    <xf numFmtId="181" fontId="2" fillId="0" borderId="42" xfId="0" applyNumberFormat="1" applyFont="1" applyBorder="1" applyAlignment="1">
      <alignment horizontal="right" vertical="center"/>
    </xf>
    <xf numFmtId="0" fontId="2" fillId="0" borderId="0" xfId="0" applyFont="1" applyAlignment="1">
      <alignment horizontal="right" vertical="center"/>
    </xf>
    <xf numFmtId="0" fontId="2" fillId="0" borderId="42" xfId="0" applyFont="1" applyBorder="1" applyAlignment="1">
      <alignment horizontal="right" vertical="center"/>
    </xf>
    <xf numFmtId="0" fontId="2" fillId="0" borderId="19" xfId="0" applyFont="1" applyBorder="1" applyAlignment="1" applyProtection="1">
      <alignment horizontal="left" vertical="center" shrinkToFit="1"/>
      <protection locked="0"/>
    </xf>
    <xf numFmtId="0" fontId="2" fillId="0" borderId="19" xfId="0" applyFont="1" applyBorder="1" applyAlignment="1">
      <alignment horizontal="left" vertical="center" shrinkToFit="1"/>
    </xf>
    <xf numFmtId="0" fontId="2" fillId="0" borderId="24" xfId="0" applyFont="1" applyBorder="1" applyAlignment="1" applyProtection="1">
      <alignment horizontal="left" vertical="center" shrinkToFit="1"/>
      <protection locked="0"/>
    </xf>
    <xf numFmtId="0" fontId="2" fillId="0" borderId="24" xfId="0" applyFont="1" applyBorder="1" applyAlignment="1">
      <alignment horizontal="left" vertical="center" shrinkToFit="1"/>
    </xf>
    <xf numFmtId="181" fontId="2" fillId="0" borderId="0" xfId="0" applyNumberFormat="1" applyFont="1" applyAlignment="1">
      <alignment horizontal="center" vertical="center"/>
    </xf>
    <xf numFmtId="0" fontId="2" fillId="0" borderId="24"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19" xfId="0" applyFont="1" applyBorder="1" applyAlignment="1" applyProtection="1">
      <alignment horizontal="center" vertical="center" shrinkToFit="1"/>
      <protection locked="0"/>
    </xf>
    <xf numFmtId="0" fontId="2" fillId="0" borderId="19" xfId="0" applyFont="1" applyBorder="1" applyAlignment="1" applyProtection="1">
      <alignment horizontal="right" vertical="center"/>
      <protection locked="0"/>
    </xf>
    <xf numFmtId="0" fontId="2" fillId="0" borderId="19" xfId="0" applyFont="1" applyBorder="1" applyAlignment="1">
      <alignment horizontal="center" vertical="center" shrinkToFit="1"/>
    </xf>
    <xf numFmtId="0" fontId="2" fillId="0" borderId="19" xfId="0" applyFont="1" applyBorder="1" applyAlignment="1">
      <alignment horizontal="right" vertical="center"/>
    </xf>
    <xf numFmtId="0" fontId="2" fillId="0" borderId="24"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18" xfId="0" applyFont="1" applyBorder="1" applyAlignment="1">
      <alignment horizontal="center" vertical="center" shrinkToFit="1"/>
    </xf>
    <xf numFmtId="0" fontId="2" fillId="2" borderId="42"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43" xfId="0" applyFont="1" applyFill="1" applyBorder="1" applyAlignment="1">
      <alignment horizontal="center" vertical="center" wrapText="1"/>
    </xf>
    <xf numFmtId="0" fontId="20" fillId="0" borderId="0" xfId="0" applyFont="1" applyAlignment="1">
      <alignment horizontal="center" vertical="center" shrinkToFit="1"/>
    </xf>
    <xf numFmtId="0" fontId="3" fillId="2" borderId="15" xfId="0" applyFont="1" applyFill="1" applyBorder="1" applyAlignment="1">
      <alignment horizontal="center" vertical="center" textRotation="255"/>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5" xfId="0" applyFont="1" applyFill="1" applyBorder="1" applyAlignment="1">
      <alignment horizontal="center" vertical="center" textRotation="255" shrinkToFit="1"/>
    </xf>
    <xf numFmtId="0" fontId="3" fillId="0" borderId="0" xfId="0" applyFont="1" applyAlignment="1" applyProtection="1">
      <alignment horizontal="left" vertical="center" shrinkToFit="1"/>
      <protection locked="0"/>
    </xf>
    <xf numFmtId="0" fontId="3" fillId="0" borderId="43" xfId="0" applyFont="1" applyBorder="1" applyAlignment="1" applyProtection="1">
      <alignment horizontal="left" vertical="center" shrinkToFit="1"/>
      <protection locked="0"/>
    </xf>
    <xf numFmtId="0" fontId="3" fillId="0" borderId="0" xfId="0" applyFont="1" applyAlignment="1">
      <alignment horizontal="left" vertical="center" shrinkToFit="1"/>
    </xf>
    <xf numFmtId="0" fontId="3" fillId="0" borderId="43" xfId="0" applyFont="1" applyBorder="1" applyAlignment="1">
      <alignment horizontal="left" vertical="center" shrinkToFit="1"/>
    </xf>
    <xf numFmtId="0" fontId="3" fillId="0" borderId="0" xfId="0" applyFont="1" applyAlignment="1" applyProtection="1">
      <alignment vertical="center" shrinkToFit="1"/>
      <protection locked="0"/>
    </xf>
    <xf numFmtId="0" fontId="3" fillId="0" borderId="0" xfId="0" applyFont="1" applyAlignment="1">
      <alignment vertical="center" shrinkToFit="1"/>
    </xf>
    <xf numFmtId="0" fontId="7" fillId="0" borderId="6" xfId="0" applyFont="1" applyBorder="1" applyAlignment="1">
      <alignment horizontal="center" vertical="center"/>
    </xf>
    <xf numFmtId="0" fontId="7" fillId="0" borderId="43" xfId="0" applyFont="1" applyBorder="1" applyAlignment="1">
      <alignment horizontal="center" vertical="center"/>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0" borderId="19" xfId="0" applyFont="1" applyBorder="1" applyAlignment="1">
      <alignment vertical="center" wrapText="1"/>
    </xf>
    <xf numFmtId="179" fontId="2" fillId="0" borderId="15" xfId="0" applyNumberFormat="1" applyFont="1" applyBorder="1" applyAlignment="1">
      <alignment horizontal="right" vertical="center" wrapText="1"/>
    </xf>
    <xf numFmtId="179" fontId="2" fillId="0" borderId="8" xfId="0" applyNumberFormat="1" applyFont="1" applyBorder="1" applyAlignment="1">
      <alignment horizontal="right" vertical="center" wrapText="1"/>
    </xf>
    <xf numFmtId="179" fontId="2" fillId="0" borderId="8" xfId="0" applyNumberFormat="1" applyFont="1" applyBorder="1" applyAlignment="1" applyProtection="1">
      <alignment horizontal="right" vertical="center" wrapText="1"/>
      <protection locked="0"/>
    </xf>
    <xf numFmtId="179" fontId="2" fillId="0" borderId="9" xfId="0" applyNumberFormat="1" applyFont="1" applyBorder="1" applyAlignment="1" applyProtection="1">
      <alignment horizontal="right" vertical="center" wrapText="1"/>
      <protection locked="0"/>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19" xfId="0" applyFont="1" applyBorder="1" applyAlignment="1" applyProtection="1">
      <alignment horizontal="center" vertical="center"/>
      <protection locked="0"/>
    </xf>
    <xf numFmtId="49" fontId="2" fillId="0" borderId="19" xfId="0" applyNumberFormat="1" applyFont="1" applyBorder="1" applyAlignment="1" applyProtection="1">
      <alignment horizontal="center" vertical="center"/>
      <protection locked="0"/>
    </xf>
    <xf numFmtId="0" fontId="2" fillId="0" borderId="8" xfId="0" applyFont="1" applyBorder="1" applyAlignment="1" applyProtection="1">
      <alignment horizontal="right" vertical="center" wrapText="1"/>
      <protection locked="0"/>
    </xf>
    <xf numFmtId="0" fontId="2" fillId="0" borderId="9" xfId="0" applyFont="1" applyBorder="1" applyAlignment="1" applyProtection="1">
      <alignment horizontal="right" vertical="center" wrapText="1"/>
      <protection locked="0"/>
    </xf>
    <xf numFmtId="0" fontId="2" fillId="0" borderId="65" xfId="0" applyFont="1" applyBorder="1" applyAlignment="1">
      <alignment horizontal="left" vertical="center" shrinkToFit="1"/>
    </xf>
    <xf numFmtId="0" fontId="2" fillId="0" borderId="66" xfId="0" applyFont="1" applyBorder="1" applyAlignment="1">
      <alignment horizontal="left" vertical="center" shrinkToFit="1"/>
    </xf>
    <xf numFmtId="0" fontId="2" fillId="0" borderId="67" xfId="0" applyFont="1" applyBorder="1" applyAlignment="1">
      <alignment horizontal="left" vertical="center" shrinkToFit="1"/>
    </xf>
    <xf numFmtId="0" fontId="2" fillId="0" borderId="72" xfId="0" applyFont="1" applyBorder="1" applyAlignment="1">
      <alignment vertical="center" wrapText="1"/>
    </xf>
    <xf numFmtId="181" fontId="2" fillId="0" borderId="73" xfId="0" applyNumberFormat="1" applyFont="1" applyBorder="1" applyAlignment="1">
      <alignment horizontal="right" vertical="center" shrinkToFit="1"/>
    </xf>
    <xf numFmtId="0" fontId="2" fillId="0" borderId="74" xfId="0" applyFont="1" applyBorder="1" applyAlignment="1">
      <alignment vertical="center" wrapText="1"/>
    </xf>
    <xf numFmtId="0" fontId="2" fillId="2" borderId="65"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67" xfId="0" applyFont="1" applyFill="1" applyBorder="1" applyAlignment="1">
      <alignment horizontal="center" vertical="center"/>
    </xf>
    <xf numFmtId="0" fontId="2" fillId="2" borderId="63" xfId="0" applyFont="1" applyFill="1" applyBorder="1" applyAlignment="1">
      <alignment horizontal="center" vertical="center"/>
    </xf>
    <xf numFmtId="0" fontId="2" fillId="0" borderId="29" xfId="0" applyFont="1" applyBorder="1" applyAlignment="1">
      <alignment horizontal="left" vertical="center" shrinkToFit="1"/>
    </xf>
    <xf numFmtId="182" fontId="2" fillId="0" borderId="23" xfId="0" applyNumberFormat="1" applyFont="1" applyBorder="1" applyAlignment="1">
      <alignment horizontal="left" vertical="center" shrinkToFit="1"/>
    </xf>
    <xf numFmtId="182" fontId="2" fillId="0" borderId="24" xfId="0" applyNumberFormat="1" applyFont="1" applyBorder="1" applyAlignment="1">
      <alignment horizontal="left" vertical="center" shrinkToFit="1"/>
    </xf>
    <xf numFmtId="182" fontId="2" fillId="0" borderId="24" xfId="0" applyNumberFormat="1" applyFont="1" applyBorder="1" applyAlignment="1">
      <alignment horizontal="right" vertical="center"/>
    </xf>
    <xf numFmtId="0" fontId="2" fillId="0" borderId="24" xfId="0" applyFont="1" applyBorder="1">
      <alignment vertical="center"/>
    </xf>
    <xf numFmtId="0" fontId="2" fillId="0" borderId="25" xfId="0" applyFont="1" applyBorder="1">
      <alignment vertical="center"/>
    </xf>
    <xf numFmtId="181" fontId="2" fillId="0" borderId="23" xfId="0" applyNumberFormat="1" applyFont="1" applyBorder="1" applyAlignment="1">
      <alignment horizontal="right" vertical="center"/>
    </xf>
    <xf numFmtId="181" fontId="2" fillId="0" borderId="24" xfId="0" applyNumberFormat="1" applyFont="1" applyBorder="1" applyAlignment="1">
      <alignment horizontal="right" vertical="center"/>
    </xf>
    <xf numFmtId="181" fontId="2" fillId="0" borderId="25" xfId="0" applyNumberFormat="1" applyFont="1" applyBorder="1" applyAlignment="1">
      <alignment horizontal="right" vertical="center"/>
    </xf>
    <xf numFmtId="2" fontId="2" fillId="0" borderId="18" xfId="0" applyNumberFormat="1" applyFont="1" applyBorder="1" applyAlignment="1" applyProtection="1">
      <alignment horizontal="right"/>
      <protection locked="0"/>
    </xf>
    <xf numFmtId="2" fontId="2" fillId="0" borderId="19" xfId="0" applyNumberFormat="1" applyFont="1" applyBorder="1" applyAlignment="1" applyProtection="1">
      <alignment horizontal="right"/>
      <protection locked="0"/>
    </xf>
    <xf numFmtId="2" fontId="2" fillId="0" borderId="23" xfId="0" applyNumberFormat="1" applyFont="1" applyBorder="1" applyAlignment="1" applyProtection="1">
      <alignment horizontal="right"/>
      <protection locked="0"/>
    </xf>
    <xf numFmtId="2" fontId="2" fillId="0" borderId="24" xfId="0" applyNumberFormat="1" applyFont="1" applyBorder="1" applyAlignment="1" applyProtection="1">
      <alignment horizontal="right"/>
      <protection locked="0"/>
    </xf>
    <xf numFmtId="2" fontId="2" fillId="0" borderId="18" xfId="0" applyNumberFormat="1" applyFont="1" applyBorder="1" applyAlignment="1">
      <alignment horizontal="right"/>
    </xf>
    <xf numFmtId="2" fontId="2" fillId="0" borderId="19" xfId="0" applyNumberFormat="1" applyFont="1" applyBorder="1" applyAlignment="1">
      <alignment horizontal="right"/>
    </xf>
    <xf numFmtId="2" fontId="2" fillId="0" borderId="23" xfId="0" applyNumberFormat="1" applyFont="1" applyBorder="1" applyAlignment="1">
      <alignment horizontal="right"/>
    </xf>
    <xf numFmtId="2" fontId="2" fillId="0" borderId="24" xfId="0" applyNumberFormat="1" applyFont="1" applyBorder="1" applyAlignment="1">
      <alignment horizontal="right"/>
    </xf>
    <xf numFmtId="0" fontId="2" fillId="2" borderId="23" xfId="0" applyFont="1" applyFill="1" applyBorder="1" applyAlignment="1">
      <alignment horizontal="center" vertical="center" shrinkToFit="1"/>
    </xf>
    <xf numFmtId="0" fontId="2" fillId="2" borderId="24" xfId="0" applyFont="1" applyFill="1" applyBorder="1" applyAlignment="1">
      <alignment horizontal="center" vertical="center" shrinkToFit="1"/>
    </xf>
    <xf numFmtId="0" fontId="2" fillId="2" borderId="25" xfId="0" applyFont="1" applyFill="1" applyBorder="1" applyAlignment="1">
      <alignment horizontal="center" vertical="center" shrinkToFit="1"/>
    </xf>
    <xf numFmtId="0" fontId="2" fillId="0" borderId="19" xfId="0" applyFont="1" applyBorder="1" applyAlignment="1">
      <alignment horizontal="left"/>
    </xf>
    <xf numFmtId="0" fontId="2" fillId="0" borderId="20" xfId="0" applyFont="1" applyBorder="1" applyAlignment="1">
      <alignment horizontal="left"/>
    </xf>
    <xf numFmtId="0" fontId="2" fillId="0" borderId="0" xfId="0" applyFont="1" applyAlignment="1">
      <alignment horizontal="left"/>
    </xf>
    <xf numFmtId="0" fontId="2" fillId="0" borderId="43" xfId="0" applyFont="1" applyBorder="1" applyAlignment="1">
      <alignment horizontal="left"/>
    </xf>
    <xf numFmtId="0" fontId="2" fillId="0" borderId="24" xfId="0" applyFont="1" applyBorder="1" applyAlignment="1">
      <alignment horizontal="left"/>
    </xf>
    <xf numFmtId="0" fontId="2" fillId="0" borderId="25" xfId="0" applyFont="1" applyBorder="1" applyAlignment="1">
      <alignment horizontal="left"/>
    </xf>
    <xf numFmtId="0" fontId="2" fillId="0" borderId="20" xfId="0" applyFont="1" applyBorder="1" applyAlignment="1">
      <alignment horizontal="center" vertical="center" shrinkToFit="1"/>
    </xf>
    <xf numFmtId="2" fontId="2" fillId="0" borderId="42" xfId="0" applyNumberFormat="1" applyFont="1" applyBorder="1" applyAlignment="1">
      <alignment horizontal="right"/>
    </xf>
    <xf numFmtId="2" fontId="2" fillId="0" borderId="0" xfId="0" applyNumberFormat="1" applyFont="1" applyAlignment="1">
      <alignment horizontal="right"/>
    </xf>
    <xf numFmtId="0" fontId="2" fillId="0" borderId="42" xfId="0" applyFont="1" applyBorder="1" applyAlignment="1">
      <alignment horizontal="right"/>
    </xf>
    <xf numFmtId="0" fontId="2" fillId="0" borderId="0" xfId="0" applyFont="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0" borderId="18" xfId="0" applyFont="1" applyBorder="1" applyAlignment="1" applyProtection="1">
      <alignment horizontal="right"/>
      <protection locked="0"/>
    </xf>
    <xf numFmtId="0" fontId="2" fillId="0" borderId="19" xfId="0" applyFont="1" applyBorder="1" applyAlignment="1" applyProtection="1">
      <alignment horizontal="right"/>
      <protection locked="0"/>
    </xf>
    <xf numFmtId="0" fontId="2" fillId="0" borderId="42" xfId="0" applyFont="1" applyBorder="1" applyAlignment="1" applyProtection="1">
      <alignment horizontal="right"/>
      <protection locked="0"/>
    </xf>
    <xf numFmtId="0" fontId="2" fillId="0" borderId="0" xfId="0" applyFont="1" applyAlignment="1" applyProtection="1">
      <alignment horizontal="right"/>
      <protection locked="0"/>
    </xf>
    <xf numFmtId="0" fontId="2" fillId="0" borderId="23" xfId="0" applyFont="1" applyBorder="1" applyAlignment="1" applyProtection="1">
      <alignment horizontal="right"/>
      <protection locked="0"/>
    </xf>
    <xf numFmtId="0" fontId="2" fillId="0" borderId="24" xfId="0" applyFont="1" applyBorder="1" applyAlignment="1" applyProtection="1">
      <alignment horizontal="right"/>
      <protection locked="0"/>
    </xf>
    <xf numFmtId="0" fontId="2" fillId="0" borderId="18" xfId="0" applyFont="1" applyBorder="1" applyAlignment="1">
      <alignment horizontal="right"/>
    </xf>
    <xf numFmtId="0" fontId="2" fillId="0" borderId="19" xfId="0" applyFont="1" applyBorder="1" applyAlignment="1">
      <alignment horizontal="right"/>
    </xf>
    <xf numFmtId="0" fontId="2" fillId="0" borderId="18" xfId="0" applyFont="1" applyBorder="1" applyAlignment="1">
      <alignment horizontal="left" vertical="center" shrinkToFit="1"/>
    </xf>
    <xf numFmtId="0" fontId="2" fillId="0" borderId="20" xfId="0" applyFont="1" applyBorder="1" applyAlignment="1">
      <alignment horizontal="left" vertical="center" shrinkToFi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5" xfId="0" applyFont="1" applyFill="1" applyBorder="1" applyAlignment="1">
      <alignment horizontal="left" vertical="center"/>
    </xf>
    <xf numFmtId="0" fontId="2" fillId="0" borderId="25" xfId="0" applyFont="1" applyBorder="1" applyAlignment="1" applyProtection="1">
      <alignment horizontal="center" vertical="center" shrinkToFit="1"/>
      <protection locked="0"/>
    </xf>
    <xf numFmtId="0" fontId="2" fillId="0" borderId="8" xfId="0" applyFont="1" applyBorder="1" applyAlignment="1">
      <alignment horizontal="right"/>
    </xf>
    <xf numFmtId="0" fontId="2" fillId="0" borderId="9" xfId="0" applyFont="1" applyBorder="1" applyAlignment="1">
      <alignment horizontal="right"/>
    </xf>
    <xf numFmtId="0" fontId="2" fillId="0" borderId="9" xfId="0" applyFont="1" applyBorder="1" applyAlignment="1">
      <alignment horizontal="left"/>
    </xf>
    <xf numFmtId="0" fontId="2" fillId="0" borderId="10" xfId="0" applyFont="1" applyBorder="1" applyAlignment="1">
      <alignment horizontal="left"/>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pplyProtection="1">
      <alignment horizontal="right"/>
      <protection locked="0"/>
    </xf>
    <xf numFmtId="0" fontId="2" fillId="0" borderId="9" xfId="0" applyFont="1" applyBorder="1" applyAlignment="1" applyProtection="1">
      <alignment horizontal="right"/>
      <protection locked="0"/>
    </xf>
    <xf numFmtId="2" fontId="2" fillId="0" borderId="9" xfId="0" applyNumberFormat="1" applyFont="1" applyBorder="1" applyAlignment="1">
      <alignment horizontal="right"/>
    </xf>
    <xf numFmtId="0" fontId="3" fillId="0" borderId="42" xfId="0" applyFont="1" applyBorder="1" applyAlignment="1">
      <alignment horizontal="left" vertical="center" wrapText="1"/>
    </xf>
    <xf numFmtId="0" fontId="3" fillId="0" borderId="0" xfId="0" applyFont="1" applyAlignment="1">
      <alignment horizontal="left" vertical="center" wrapText="1"/>
    </xf>
    <xf numFmtId="0" fontId="3" fillId="0" borderId="43" xfId="0" applyFont="1" applyBorder="1" applyAlignment="1">
      <alignment horizontal="left"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4"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8"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5" xfId="0" applyFont="1" applyBorder="1" applyAlignment="1">
      <alignment horizontal="center" vertical="center"/>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42"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42" xfId="0" applyFont="1" applyBorder="1" applyAlignment="1">
      <alignment horizontal="center" vertical="center"/>
    </xf>
    <xf numFmtId="0" fontId="3" fillId="0" borderId="0" xfId="0" applyFont="1" applyAlignment="1">
      <alignment horizontal="center" vertical="center"/>
    </xf>
    <xf numFmtId="0" fontId="19" fillId="0" borderId="24" xfId="0" applyFont="1" applyBorder="1" applyAlignment="1">
      <alignment horizontal="left" vertical="center" shrinkToFit="1"/>
    </xf>
    <xf numFmtId="0" fontId="19" fillId="0" borderId="25" xfId="0" applyFont="1" applyBorder="1" applyAlignment="1">
      <alignment horizontal="left" vertical="center" shrinkToFit="1"/>
    </xf>
    <xf numFmtId="0" fontId="3" fillId="0" borderId="19" xfId="0" applyFont="1" applyBorder="1" applyAlignment="1">
      <alignment horizontal="left" vertical="center" shrinkToFit="1"/>
    </xf>
    <xf numFmtId="0" fontId="3" fillId="0" borderId="20" xfId="0" applyFont="1" applyBorder="1" applyAlignment="1">
      <alignment horizontal="left" vertical="center" shrinkToFit="1"/>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3" xfId="0" applyFont="1" applyBorder="1" applyAlignment="1">
      <alignment horizontal="left" vertical="center"/>
    </xf>
    <xf numFmtId="0" fontId="3" fillId="0" borderId="29" xfId="0" applyFont="1" applyBorder="1" applyAlignment="1">
      <alignment horizontal="center" vertical="center"/>
    </xf>
    <xf numFmtId="0" fontId="3" fillId="0" borderId="28" xfId="0" applyFont="1" applyBorder="1" applyAlignment="1">
      <alignment horizontal="center" vertical="center"/>
    </xf>
    <xf numFmtId="183" fontId="2" fillId="0" borderId="75" xfId="0" applyNumberFormat="1" applyFont="1" applyBorder="1">
      <alignment vertical="center"/>
    </xf>
    <xf numFmtId="183" fontId="2" fillId="0" borderId="76" xfId="0" applyNumberFormat="1" applyFont="1" applyBorder="1">
      <alignment vertical="center"/>
    </xf>
    <xf numFmtId="0" fontId="2" fillId="0" borderId="76" xfId="0" applyFont="1" applyBorder="1" applyAlignment="1">
      <alignment horizontal="left" vertical="center" wrapText="1"/>
    </xf>
    <xf numFmtId="0" fontId="2" fillId="0" borderId="77" xfId="0" applyFont="1" applyBorder="1" applyAlignment="1">
      <alignment horizontal="left" vertical="center" wrapText="1"/>
    </xf>
    <xf numFmtId="0" fontId="2" fillId="0" borderId="20" xfId="0" applyFont="1" applyBorder="1" applyAlignment="1">
      <alignment horizontal="left" vertical="center" wrapText="1"/>
    </xf>
    <xf numFmtId="183" fontId="2" fillId="0" borderId="59" xfId="0" applyNumberFormat="1" applyFont="1" applyBorder="1">
      <alignment vertical="center"/>
    </xf>
    <xf numFmtId="183" fontId="2" fillId="0" borderId="60" xfId="0" applyNumberFormat="1" applyFont="1" applyBorder="1">
      <alignment vertical="center"/>
    </xf>
    <xf numFmtId="0" fontId="2" fillId="0" borderId="60" xfId="0" applyFont="1" applyBorder="1" applyAlignment="1">
      <alignment horizontal="left" vertical="center" wrapText="1"/>
    </xf>
    <xf numFmtId="0" fontId="2" fillId="0" borderId="61" xfId="0" applyFont="1" applyBorder="1" applyAlignment="1">
      <alignment horizontal="left" vertical="center" wrapTex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2" fillId="0" borderId="57" xfId="0" applyFont="1" applyBorder="1" applyAlignment="1">
      <alignment horizontal="left" vertical="center" shrinkToFit="1"/>
    </xf>
    <xf numFmtId="0" fontId="2" fillId="0" borderId="78" xfId="0" applyFont="1" applyBorder="1" applyAlignment="1">
      <alignment vertical="center" wrapText="1"/>
    </xf>
    <xf numFmtId="2" fontId="2" fillId="0" borderId="23" xfId="0" applyNumberFormat="1" applyFont="1" applyBorder="1" applyAlignment="1">
      <alignment horizontal="center" vertical="center"/>
    </xf>
    <xf numFmtId="2" fontId="2" fillId="0" borderId="24" xfId="0" applyNumberFormat="1" applyFont="1" applyBorder="1" applyAlignment="1">
      <alignment horizontal="center" vertical="center"/>
    </xf>
  </cellXfs>
  <cellStyles count="2">
    <cellStyle name="ハイパーリンク" xfId="1" builtinId="8"/>
    <cellStyle name="標準" xfId="0" builtinId="0"/>
  </cellStyles>
  <dxfs count="85">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checked="Checked"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checked="Checked"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checked="Checked"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checked="Checked"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checked="Checked" lockText="1" noThreeD="1"/>
</file>

<file path=xl/ctrlProps/ctrlProp142.xml><?xml version="1.0" encoding="utf-8"?>
<formControlPr xmlns="http://schemas.microsoft.com/office/spreadsheetml/2009/9/main" objectType="CheckBox" checked="Checked"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checked="Checked"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checked="Checked"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checked="Checked"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checked="Checked"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checked="Checked" lockText="1" noThreeD="1"/>
</file>

<file path=xl/ctrlProps/ctrlProp171.xml><?xml version="1.0" encoding="utf-8"?>
<formControlPr xmlns="http://schemas.microsoft.com/office/spreadsheetml/2009/9/main" objectType="CheckBox" checked="Checked" lockText="1" noThreeD="1"/>
</file>

<file path=xl/ctrlProps/ctrlProp172.xml><?xml version="1.0" encoding="utf-8"?>
<formControlPr xmlns="http://schemas.microsoft.com/office/spreadsheetml/2009/9/main" objectType="CheckBox" checked="Checked" lockText="1" noThreeD="1"/>
</file>

<file path=xl/ctrlProps/ctrlProp173.xml><?xml version="1.0" encoding="utf-8"?>
<formControlPr xmlns="http://schemas.microsoft.com/office/spreadsheetml/2009/9/main" objectType="CheckBox" checked="Checked"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checked="Checked"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checked="Checked" lockText="1" noThreeD="1"/>
</file>

<file path=xl/ctrlProps/ctrlProp189.xml><?xml version="1.0" encoding="utf-8"?>
<formControlPr xmlns="http://schemas.microsoft.com/office/spreadsheetml/2009/9/main" objectType="CheckBox" checked="Checked"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checked="Checked"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checked="Checked"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checked="Checked"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checked="Checked"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checked="Checked"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100263</xdr:colOff>
      <xdr:row>47</xdr:row>
      <xdr:rowOff>50132</xdr:rowOff>
    </xdr:from>
    <xdr:to>
      <xdr:col>2</xdr:col>
      <xdr:colOff>3489157</xdr:colOff>
      <xdr:row>64</xdr:row>
      <xdr:rowOff>90237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0263" y="8752974"/>
          <a:ext cx="7088605" cy="3108158"/>
        </a:xfrm>
        <a:prstGeom prst="rect">
          <a:avLst/>
        </a:prstGeom>
        <a:solidFill>
          <a:schemeClr val="lt1"/>
        </a:solidFill>
        <a:ln w="952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kumimoji="1" lang="ja-JP" altLang="en-US" sz="1100" b="0">
              <a:latin typeface="ＭＳ 明朝" panose="02020609040205080304" pitchFamily="17" charset="-128"/>
              <a:ea typeface="ＭＳ 明朝" panose="02020609040205080304" pitchFamily="17" charset="-128"/>
            </a:rPr>
            <a:t>■京都市幼稚園型認定こども園等の認定等に関する要綱（抜粋）</a:t>
          </a:r>
          <a:endParaRPr kumimoji="1" lang="en-US" altLang="ja-JP" sz="1100" b="0">
            <a:latin typeface="ＭＳ 明朝" panose="02020609040205080304" pitchFamily="17" charset="-128"/>
            <a:ea typeface="ＭＳ 明朝" panose="02020609040205080304" pitchFamily="17" charset="-128"/>
          </a:endParaRPr>
        </a:p>
        <a:p>
          <a:pPr fontAlgn="base"/>
          <a:endParaRPr kumimoji="1" lang="en-US" altLang="ja-JP" sz="1100">
            <a:latin typeface="ＭＳ 明朝" panose="02020609040205080304" pitchFamily="17" charset="-128"/>
            <a:ea typeface="ＭＳ 明朝" panose="02020609040205080304" pitchFamily="17" charset="-128"/>
          </a:endParaRPr>
        </a:p>
        <a:p>
          <a:pPr fontAlgn="base"/>
          <a:r>
            <a:rPr kumimoji="1" lang="ja-JP" altLang="en-US" sz="1100">
              <a:latin typeface="ＭＳ 明朝" panose="02020609040205080304" pitchFamily="17" charset="-128"/>
              <a:ea typeface="ＭＳ 明朝" panose="02020609040205080304" pitchFamily="17" charset="-128"/>
            </a:rPr>
            <a:t>　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節　事前相談</a:t>
          </a:r>
        </a:p>
        <a:p>
          <a:pPr fontAlgn="base"/>
          <a:r>
            <a:rPr kumimoji="1" lang="ja-JP" altLang="en-US" sz="1100">
              <a:latin typeface="ＭＳ 明朝" panose="02020609040205080304" pitchFamily="17" charset="-128"/>
              <a:ea typeface="ＭＳ 明朝" panose="02020609040205080304" pitchFamily="17" charset="-128"/>
            </a:rPr>
            <a:t>（認定の申請の事前相談）</a:t>
          </a:r>
        </a:p>
        <a:p>
          <a:pPr fontAlgn="base"/>
          <a:r>
            <a:rPr kumimoji="1" lang="ja-JP" altLang="en-US" sz="1100">
              <a:latin typeface="ＭＳ 明朝" panose="02020609040205080304" pitchFamily="17" charset="-128"/>
              <a:ea typeface="ＭＳ 明朝" panose="02020609040205080304" pitchFamily="17" charset="-128"/>
            </a:rPr>
            <a:t>第</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条　条例第</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条第</a:t>
          </a:r>
          <a:r>
            <a:rPr kumimoji="1" lang="en-US" altLang="ja-JP" sz="1100">
              <a:latin typeface="ＭＳ 明朝" panose="02020609040205080304" pitchFamily="17" charset="-128"/>
              <a:ea typeface="ＭＳ 明朝" panose="02020609040205080304" pitchFamily="17" charset="-128"/>
            </a:rPr>
            <a:t>2</a:t>
          </a:r>
          <a:r>
            <a:rPr kumimoji="1" lang="ja-JP" altLang="en-US" sz="1100">
              <a:latin typeface="ＭＳ 明朝" panose="02020609040205080304" pitchFamily="17" charset="-128"/>
              <a:ea typeface="ＭＳ 明朝" panose="02020609040205080304" pitchFamily="17" charset="-128"/>
            </a:rPr>
            <a:t>項第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号の規定による幼稚園型認定こども園等の設置に係る認定を受けようとする者は、認定の申請手続が円滑に行われるよう、あらかじめ別に定める事前相談票を作成のうえ、市長に事前相談を行うものとする。</a:t>
          </a:r>
        </a:p>
        <a:p>
          <a:pPr fontAlgn="base"/>
          <a:endParaRPr kumimoji="1" lang="en-US" altLang="ja-JP" sz="1100"/>
        </a:p>
        <a:p>
          <a:pPr fontAlgn="base"/>
          <a:endParaRPr kumimoji="1" lang="en-US" altLang="ja-JP" sz="1100"/>
        </a:p>
        <a:p>
          <a:pPr fontAlgn="base"/>
          <a:r>
            <a:rPr kumimoji="1" lang="ja-JP" altLang="en-US" sz="1100" b="0">
              <a:latin typeface="ＭＳ 明朝" panose="02020609040205080304" pitchFamily="17" charset="-128"/>
              <a:ea typeface="ＭＳ 明朝" panose="02020609040205080304" pitchFamily="17" charset="-128"/>
            </a:rPr>
            <a:t>■京都市幼保連携型認定こども園の認可等に関する要綱（抜粋）</a:t>
          </a:r>
          <a:endParaRPr kumimoji="1" lang="en-US" altLang="ja-JP" sz="1100" b="0">
            <a:latin typeface="ＭＳ 明朝" panose="02020609040205080304" pitchFamily="17" charset="-128"/>
            <a:ea typeface="ＭＳ 明朝" panose="02020609040205080304" pitchFamily="17" charset="-128"/>
          </a:endParaRPr>
        </a:p>
        <a:p>
          <a:pPr fontAlgn="base"/>
          <a:endParaRPr kumimoji="1" lang="en-US" altLang="ja-JP" sz="1100"/>
        </a:p>
        <a:p>
          <a:pPr fontAlgn="base"/>
          <a:r>
            <a:rPr kumimoji="1" lang="ja-JP" altLang="en-US" sz="1100">
              <a:latin typeface="ＭＳ 明朝" panose="02020609040205080304" pitchFamily="17" charset="-128"/>
              <a:ea typeface="ＭＳ 明朝" panose="02020609040205080304" pitchFamily="17" charset="-128"/>
            </a:rPr>
            <a:t>　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節　事前相談</a:t>
          </a:r>
        </a:p>
        <a:p>
          <a:pPr fontAlgn="base"/>
          <a:r>
            <a:rPr kumimoji="1" lang="ja-JP" altLang="en-US" sz="1100">
              <a:latin typeface="ＭＳ 明朝" panose="02020609040205080304" pitchFamily="17" charset="-128"/>
              <a:ea typeface="ＭＳ 明朝" panose="02020609040205080304" pitchFamily="17" charset="-128"/>
            </a:rPr>
            <a:t>（設置の認可の事前相談）</a:t>
          </a:r>
        </a:p>
        <a:p>
          <a:pPr fontAlgn="base"/>
          <a:r>
            <a:rPr kumimoji="1" lang="ja-JP" altLang="en-US" sz="1100">
              <a:latin typeface="ＭＳ 明朝" panose="02020609040205080304" pitchFamily="17" charset="-128"/>
              <a:ea typeface="ＭＳ 明朝" panose="02020609040205080304" pitchFamily="17" charset="-128"/>
            </a:rPr>
            <a:t>第</a:t>
          </a:r>
          <a:r>
            <a:rPr kumimoji="1" lang="en-US" altLang="ja-JP" sz="1100">
              <a:latin typeface="ＭＳ 明朝" panose="02020609040205080304" pitchFamily="17" charset="-128"/>
              <a:ea typeface="ＭＳ 明朝" panose="02020609040205080304" pitchFamily="17" charset="-128"/>
            </a:rPr>
            <a:t>3</a:t>
          </a:r>
          <a:r>
            <a:rPr kumimoji="1" lang="ja-JP" altLang="en-US" sz="1100">
              <a:latin typeface="ＭＳ 明朝" panose="02020609040205080304" pitchFamily="17" charset="-128"/>
              <a:ea typeface="ＭＳ 明朝" panose="02020609040205080304" pitchFamily="17" charset="-128"/>
            </a:rPr>
            <a:t>条　法第</a:t>
          </a:r>
          <a:r>
            <a:rPr kumimoji="1" lang="en-US" altLang="ja-JP" sz="1100">
              <a:latin typeface="ＭＳ 明朝" panose="02020609040205080304" pitchFamily="17" charset="-128"/>
              <a:ea typeface="ＭＳ 明朝" panose="02020609040205080304" pitchFamily="17" charset="-128"/>
            </a:rPr>
            <a:t>17</a:t>
          </a:r>
          <a:r>
            <a:rPr kumimoji="1" lang="ja-JP" altLang="en-US" sz="1100">
              <a:latin typeface="ＭＳ 明朝" panose="02020609040205080304" pitchFamily="17" charset="-128"/>
              <a:ea typeface="ＭＳ 明朝" panose="02020609040205080304" pitchFamily="17" charset="-128"/>
            </a:rPr>
            <a:t>条第</a:t>
          </a:r>
          <a:r>
            <a:rPr kumimoji="1" lang="en-US" altLang="ja-JP" sz="1100">
              <a:latin typeface="ＭＳ 明朝" panose="02020609040205080304" pitchFamily="17" charset="-128"/>
              <a:ea typeface="ＭＳ 明朝" panose="02020609040205080304" pitchFamily="17" charset="-128"/>
            </a:rPr>
            <a:t>1</a:t>
          </a:r>
          <a:r>
            <a:rPr kumimoji="1" lang="ja-JP" altLang="en-US" sz="1100">
              <a:latin typeface="ＭＳ 明朝" panose="02020609040205080304" pitchFamily="17" charset="-128"/>
              <a:ea typeface="ＭＳ 明朝" panose="02020609040205080304" pitchFamily="17" charset="-128"/>
            </a:rPr>
            <a:t>項の規定による幼保連携型認定こども園の設置に係る認可を受けようとする者は、認可の申請手続が円滑に行われるよう、あらかじめ別に定める事前相談票を作成のうえ、市長に事前相談を行うものとする。</a:t>
          </a:r>
        </a:p>
        <a:p>
          <a:pPr fontAlgn="base"/>
          <a:endParaRPr kumimoji="1" lang="ja-JP" altLang="en-US" sz="1100"/>
        </a:p>
      </xdr:txBody>
    </xdr:sp>
    <xdr:clientData/>
  </xdr:twoCellAnchor>
  <xdr:twoCellAnchor>
    <xdr:from>
      <xdr:col>3</xdr:col>
      <xdr:colOff>127773</xdr:colOff>
      <xdr:row>3</xdr:row>
      <xdr:rowOff>46462</xdr:rowOff>
    </xdr:from>
    <xdr:to>
      <xdr:col>9</xdr:col>
      <xdr:colOff>162622</xdr:colOff>
      <xdr:row>12</xdr:row>
      <xdr:rowOff>92926</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364450" y="708566"/>
          <a:ext cx="4146861" cy="2032775"/>
        </a:xfrm>
        <a:prstGeom prst="rect">
          <a:avLst/>
        </a:prstGeom>
        <a:solidFill>
          <a:schemeClr val="lt1"/>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明朝" panose="02020609040205080304" pitchFamily="17" charset="-128"/>
              <a:ea typeface="ＭＳ 明朝" panose="02020609040205080304" pitchFamily="17" charset="-128"/>
            </a:rPr>
            <a:t>■例年のスケジュール</a:t>
          </a:r>
          <a:endParaRPr kumimoji="1" lang="en-US" altLang="ja-JP" sz="1200">
            <a:latin typeface="ＭＳ 明朝" panose="02020609040205080304" pitchFamily="17" charset="-128"/>
            <a:ea typeface="ＭＳ 明朝" panose="02020609040205080304" pitchFamily="17" charset="-128"/>
          </a:endParaRPr>
        </a:p>
        <a:p>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６月上旬　　運営形態移行に関する意向調査〆切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a:t>
          </a:r>
          <a:r>
            <a:rPr kumimoji="1" lang="en-US" altLang="ja-JP" sz="1200">
              <a:latin typeface="ＭＳ 明朝" panose="02020609040205080304" pitchFamily="17" charset="-128"/>
              <a:ea typeface="ＭＳ 明朝" panose="02020609040205080304" pitchFamily="17" charset="-128"/>
            </a:rPr>
            <a:t>※</a:t>
          </a:r>
          <a:r>
            <a:rPr kumimoji="1" lang="ja-JP" altLang="en-US" sz="1200">
              <a:latin typeface="ＭＳ 明朝" panose="02020609040205080304" pitchFamily="17" charset="-128"/>
              <a:ea typeface="ＭＳ 明朝" panose="02020609040205080304" pitchFamily="17" charset="-128"/>
            </a:rPr>
            <a:t>　移行希望の場合、回答と併せて本事前</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　　　　　　　相談票を提出してください。</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秋頃　　　　正式な移行申請書類一式を御案内</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１２月上旬　移行申請書類〆切</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３月中旬　　認可・確認部会（外部の審議会）が審査</a:t>
          </a:r>
          <a:endParaRPr kumimoji="1" lang="en-US" altLang="ja-JP" sz="1200">
            <a:latin typeface="ＭＳ 明朝" panose="02020609040205080304" pitchFamily="17" charset="-128"/>
            <a:ea typeface="ＭＳ 明朝" panose="02020609040205080304" pitchFamily="17" charset="-128"/>
          </a:endParaRPr>
        </a:p>
        <a:p>
          <a:r>
            <a:rPr kumimoji="1" lang="ja-JP" altLang="en-US" sz="1200">
              <a:latin typeface="ＭＳ 明朝" panose="02020609040205080304" pitchFamily="17" charset="-128"/>
              <a:ea typeface="ＭＳ 明朝" panose="02020609040205080304" pitchFamily="17" charset="-128"/>
            </a:rPr>
            <a:t>３月下旬　　正式に移行の認可・確認通知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72</xdr:col>
      <xdr:colOff>47625</xdr:colOff>
      <xdr:row>31</xdr:row>
      <xdr:rowOff>57150</xdr:rowOff>
    </xdr:from>
    <xdr:to>
      <xdr:col>77</xdr:col>
      <xdr:colOff>19050</xdr:colOff>
      <xdr:row>39</xdr:row>
      <xdr:rowOff>357187</xdr:rowOff>
    </xdr:to>
    <xdr:sp macro="" textlink="">
      <xdr:nvSpPr>
        <xdr:cNvPr id="2" name="矢印: 下 1">
          <a:extLst>
            <a:ext uri="{FF2B5EF4-FFF2-40B4-BE49-F238E27FC236}">
              <a16:creationId xmlns:a16="http://schemas.microsoft.com/office/drawing/2014/main" id="{00000000-0008-0000-0100-000002000000}"/>
            </a:ext>
          </a:extLst>
        </xdr:cNvPr>
        <xdr:cNvSpPr/>
      </xdr:nvSpPr>
      <xdr:spPr>
        <a:xfrm>
          <a:off x="12658725" y="8181975"/>
          <a:ext cx="733425" cy="168116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59530</xdr:colOff>
      <xdr:row>33</xdr:row>
      <xdr:rowOff>83342</xdr:rowOff>
    </xdr:from>
    <xdr:to>
      <xdr:col>80</xdr:col>
      <xdr:colOff>0</xdr:colOff>
      <xdr:row>38</xdr:row>
      <xdr:rowOff>23812</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65830" y="8560592"/>
          <a:ext cx="1464470" cy="797720"/>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p>
      </xdr:txBody>
    </xdr:sp>
    <xdr:clientData/>
  </xdr:twoCellAnchor>
  <xdr:twoCellAnchor>
    <xdr:from>
      <xdr:col>59</xdr:col>
      <xdr:colOff>38100</xdr:colOff>
      <xdr:row>0</xdr:row>
      <xdr:rowOff>38100</xdr:rowOff>
    </xdr:from>
    <xdr:to>
      <xdr:col>65</xdr:col>
      <xdr:colOff>142875</xdr:colOff>
      <xdr:row>2</xdr:row>
      <xdr:rowOff>38100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668000" y="38100"/>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65</xdr:col>
      <xdr:colOff>59531</xdr:colOff>
      <xdr:row>4</xdr:row>
      <xdr:rowOff>119063</xdr:rowOff>
    </xdr:from>
    <xdr:to>
      <xdr:col>82</xdr:col>
      <xdr:colOff>154780</xdr:colOff>
      <xdr:row>5</xdr:row>
      <xdr:rowOff>107156</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1603831" y="1033463"/>
          <a:ext cx="2686049" cy="273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１学級３５人以下で構成してください。</a:t>
          </a:r>
        </a:p>
      </xdr:txBody>
    </xdr:sp>
    <xdr:clientData/>
  </xdr:twoCellAnchor>
  <xdr:twoCellAnchor>
    <xdr:from>
      <xdr:col>78</xdr:col>
      <xdr:colOff>142878</xdr:colOff>
      <xdr:row>5</xdr:row>
      <xdr:rowOff>107157</xdr:rowOff>
    </xdr:from>
    <xdr:to>
      <xdr:col>81</xdr:col>
      <xdr:colOff>11911</xdr:colOff>
      <xdr:row>6</xdr:row>
      <xdr:rowOff>214316</xdr:rowOff>
    </xdr:to>
    <xdr:sp macro="" textlink="">
      <xdr:nvSpPr>
        <xdr:cNvPr id="6" name="矢印: 上向き折線 5">
          <a:extLst>
            <a:ext uri="{FF2B5EF4-FFF2-40B4-BE49-F238E27FC236}">
              <a16:creationId xmlns:a16="http://schemas.microsoft.com/office/drawing/2014/main" id="{00000000-0008-0000-0100-000006000000}"/>
            </a:ext>
          </a:extLst>
        </xdr:cNvPr>
        <xdr:cNvSpPr/>
      </xdr:nvSpPr>
      <xdr:spPr>
        <a:xfrm rot="16200000" flipH="1">
          <a:off x="13635040" y="1340645"/>
          <a:ext cx="392909" cy="32623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119064</xdr:colOff>
      <xdr:row>97</xdr:row>
      <xdr:rowOff>190501</xdr:rowOff>
    </xdr:from>
    <xdr:to>
      <xdr:col>79</xdr:col>
      <xdr:colOff>142877</xdr:colOff>
      <xdr:row>98</xdr:row>
      <xdr:rowOff>297660</xdr:rowOff>
    </xdr:to>
    <xdr:sp macro="" textlink="">
      <xdr:nvSpPr>
        <xdr:cNvPr id="7" name="矢印: 上向き折線 6">
          <a:extLst>
            <a:ext uri="{FF2B5EF4-FFF2-40B4-BE49-F238E27FC236}">
              <a16:creationId xmlns:a16="http://schemas.microsoft.com/office/drawing/2014/main" id="{00000000-0008-0000-0100-000007000000}"/>
            </a:ext>
          </a:extLst>
        </xdr:cNvPr>
        <xdr:cNvSpPr/>
      </xdr:nvSpPr>
      <xdr:spPr>
        <a:xfrm rot="16200000" flipH="1">
          <a:off x="13460016" y="22387324"/>
          <a:ext cx="392909" cy="32861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142875</xdr:colOff>
      <xdr:row>94</xdr:row>
      <xdr:rowOff>47626</xdr:rowOff>
    </xdr:from>
    <xdr:to>
      <xdr:col>81</xdr:col>
      <xdr:colOff>83344</xdr:colOff>
      <xdr:row>98</xdr:row>
      <xdr:rowOff>47626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560969" y="21443157"/>
          <a:ext cx="2726531" cy="82153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様式</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書きのとおり、幼稚園教諭免許を有しない者が満３歳児以上の学級担任となる場合は、様式３の届出が必要です。</a:t>
          </a:r>
        </a:p>
      </xdr:txBody>
    </xdr:sp>
    <xdr:clientData/>
  </xdr:twoCellAnchor>
  <xdr:twoCellAnchor>
    <xdr:from>
      <xdr:col>29</xdr:col>
      <xdr:colOff>119061</xdr:colOff>
      <xdr:row>31</xdr:row>
      <xdr:rowOff>69056</xdr:rowOff>
    </xdr:from>
    <xdr:to>
      <xdr:col>35</xdr:col>
      <xdr:colOff>83342</xdr:colOff>
      <xdr:row>39</xdr:row>
      <xdr:rowOff>369093</xdr:rowOff>
    </xdr:to>
    <xdr:sp macro="" textlink="">
      <xdr:nvSpPr>
        <xdr:cNvPr id="9" name="矢印: 下 8">
          <a:extLst>
            <a:ext uri="{FF2B5EF4-FFF2-40B4-BE49-F238E27FC236}">
              <a16:creationId xmlns:a16="http://schemas.microsoft.com/office/drawing/2014/main" id="{00000000-0008-0000-0100-000009000000}"/>
            </a:ext>
          </a:extLst>
        </xdr:cNvPr>
        <xdr:cNvSpPr/>
      </xdr:nvSpPr>
      <xdr:spPr>
        <a:xfrm>
          <a:off x="5338761" y="8193881"/>
          <a:ext cx="878681" cy="1681162"/>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100014</xdr:colOff>
      <xdr:row>33</xdr:row>
      <xdr:rowOff>154780</xdr:rowOff>
    </xdr:from>
    <xdr:to>
      <xdr:col>36</xdr:col>
      <xdr:colOff>119062</xdr:colOff>
      <xdr:row>37</xdr:row>
      <xdr:rowOff>142873</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67314" y="8632030"/>
          <a:ext cx="1238248" cy="67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endParaRPr kumimoji="1" lang="ja-JP" altLang="en-US" sz="1100"/>
        </a:p>
      </xdr:txBody>
    </xdr:sp>
    <xdr:clientData/>
  </xdr:twoCellAnchor>
  <xdr:twoCellAnchor>
    <xdr:from>
      <xdr:col>46</xdr:col>
      <xdr:colOff>261937</xdr:colOff>
      <xdr:row>57</xdr:row>
      <xdr:rowOff>0</xdr:rowOff>
    </xdr:from>
    <xdr:to>
      <xdr:col>78</xdr:col>
      <xdr:colOff>107156</xdr:colOff>
      <xdr:row>59</xdr:row>
      <xdr:rowOff>148167</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310562" y="14563725"/>
          <a:ext cx="5322094" cy="64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0</xdr:colOff>
      <xdr:row>16</xdr:row>
      <xdr:rowOff>23813</xdr:rowOff>
    </xdr:from>
    <xdr:to>
      <xdr:col>78</xdr:col>
      <xdr:colOff>47624</xdr:colOff>
      <xdr:row>20</xdr:row>
      <xdr:rowOff>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334375" y="3036094"/>
          <a:ext cx="5405437" cy="6905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60</xdr:row>
          <xdr:rowOff>276225</xdr:rowOff>
        </xdr:from>
        <xdr:to>
          <xdr:col>19</xdr:col>
          <xdr:colOff>85725</xdr:colOff>
          <xdr:row>62</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61</xdr:row>
          <xdr:rowOff>257175</xdr:rowOff>
        </xdr:from>
        <xdr:to>
          <xdr:col>19</xdr:col>
          <xdr:colOff>85725</xdr:colOff>
          <xdr:row>63</xdr:row>
          <xdr:rowOff>9525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60</xdr:row>
          <xdr:rowOff>276225</xdr:rowOff>
        </xdr:from>
        <xdr:to>
          <xdr:col>28</xdr:col>
          <xdr:colOff>85725</xdr:colOff>
          <xdr:row>62</xdr:row>
          <xdr:rowOff>9525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61</xdr:row>
          <xdr:rowOff>257175</xdr:rowOff>
        </xdr:from>
        <xdr:to>
          <xdr:col>28</xdr:col>
          <xdr:colOff>85725</xdr:colOff>
          <xdr:row>63</xdr:row>
          <xdr:rowOff>9525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67</xdr:row>
          <xdr:rowOff>361950</xdr:rowOff>
        </xdr:from>
        <xdr:to>
          <xdr:col>26</xdr:col>
          <xdr:colOff>76200</xdr:colOff>
          <xdr:row>69</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3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68</xdr:row>
          <xdr:rowOff>257175</xdr:rowOff>
        </xdr:from>
        <xdr:to>
          <xdr:col>26</xdr:col>
          <xdr:colOff>85725</xdr:colOff>
          <xdr:row>70</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67</xdr:row>
          <xdr:rowOff>361950</xdr:rowOff>
        </xdr:from>
        <xdr:to>
          <xdr:col>33</xdr:col>
          <xdr:colOff>85725</xdr:colOff>
          <xdr:row>69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69</xdr:row>
          <xdr:rowOff>0</xdr:rowOff>
        </xdr:from>
        <xdr:to>
          <xdr:col>33</xdr:col>
          <xdr:colOff>95250</xdr:colOff>
          <xdr:row>70</xdr:row>
          <xdr:rowOff>28575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3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276225</xdr:rowOff>
        </xdr:from>
        <xdr:to>
          <xdr:col>12</xdr:col>
          <xdr:colOff>123825</xdr:colOff>
          <xdr:row>82</xdr:row>
          <xdr:rowOff>9525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83</xdr:row>
          <xdr:rowOff>0</xdr:rowOff>
        </xdr:from>
        <xdr:to>
          <xdr:col>12</xdr:col>
          <xdr:colOff>123825</xdr:colOff>
          <xdr:row>84</xdr:row>
          <xdr:rowOff>28575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0</xdr:rowOff>
        </xdr:from>
        <xdr:to>
          <xdr:col>12</xdr:col>
          <xdr:colOff>123825</xdr:colOff>
          <xdr:row>83</xdr:row>
          <xdr:rowOff>28575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0</xdr:rowOff>
        </xdr:from>
        <xdr:to>
          <xdr:col>12</xdr:col>
          <xdr:colOff>123825</xdr:colOff>
          <xdr:row>85</xdr:row>
          <xdr:rowOff>28575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0</xdr:rowOff>
        </xdr:from>
        <xdr:to>
          <xdr:col>12</xdr:col>
          <xdr:colOff>123825</xdr:colOff>
          <xdr:row>86</xdr:row>
          <xdr:rowOff>28575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0</xdr:rowOff>
        </xdr:from>
        <xdr:to>
          <xdr:col>12</xdr:col>
          <xdr:colOff>123825</xdr:colOff>
          <xdr:row>87</xdr:row>
          <xdr:rowOff>28575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3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86</xdr:row>
          <xdr:rowOff>257175</xdr:rowOff>
        </xdr:from>
        <xdr:to>
          <xdr:col>12</xdr:col>
          <xdr:colOff>123825</xdr:colOff>
          <xdr:row>88</xdr:row>
          <xdr:rowOff>9525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88</xdr:row>
          <xdr:rowOff>257175</xdr:rowOff>
        </xdr:from>
        <xdr:to>
          <xdr:col>12</xdr:col>
          <xdr:colOff>123825</xdr:colOff>
          <xdr:row>90</xdr:row>
          <xdr:rowOff>9525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3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89</xdr:row>
          <xdr:rowOff>257175</xdr:rowOff>
        </xdr:from>
        <xdr:to>
          <xdr:col>12</xdr:col>
          <xdr:colOff>123825</xdr:colOff>
          <xdr:row>91</xdr:row>
          <xdr:rowOff>9525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3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91</xdr:row>
          <xdr:rowOff>0</xdr:rowOff>
        </xdr:from>
        <xdr:to>
          <xdr:col>12</xdr:col>
          <xdr:colOff>123825</xdr:colOff>
          <xdr:row>92</xdr:row>
          <xdr:rowOff>28575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3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80</xdr:row>
          <xdr:rowOff>276225</xdr:rowOff>
        </xdr:from>
        <xdr:to>
          <xdr:col>22</xdr:col>
          <xdr:colOff>123825</xdr:colOff>
          <xdr:row>82</xdr:row>
          <xdr:rowOff>9525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3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3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84</xdr:row>
          <xdr:rowOff>0</xdr:rowOff>
        </xdr:from>
        <xdr:to>
          <xdr:col>33</xdr:col>
          <xdr:colOff>123825</xdr:colOff>
          <xdr:row>85</xdr:row>
          <xdr:rowOff>28575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3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87</xdr:row>
          <xdr:rowOff>0</xdr:rowOff>
        </xdr:from>
        <xdr:to>
          <xdr:col>33</xdr:col>
          <xdr:colOff>123825</xdr:colOff>
          <xdr:row>88</xdr:row>
          <xdr:rowOff>28575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3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89</xdr:row>
          <xdr:rowOff>0</xdr:rowOff>
        </xdr:from>
        <xdr:to>
          <xdr:col>33</xdr:col>
          <xdr:colOff>123825</xdr:colOff>
          <xdr:row>90</xdr:row>
          <xdr:rowOff>28575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3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91</xdr:row>
          <xdr:rowOff>0</xdr:rowOff>
        </xdr:from>
        <xdr:to>
          <xdr:col>23</xdr:col>
          <xdr:colOff>123825</xdr:colOff>
          <xdr:row>92</xdr:row>
          <xdr:rowOff>28575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3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94</xdr:row>
          <xdr:rowOff>276225</xdr:rowOff>
        </xdr:from>
        <xdr:to>
          <xdr:col>12</xdr:col>
          <xdr:colOff>104775</xdr:colOff>
          <xdr:row>96</xdr:row>
          <xdr:rowOff>9525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3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9525</xdr:rowOff>
        </xdr:from>
        <xdr:to>
          <xdr:col>12</xdr:col>
          <xdr:colOff>104775</xdr:colOff>
          <xdr:row>98</xdr:row>
          <xdr:rowOff>28575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3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97</xdr:row>
          <xdr:rowOff>257175</xdr:rowOff>
        </xdr:from>
        <xdr:to>
          <xdr:col>12</xdr:col>
          <xdr:colOff>104775</xdr:colOff>
          <xdr:row>99</xdr:row>
          <xdr:rowOff>9525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3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257175</xdr:rowOff>
        </xdr:from>
        <xdr:to>
          <xdr:col>12</xdr:col>
          <xdr:colOff>104775</xdr:colOff>
          <xdr:row>101</xdr:row>
          <xdr:rowOff>9525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3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257175</xdr:rowOff>
        </xdr:from>
        <xdr:to>
          <xdr:col>12</xdr:col>
          <xdr:colOff>104775</xdr:colOff>
          <xdr:row>102</xdr:row>
          <xdr:rowOff>9525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3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103</xdr:row>
          <xdr:rowOff>0</xdr:rowOff>
        </xdr:from>
        <xdr:to>
          <xdr:col>12</xdr:col>
          <xdr:colOff>104775</xdr:colOff>
          <xdr:row>104</xdr:row>
          <xdr:rowOff>28575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3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104</xdr:row>
          <xdr:rowOff>0</xdr:rowOff>
        </xdr:from>
        <xdr:to>
          <xdr:col>12</xdr:col>
          <xdr:colOff>104775</xdr:colOff>
          <xdr:row>105</xdr:row>
          <xdr:rowOff>28575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3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105</xdr:row>
          <xdr:rowOff>0</xdr:rowOff>
        </xdr:from>
        <xdr:to>
          <xdr:col>12</xdr:col>
          <xdr:colOff>104775</xdr:colOff>
          <xdr:row>106</xdr:row>
          <xdr:rowOff>28575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3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xdr:row>
          <xdr:rowOff>47625</xdr:rowOff>
        </xdr:from>
        <xdr:to>
          <xdr:col>30</xdr:col>
          <xdr:colOff>85725</xdr:colOff>
          <xdr:row>40</xdr:row>
          <xdr:rowOff>295275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3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47625</xdr:rowOff>
        </xdr:from>
        <xdr:to>
          <xdr:col>30</xdr:col>
          <xdr:colOff>85725</xdr:colOff>
          <xdr:row>39</xdr:row>
          <xdr:rowOff>295275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3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66675</xdr:colOff>
          <xdr:row>48</xdr:row>
          <xdr:rowOff>228600</xdr:rowOff>
        </xdr:from>
        <xdr:to>
          <xdr:col>12</xdr:col>
          <xdr:colOff>76200</xdr:colOff>
          <xdr:row>49</xdr:row>
          <xdr:rowOff>228600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3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48</xdr:row>
          <xdr:rowOff>190500</xdr:rowOff>
        </xdr:from>
        <xdr:to>
          <xdr:col>17</xdr:col>
          <xdr:colOff>95250</xdr:colOff>
          <xdr:row>50</xdr:row>
          <xdr:rowOff>28575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3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xdr:row>
          <xdr:rowOff>238125</xdr:rowOff>
        </xdr:from>
        <xdr:to>
          <xdr:col>22</xdr:col>
          <xdr:colOff>57150</xdr:colOff>
          <xdr:row>50</xdr:row>
          <xdr:rowOff>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xdr:colOff>
          <xdr:row>48</xdr:row>
          <xdr:rowOff>228600</xdr:rowOff>
        </xdr:from>
        <xdr:to>
          <xdr:col>31</xdr:col>
          <xdr:colOff>57150</xdr:colOff>
          <xdr:row>49</xdr:row>
          <xdr:rowOff>228600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42333</xdr:colOff>
      <xdr:row>53</xdr:row>
      <xdr:rowOff>0</xdr:rowOff>
    </xdr:from>
    <xdr:to>
      <xdr:col>42</xdr:col>
      <xdr:colOff>21166</xdr:colOff>
      <xdr:row>57</xdr:row>
      <xdr:rowOff>175048</xdr:rowOff>
    </xdr:to>
    <xdr:sp macro="" textlink="">
      <xdr:nvSpPr>
        <xdr:cNvPr id="40" name="AutoShape 4">
          <a:extLst>
            <a:ext uri="{FF2B5EF4-FFF2-40B4-BE49-F238E27FC236}">
              <a16:creationId xmlns:a16="http://schemas.microsoft.com/office/drawing/2014/main" id="{00000000-0008-0000-0300-000028000000}"/>
            </a:ext>
          </a:extLst>
        </xdr:cNvPr>
        <xdr:cNvSpPr>
          <a:spLocks noChangeArrowheads="1"/>
        </xdr:cNvSpPr>
      </xdr:nvSpPr>
      <xdr:spPr bwMode="auto">
        <a:xfrm>
          <a:off x="499533" y="13439775"/>
          <a:ext cx="5922433" cy="1165648"/>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67</xdr:col>
          <xdr:colOff>85725</xdr:colOff>
          <xdr:row>60</xdr:row>
          <xdr:rowOff>276225</xdr:rowOff>
        </xdr:from>
        <xdr:to>
          <xdr:col>69</xdr:col>
          <xdr:colOff>85725</xdr:colOff>
          <xdr:row>62</xdr:row>
          <xdr:rowOff>9525</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3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85725</xdr:colOff>
          <xdr:row>61</xdr:row>
          <xdr:rowOff>257175</xdr:rowOff>
        </xdr:from>
        <xdr:to>
          <xdr:col>69</xdr:col>
          <xdr:colOff>85725</xdr:colOff>
          <xdr:row>63</xdr:row>
          <xdr:rowOff>9525</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3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60</xdr:row>
          <xdr:rowOff>276225</xdr:rowOff>
        </xdr:from>
        <xdr:to>
          <xdr:col>78</xdr:col>
          <xdr:colOff>85725</xdr:colOff>
          <xdr:row>62</xdr:row>
          <xdr:rowOff>9525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3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85725</xdr:colOff>
          <xdr:row>61</xdr:row>
          <xdr:rowOff>257175</xdr:rowOff>
        </xdr:from>
        <xdr:to>
          <xdr:col>78</xdr:col>
          <xdr:colOff>85725</xdr:colOff>
          <xdr:row>63</xdr:row>
          <xdr:rowOff>9525</xdr:rowOff>
        </xdr:to>
        <xdr:sp macro="" textlink="">
          <xdr:nvSpPr>
            <xdr:cNvPr id="4138" name="Check Box 42" hidden="1">
              <a:extLst>
                <a:ext uri="{63B3BB69-23CF-44E3-9099-C40C66FF867C}">
                  <a14:compatExt spid="_x0000_s4138"/>
                </a:ext>
                <a:ext uri="{FF2B5EF4-FFF2-40B4-BE49-F238E27FC236}">
                  <a16:creationId xmlns:a16="http://schemas.microsoft.com/office/drawing/2014/main" id="{00000000-0008-0000-0300-00002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76200</xdr:colOff>
          <xdr:row>67</xdr:row>
          <xdr:rowOff>361950</xdr:rowOff>
        </xdr:from>
        <xdr:to>
          <xdr:col>76</xdr:col>
          <xdr:colOff>76200</xdr:colOff>
          <xdr:row>69</xdr:row>
          <xdr:rowOff>0</xdr:rowOff>
        </xdr:to>
        <xdr:sp macro="" textlink="">
          <xdr:nvSpPr>
            <xdr:cNvPr id="4139" name="Check Box 43" hidden="1">
              <a:extLst>
                <a:ext uri="{63B3BB69-23CF-44E3-9099-C40C66FF867C}">
                  <a14:compatExt spid="_x0000_s4139"/>
                </a:ext>
                <a:ext uri="{FF2B5EF4-FFF2-40B4-BE49-F238E27FC236}">
                  <a16:creationId xmlns:a16="http://schemas.microsoft.com/office/drawing/2014/main" id="{00000000-0008-0000-0300-00002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85725</xdr:colOff>
          <xdr:row>68</xdr:row>
          <xdr:rowOff>257175</xdr:rowOff>
        </xdr:from>
        <xdr:to>
          <xdr:col>76</xdr:col>
          <xdr:colOff>85725</xdr:colOff>
          <xdr:row>70</xdr:row>
          <xdr:rowOff>9525</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3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85725</xdr:colOff>
          <xdr:row>67</xdr:row>
          <xdr:rowOff>361950</xdr:rowOff>
        </xdr:from>
        <xdr:to>
          <xdr:col>83</xdr:col>
          <xdr:colOff>85725</xdr:colOff>
          <xdr:row>69</xdr:row>
          <xdr:rowOff>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3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95250</xdr:colOff>
          <xdr:row>69</xdr:row>
          <xdr:rowOff>0</xdr:rowOff>
        </xdr:from>
        <xdr:to>
          <xdr:col>83</xdr:col>
          <xdr:colOff>95250</xdr:colOff>
          <xdr:row>70</xdr:row>
          <xdr:rowOff>28575</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3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75</xdr:row>
          <xdr:rowOff>276225</xdr:rowOff>
        </xdr:from>
        <xdr:to>
          <xdr:col>61</xdr:col>
          <xdr:colOff>104775</xdr:colOff>
          <xdr:row>77</xdr:row>
          <xdr:rowOff>28575</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3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76</xdr:row>
          <xdr:rowOff>228600</xdr:rowOff>
        </xdr:from>
        <xdr:to>
          <xdr:col>61</xdr:col>
          <xdr:colOff>104775</xdr:colOff>
          <xdr:row>78</xdr:row>
          <xdr:rowOff>28575</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3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80</xdr:row>
          <xdr:rowOff>276225</xdr:rowOff>
        </xdr:from>
        <xdr:to>
          <xdr:col>62</xdr:col>
          <xdr:colOff>123825</xdr:colOff>
          <xdr:row>82</xdr:row>
          <xdr:rowOff>9525</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3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83</xdr:row>
          <xdr:rowOff>0</xdr:rowOff>
        </xdr:from>
        <xdr:to>
          <xdr:col>62</xdr:col>
          <xdr:colOff>123825</xdr:colOff>
          <xdr:row>84</xdr:row>
          <xdr:rowOff>28575</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3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82</xdr:row>
          <xdr:rowOff>0</xdr:rowOff>
        </xdr:from>
        <xdr:to>
          <xdr:col>62</xdr:col>
          <xdr:colOff>123825</xdr:colOff>
          <xdr:row>83</xdr:row>
          <xdr:rowOff>28575</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3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84</xdr:row>
          <xdr:rowOff>0</xdr:rowOff>
        </xdr:from>
        <xdr:to>
          <xdr:col>62</xdr:col>
          <xdr:colOff>123825</xdr:colOff>
          <xdr:row>85</xdr:row>
          <xdr:rowOff>28575</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3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85</xdr:row>
          <xdr:rowOff>0</xdr:rowOff>
        </xdr:from>
        <xdr:to>
          <xdr:col>62</xdr:col>
          <xdr:colOff>123825</xdr:colOff>
          <xdr:row>86</xdr:row>
          <xdr:rowOff>28575</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3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86</xdr:row>
          <xdr:rowOff>0</xdr:rowOff>
        </xdr:from>
        <xdr:to>
          <xdr:col>62</xdr:col>
          <xdr:colOff>123825</xdr:colOff>
          <xdr:row>87</xdr:row>
          <xdr:rowOff>28575</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3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86</xdr:row>
          <xdr:rowOff>257175</xdr:rowOff>
        </xdr:from>
        <xdr:to>
          <xdr:col>62</xdr:col>
          <xdr:colOff>123825</xdr:colOff>
          <xdr:row>88</xdr:row>
          <xdr:rowOff>9525</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3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88</xdr:row>
          <xdr:rowOff>257175</xdr:rowOff>
        </xdr:from>
        <xdr:to>
          <xdr:col>62</xdr:col>
          <xdr:colOff>123825</xdr:colOff>
          <xdr:row>90</xdr:row>
          <xdr:rowOff>9525</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3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89</xdr:row>
          <xdr:rowOff>257175</xdr:rowOff>
        </xdr:from>
        <xdr:to>
          <xdr:col>62</xdr:col>
          <xdr:colOff>123825</xdr:colOff>
          <xdr:row>91</xdr:row>
          <xdr:rowOff>9525</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3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114300</xdr:colOff>
          <xdr:row>91</xdr:row>
          <xdr:rowOff>0</xdr:rowOff>
        </xdr:from>
        <xdr:to>
          <xdr:col>62</xdr:col>
          <xdr:colOff>123825</xdr:colOff>
          <xdr:row>92</xdr:row>
          <xdr:rowOff>28575</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3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80</xdr:row>
          <xdr:rowOff>276225</xdr:rowOff>
        </xdr:from>
        <xdr:to>
          <xdr:col>72</xdr:col>
          <xdr:colOff>123825</xdr:colOff>
          <xdr:row>82</xdr:row>
          <xdr:rowOff>9525</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3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85</xdr:row>
          <xdr:rowOff>0</xdr:rowOff>
        </xdr:from>
        <xdr:to>
          <xdr:col>83</xdr:col>
          <xdr:colOff>123825</xdr:colOff>
          <xdr:row>86</xdr:row>
          <xdr:rowOff>28575</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3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84</xdr:row>
          <xdr:rowOff>0</xdr:rowOff>
        </xdr:from>
        <xdr:to>
          <xdr:col>83</xdr:col>
          <xdr:colOff>123825</xdr:colOff>
          <xdr:row>85</xdr:row>
          <xdr:rowOff>28575</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3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87</xdr:row>
          <xdr:rowOff>0</xdr:rowOff>
        </xdr:from>
        <xdr:to>
          <xdr:col>83</xdr:col>
          <xdr:colOff>123825</xdr:colOff>
          <xdr:row>88</xdr:row>
          <xdr:rowOff>28575</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3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114300</xdr:colOff>
          <xdr:row>89</xdr:row>
          <xdr:rowOff>0</xdr:rowOff>
        </xdr:from>
        <xdr:to>
          <xdr:col>83</xdr:col>
          <xdr:colOff>123825</xdr:colOff>
          <xdr:row>90</xdr:row>
          <xdr:rowOff>28575</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3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123825</xdr:colOff>
          <xdr:row>91</xdr:row>
          <xdr:rowOff>0</xdr:rowOff>
        </xdr:from>
        <xdr:to>
          <xdr:col>73</xdr:col>
          <xdr:colOff>123825</xdr:colOff>
          <xdr:row>92</xdr:row>
          <xdr:rowOff>28575</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3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94</xdr:row>
          <xdr:rowOff>276225</xdr:rowOff>
        </xdr:from>
        <xdr:to>
          <xdr:col>62</xdr:col>
          <xdr:colOff>104775</xdr:colOff>
          <xdr:row>96</xdr:row>
          <xdr:rowOff>9525</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3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97</xdr:row>
          <xdr:rowOff>9525</xdr:rowOff>
        </xdr:from>
        <xdr:to>
          <xdr:col>62</xdr:col>
          <xdr:colOff>104775</xdr:colOff>
          <xdr:row>98</xdr:row>
          <xdr:rowOff>28575</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3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97</xdr:row>
          <xdr:rowOff>257175</xdr:rowOff>
        </xdr:from>
        <xdr:to>
          <xdr:col>62</xdr:col>
          <xdr:colOff>104775</xdr:colOff>
          <xdr:row>99</xdr:row>
          <xdr:rowOff>9525</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3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99</xdr:row>
          <xdr:rowOff>257175</xdr:rowOff>
        </xdr:from>
        <xdr:to>
          <xdr:col>62</xdr:col>
          <xdr:colOff>104775</xdr:colOff>
          <xdr:row>101</xdr:row>
          <xdr:rowOff>9525</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3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100</xdr:row>
          <xdr:rowOff>257175</xdr:rowOff>
        </xdr:from>
        <xdr:to>
          <xdr:col>62</xdr:col>
          <xdr:colOff>104775</xdr:colOff>
          <xdr:row>102</xdr:row>
          <xdr:rowOff>9525</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103</xdr:row>
          <xdr:rowOff>0</xdr:rowOff>
        </xdr:from>
        <xdr:to>
          <xdr:col>62</xdr:col>
          <xdr:colOff>104775</xdr:colOff>
          <xdr:row>104</xdr:row>
          <xdr:rowOff>28575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104</xdr:row>
          <xdr:rowOff>0</xdr:rowOff>
        </xdr:from>
        <xdr:to>
          <xdr:col>62</xdr:col>
          <xdr:colOff>104775</xdr:colOff>
          <xdr:row>105</xdr:row>
          <xdr:rowOff>28575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104775</xdr:colOff>
          <xdr:row>105</xdr:row>
          <xdr:rowOff>0</xdr:rowOff>
        </xdr:from>
        <xdr:to>
          <xdr:col>62</xdr:col>
          <xdr:colOff>104775</xdr:colOff>
          <xdr:row>106</xdr:row>
          <xdr:rowOff>28575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85725</xdr:colOff>
          <xdr:row>39</xdr:row>
          <xdr:rowOff>47625</xdr:rowOff>
        </xdr:from>
        <xdr:to>
          <xdr:col>74</xdr:col>
          <xdr:colOff>85725</xdr:colOff>
          <xdr:row>39</xdr:row>
          <xdr:rowOff>295275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85725</xdr:colOff>
          <xdr:row>40</xdr:row>
          <xdr:rowOff>28575</xdr:rowOff>
        </xdr:from>
        <xdr:to>
          <xdr:col>74</xdr:col>
          <xdr:colOff>85725</xdr:colOff>
          <xdr:row>40</xdr:row>
          <xdr:rowOff>276225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40</xdr:row>
          <xdr:rowOff>47625</xdr:rowOff>
        </xdr:from>
        <xdr:to>
          <xdr:col>80</xdr:col>
          <xdr:colOff>85725</xdr:colOff>
          <xdr:row>40</xdr:row>
          <xdr:rowOff>295275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85725</xdr:colOff>
          <xdr:row>39</xdr:row>
          <xdr:rowOff>47625</xdr:rowOff>
        </xdr:from>
        <xdr:to>
          <xdr:col>80</xdr:col>
          <xdr:colOff>85725</xdr:colOff>
          <xdr:row>39</xdr:row>
          <xdr:rowOff>295275</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66675</xdr:colOff>
          <xdr:row>48</xdr:row>
          <xdr:rowOff>228600</xdr:rowOff>
        </xdr:from>
        <xdr:to>
          <xdr:col>62</xdr:col>
          <xdr:colOff>76200</xdr:colOff>
          <xdr:row>49</xdr:row>
          <xdr:rowOff>228600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57150</xdr:colOff>
          <xdr:row>48</xdr:row>
          <xdr:rowOff>190500</xdr:rowOff>
        </xdr:from>
        <xdr:to>
          <xdr:col>67</xdr:col>
          <xdr:colOff>95250</xdr:colOff>
          <xdr:row>50</xdr:row>
          <xdr:rowOff>28575</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57150</xdr:colOff>
          <xdr:row>48</xdr:row>
          <xdr:rowOff>238125</xdr:rowOff>
        </xdr:from>
        <xdr:to>
          <xdr:col>72</xdr:col>
          <xdr:colOff>57150</xdr:colOff>
          <xdr:row>50</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47625</xdr:colOff>
          <xdr:row>48</xdr:row>
          <xdr:rowOff>228600</xdr:rowOff>
        </xdr:from>
        <xdr:to>
          <xdr:col>81</xdr:col>
          <xdr:colOff>57150</xdr:colOff>
          <xdr:row>49</xdr:row>
          <xdr:rowOff>228600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53</xdr:col>
      <xdr:colOff>42333</xdr:colOff>
      <xdr:row>53</xdr:row>
      <xdr:rowOff>0</xdr:rowOff>
    </xdr:from>
    <xdr:to>
      <xdr:col>92</xdr:col>
      <xdr:colOff>21166</xdr:colOff>
      <xdr:row>57</xdr:row>
      <xdr:rowOff>175048</xdr:rowOff>
    </xdr:to>
    <xdr:sp macro="" textlink="">
      <xdr:nvSpPr>
        <xdr:cNvPr id="83" name="AutoShape 4">
          <a:extLst>
            <a:ext uri="{FF2B5EF4-FFF2-40B4-BE49-F238E27FC236}">
              <a16:creationId xmlns:a16="http://schemas.microsoft.com/office/drawing/2014/main" id="{00000000-0008-0000-0300-000053000000}"/>
            </a:ext>
          </a:extLst>
        </xdr:cNvPr>
        <xdr:cNvSpPr>
          <a:spLocks noChangeArrowheads="1"/>
        </xdr:cNvSpPr>
      </xdr:nvSpPr>
      <xdr:spPr bwMode="auto">
        <a:xfrm>
          <a:off x="7357533" y="13439775"/>
          <a:ext cx="5922433" cy="1165648"/>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68</xdr:col>
      <xdr:colOff>142874</xdr:colOff>
      <xdr:row>0</xdr:row>
      <xdr:rowOff>33337</xdr:rowOff>
    </xdr:from>
    <xdr:to>
      <xdr:col>75</xdr:col>
      <xdr:colOff>92868</xdr:colOff>
      <xdr:row>2</xdr:row>
      <xdr:rowOff>33337</xdr:rowOff>
    </xdr:to>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9744074" y="33337"/>
          <a:ext cx="1016794" cy="4953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62</xdr:col>
      <xdr:colOff>148165</xdr:colOff>
      <xdr:row>11</xdr:row>
      <xdr:rowOff>47624</xdr:rowOff>
    </xdr:from>
    <xdr:to>
      <xdr:col>89</xdr:col>
      <xdr:colOff>105832</xdr:colOff>
      <xdr:row>13</xdr:row>
      <xdr:rowOff>83343</xdr:rowOff>
    </xdr:to>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8834965" y="2800349"/>
          <a:ext cx="407246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66675</xdr:colOff>
          <xdr:row>39</xdr:row>
          <xdr:rowOff>47625</xdr:rowOff>
        </xdr:from>
        <xdr:to>
          <xdr:col>24</xdr:col>
          <xdr:colOff>66675</xdr:colOff>
          <xdr:row>39</xdr:row>
          <xdr:rowOff>295275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66675</xdr:colOff>
          <xdr:row>40</xdr:row>
          <xdr:rowOff>19050</xdr:rowOff>
        </xdr:from>
        <xdr:to>
          <xdr:col>24</xdr:col>
          <xdr:colOff>66675</xdr:colOff>
          <xdr:row>40</xdr:row>
          <xdr:rowOff>266700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75</xdr:row>
          <xdr:rowOff>266700</xdr:rowOff>
        </xdr:from>
        <xdr:to>
          <xdr:col>11</xdr:col>
          <xdr:colOff>66675</xdr:colOff>
          <xdr:row>76</xdr:row>
          <xdr:rowOff>228600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76</xdr:row>
          <xdr:rowOff>228600</xdr:rowOff>
        </xdr:from>
        <xdr:to>
          <xdr:col>11</xdr:col>
          <xdr:colOff>57150</xdr:colOff>
          <xdr:row>77</xdr:row>
          <xdr:rowOff>228600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29</xdr:col>
      <xdr:colOff>47625</xdr:colOff>
      <xdr:row>31</xdr:row>
      <xdr:rowOff>57149</xdr:rowOff>
    </xdr:from>
    <xdr:to>
      <xdr:col>34</xdr:col>
      <xdr:colOff>19050</xdr:colOff>
      <xdr:row>39</xdr:row>
      <xdr:rowOff>273842</xdr:rowOff>
    </xdr:to>
    <xdr:sp macro="" textlink="">
      <xdr:nvSpPr>
        <xdr:cNvPr id="2" name="矢印: 下 1">
          <a:extLst>
            <a:ext uri="{FF2B5EF4-FFF2-40B4-BE49-F238E27FC236}">
              <a16:creationId xmlns:a16="http://schemas.microsoft.com/office/drawing/2014/main" id="{00000000-0008-0000-0400-000002000000}"/>
            </a:ext>
          </a:extLst>
        </xdr:cNvPr>
        <xdr:cNvSpPr/>
      </xdr:nvSpPr>
      <xdr:spPr>
        <a:xfrm>
          <a:off x="5324475" y="8181974"/>
          <a:ext cx="733425" cy="155971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35720</xdr:colOff>
      <xdr:row>32</xdr:row>
      <xdr:rowOff>47624</xdr:rowOff>
    </xdr:from>
    <xdr:to>
      <xdr:col>35</xdr:col>
      <xdr:colOff>119063</xdr:colOff>
      <xdr:row>36</xdr:row>
      <xdr:rowOff>107155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160170" y="8315324"/>
          <a:ext cx="1150143" cy="7453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endParaRPr kumimoji="1" lang="ja-JP" altLang="en-US" sz="1100"/>
        </a:p>
      </xdr:txBody>
    </xdr:sp>
    <xdr:clientData/>
  </xdr:twoCellAnchor>
  <xdr:twoCellAnchor>
    <xdr:from>
      <xdr:col>72</xdr:col>
      <xdr:colOff>47625</xdr:colOff>
      <xdr:row>31</xdr:row>
      <xdr:rowOff>57150</xdr:rowOff>
    </xdr:from>
    <xdr:to>
      <xdr:col>77</xdr:col>
      <xdr:colOff>19050</xdr:colOff>
      <xdr:row>36</xdr:row>
      <xdr:rowOff>114300</xdr:rowOff>
    </xdr:to>
    <xdr:sp macro="" textlink="">
      <xdr:nvSpPr>
        <xdr:cNvPr id="4" name="矢印: 下 3">
          <a:extLst>
            <a:ext uri="{FF2B5EF4-FFF2-40B4-BE49-F238E27FC236}">
              <a16:creationId xmlns:a16="http://schemas.microsoft.com/office/drawing/2014/main" id="{00000000-0008-0000-0400-000004000000}"/>
            </a:ext>
          </a:extLst>
        </xdr:cNvPr>
        <xdr:cNvSpPr/>
      </xdr:nvSpPr>
      <xdr:spPr>
        <a:xfrm>
          <a:off x="12706350" y="8181975"/>
          <a:ext cx="733425" cy="885825"/>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67</xdr:col>
      <xdr:colOff>76201</xdr:colOff>
      <xdr:row>32</xdr:row>
      <xdr:rowOff>47624</xdr:rowOff>
    </xdr:from>
    <xdr:to>
      <xdr:col>82</xdr:col>
      <xdr:colOff>107156</xdr:colOff>
      <xdr:row>34</xdr:row>
      <xdr:rowOff>23812</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11972926" y="8315324"/>
          <a:ext cx="2316955" cy="319088"/>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p>
      </xdr:txBody>
    </xdr:sp>
    <xdr:clientData/>
  </xdr:twoCellAnchor>
  <xdr:twoCellAnchor>
    <xdr:from>
      <xdr:col>59</xdr:col>
      <xdr:colOff>38100</xdr:colOff>
      <xdr:row>0</xdr:row>
      <xdr:rowOff>38100</xdr:rowOff>
    </xdr:from>
    <xdr:to>
      <xdr:col>65</xdr:col>
      <xdr:colOff>142875</xdr:colOff>
      <xdr:row>2</xdr:row>
      <xdr:rowOff>38100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715625" y="38100"/>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65</xdr:col>
      <xdr:colOff>59531</xdr:colOff>
      <xdr:row>4</xdr:row>
      <xdr:rowOff>119063</xdr:rowOff>
    </xdr:from>
    <xdr:to>
      <xdr:col>82</xdr:col>
      <xdr:colOff>154780</xdr:colOff>
      <xdr:row>5</xdr:row>
      <xdr:rowOff>107156</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11651456" y="1033463"/>
          <a:ext cx="2686049" cy="273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１学級３５人以下で構成してください。</a:t>
          </a:r>
        </a:p>
      </xdr:txBody>
    </xdr:sp>
    <xdr:clientData/>
  </xdr:twoCellAnchor>
  <xdr:twoCellAnchor>
    <xdr:from>
      <xdr:col>78</xdr:col>
      <xdr:colOff>142878</xdr:colOff>
      <xdr:row>5</xdr:row>
      <xdr:rowOff>107157</xdr:rowOff>
    </xdr:from>
    <xdr:to>
      <xdr:col>81</xdr:col>
      <xdr:colOff>11911</xdr:colOff>
      <xdr:row>6</xdr:row>
      <xdr:rowOff>214316</xdr:rowOff>
    </xdr:to>
    <xdr:sp macro="" textlink="">
      <xdr:nvSpPr>
        <xdr:cNvPr id="8" name="矢印: 上向き折線 7">
          <a:extLst>
            <a:ext uri="{FF2B5EF4-FFF2-40B4-BE49-F238E27FC236}">
              <a16:creationId xmlns:a16="http://schemas.microsoft.com/office/drawing/2014/main" id="{00000000-0008-0000-0400-000008000000}"/>
            </a:ext>
          </a:extLst>
        </xdr:cNvPr>
        <xdr:cNvSpPr/>
      </xdr:nvSpPr>
      <xdr:spPr>
        <a:xfrm rot="16200000" flipH="1">
          <a:off x="13682665" y="1340645"/>
          <a:ext cx="392909" cy="32623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261937</xdr:colOff>
      <xdr:row>57</xdr:row>
      <xdr:rowOff>0</xdr:rowOff>
    </xdr:from>
    <xdr:to>
      <xdr:col>78</xdr:col>
      <xdr:colOff>107156</xdr:colOff>
      <xdr:row>59</xdr:row>
      <xdr:rowOff>148167</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8358187" y="14563725"/>
          <a:ext cx="5322094" cy="64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130969</xdr:colOff>
      <xdr:row>15</xdr:row>
      <xdr:rowOff>47624</xdr:rowOff>
    </xdr:from>
    <xdr:to>
      <xdr:col>79</xdr:col>
      <xdr:colOff>23813</xdr:colOff>
      <xdr:row>18</xdr:row>
      <xdr:rowOff>166686</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8370094" y="2881312"/>
          <a:ext cx="5607844" cy="654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6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6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6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6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6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6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89</xdr:row>
          <xdr:rowOff>276225</xdr:rowOff>
        </xdr:from>
        <xdr:to>
          <xdr:col>11</xdr:col>
          <xdr:colOff>104775</xdr:colOff>
          <xdr:row>91</xdr:row>
          <xdr:rowOff>28575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6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90</xdr:row>
          <xdr:rowOff>228600</xdr:rowOff>
        </xdr:from>
        <xdr:to>
          <xdr:col>11</xdr:col>
          <xdr:colOff>104775</xdr:colOff>
          <xdr:row>92</xdr:row>
          <xdr:rowOff>28575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6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276225</xdr:rowOff>
        </xdr:from>
        <xdr:to>
          <xdr:col>12</xdr:col>
          <xdr:colOff>123825</xdr:colOff>
          <xdr:row>96</xdr:row>
          <xdr:rowOff>9525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6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97</xdr:row>
          <xdr:rowOff>0</xdr:rowOff>
        </xdr:from>
        <xdr:to>
          <xdr:col>12</xdr:col>
          <xdr:colOff>123825</xdr:colOff>
          <xdr:row>98</xdr:row>
          <xdr:rowOff>28575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6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96</xdr:row>
          <xdr:rowOff>0</xdr:rowOff>
        </xdr:from>
        <xdr:to>
          <xdr:col>12</xdr:col>
          <xdr:colOff>123825</xdr:colOff>
          <xdr:row>97</xdr:row>
          <xdr:rowOff>28575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6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0</xdr:rowOff>
        </xdr:from>
        <xdr:to>
          <xdr:col>12</xdr:col>
          <xdr:colOff>123825</xdr:colOff>
          <xdr:row>99</xdr:row>
          <xdr:rowOff>28575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6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0</xdr:rowOff>
        </xdr:from>
        <xdr:to>
          <xdr:col>12</xdr:col>
          <xdr:colOff>123825</xdr:colOff>
          <xdr:row>100</xdr:row>
          <xdr:rowOff>28575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6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0</xdr:rowOff>
        </xdr:from>
        <xdr:to>
          <xdr:col>12</xdr:col>
          <xdr:colOff>123825</xdr:colOff>
          <xdr:row>101</xdr:row>
          <xdr:rowOff>28575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6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257175</xdr:rowOff>
        </xdr:from>
        <xdr:to>
          <xdr:col>12</xdr:col>
          <xdr:colOff>123825</xdr:colOff>
          <xdr:row>102</xdr:row>
          <xdr:rowOff>9525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6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257175</xdr:rowOff>
        </xdr:from>
        <xdr:to>
          <xdr:col>12</xdr:col>
          <xdr:colOff>123825</xdr:colOff>
          <xdr:row>104</xdr:row>
          <xdr:rowOff>9525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6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257175</xdr:rowOff>
        </xdr:from>
        <xdr:to>
          <xdr:col>12</xdr:col>
          <xdr:colOff>123825</xdr:colOff>
          <xdr:row>105</xdr:row>
          <xdr:rowOff>9525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6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6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276225</xdr:rowOff>
        </xdr:from>
        <xdr:to>
          <xdr:col>22</xdr:col>
          <xdr:colOff>123825</xdr:colOff>
          <xdr:row>96</xdr:row>
          <xdr:rowOff>9525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6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99</xdr:row>
          <xdr:rowOff>0</xdr:rowOff>
        </xdr:from>
        <xdr:to>
          <xdr:col>33</xdr:col>
          <xdr:colOff>123825</xdr:colOff>
          <xdr:row>100</xdr:row>
          <xdr:rowOff>28575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6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98</xdr:row>
          <xdr:rowOff>0</xdr:rowOff>
        </xdr:from>
        <xdr:to>
          <xdr:col>33</xdr:col>
          <xdr:colOff>123825</xdr:colOff>
          <xdr:row>99</xdr:row>
          <xdr:rowOff>28575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6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101</xdr:row>
          <xdr:rowOff>0</xdr:rowOff>
        </xdr:from>
        <xdr:to>
          <xdr:col>33</xdr:col>
          <xdr:colOff>123825</xdr:colOff>
          <xdr:row>102</xdr:row>
          <xdr:rowOff>28575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6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xdr:row>
          <xdr:rowOff>0</xdr:rowOff>
        </xdr:from>
        <xdr:to>
          <xdr:col>33</xdr:col>
          <xdr:colOff>123825</xdr:colOff>
          <xdr:row>104</xdr:row>
          <xdr:rowOff>28575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6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105</xdr:row>
          <xdr:rowOff>0</xdr:rowOff>
        </xdr:from>
        <xdr:to>
          <xdr:col>23</xdr:col>
          <xdr:colOff>123825</xdr:colOff>
          <xdr:row>106</xdr:row>
          <xdr:rowOff>28575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6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108</xdr:row>
          <xdr:rowOff>276225</xdr:rowOff>
        </xdr:from>
        <xdr:to>
          <xdr:col>12</xdr:col>
          <xdr:colOff>104775</xdr:colOff>
          <xdr:row>110</xdr:row>
          <xdr:rowOff>9525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6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9525</xdr:rowOff>
        </xdr:from>
        <xdr:to>
          <xdr:col>12</xdr:col>
          <xdr:colOff>104775</xdr:colOff>
          <xdr:row>112</xdr:row>
          <xdr:rowOff>28575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6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257175</xdr:rowOff>
        </xdr:from>
        <xdr:to>
          <xdr:col>12</xdr:col>
          <xdr:colOff>104775</xdr:colOff>
          <xdr:row>113</xdr:row>
          <xdr:rowOff>9525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6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257175</xdr:rowOff>
        </xdr:from>
        <xdr:to>
          <xdr:col>12</xdr:col>
          <xdr:colOff>104775</xdr:colOff>
          <xdr:row>115</xdr:row>
          <xdr:rowOff>9525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6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257175</xdr:rowOff>
        </xdr:from>
        <xdr:to>
          <xdr:col>12</xdr:col>
          <xdr:colOff>104775</xdr:colOff>
          <xdr:row>116</xdr:row>
          <xdr:rowOff>9525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6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0</xdr:rowOff>
        </xdr:from>
        <xdr:to>
          <xdr:col>12</xdr:col>
          <xdr:colOff>104775</xdr:colOff>
          <xdr:row>118</xdr:row>
          <xdr:rowOff>28575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6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0</xdr:rowOff>
        </xdr:from>
        <xdr:to>
          <xdr:col>12</xdr:col>
          <xdr:colOff>104775</xdr:colOff>
          <xdr:row>119</xdr:row>
          <xdr:rowOff>28575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6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119</xdr:row>
          <xdr:rowOff>0</xdr:rowOff>
        </xdr:from>
        <xdr:to>
          <xdr:col>12</xdr:col>
          <xdr:colOff>104775</xdr:colOff>
          <xdr:row>120</xdr:row>
          <xdr:rowOff>28575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6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35717</xdr:colOff>
      <xdr:row>0</xdr:row>
      <xdr:rowOff>33337</xdr:rowOff>
    </xdr:from>
    <xdr:to>
      <xdr:col>73</xdr:col>
      <xdr:colOff>140492</xdr:colOff>
      <xdr:row>2</xdr:row>
      <xdr:rowOff>33337</xdr:rowOff>
    </xdr:to>
    <xdr:sp macro="" textlink="">
      <xdr:nvSpPr>
        <xdr:cNvPr id="36" name="テキスト ボックス 35">
          <a:extLst>
            <a:ext uri="{FF2B5EF4-FFF2-40B4-BE49-F238E27FC236}">
              <a16:creationId xmlns:a16="http://schemas.microsoft.com/office/drawing/2014/main" id="{00000000-0008-0000-0600-000024000000}"/>
            </a:ext>
          </a:extLst>
        </xdr:cNvPr>
        <xdr:cNvSpPr txBox="1"/>
      </xdr:nvSpPr>
      <xdr:spPr>
        <a:xfrm>
          <a:off x="10341767" y="33337"/>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107157</xdr:colOff>
      <xdr:row>11</xdr:row>
      <xdr:rowOff>35718</xdr:rowOff>
    </xdr:from>
    <xdr:to>
      <xdr:col>83</xdr:col>
      <xdr:colOff>83344</xdr:colOff>
      <xdr:row>13</xdr:row>
      <xdr:rowOff>71437</xdr:rowOff>
    </xdr:to>
    <xdr:sp macro="" textlink="">
      <xdr:nvSpPr>
        <xdr:cNvPr id="37" name="テキスト ボックス 36">
          <a:extLst>
            <a:ext uri="{FF2B5EF4-FFF2-40B4-BE49-F238E27FC236}">
              <a16:creationId xmlns:a16="http://schemas.microsoft.com/office/drawing/2014/main" id="{00000000-0008-0000-0600-000025000000}"/>
            </a:ext>
          </a:extLst>
        </xdr:cNvPr>
        <xdr:cNvSpPr txBox="1"/>
      </xdr:nvSpPr>
      <xdr:spPr>
        <a:xfrm>
          <a:off x="9194007" y="2636043"/>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39</xdr:col>
      <xdr:colOff>95250</xdr:colOff>
      <xdr:row>34</xdr:row>
      <xdr:rowOff>130969</xdr:rowOff>
    </xdr:to>
    <xdr:sp macro="" textlink="">
      <xdr:nvSpPr>
        <xdr:cNvPr id="38" name="大かっこ 37">
          <a:extLst>
            <a:ext uri="{FF2B5EF4-FFF2-40B4-BE49-F238E27FC236}">
              <a16:creationId xmlns:a16="http://schemas.microsoft.com/office/drawing/2014/main" id="{00000000-0008-0000-0600-000026000000}"/>
            </a:ext>
          </a:extLst>
        </xdr:cNvPr>
        <xdr:cNvSpPr/>
      </xdr:nvSpPr>
      <xdr:spPr>
        <a:xfrm>
          <a:off x="316706" y="8041481"/>
          <a:ext cx="5722144"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37</xdr:row>
          <xdr:rowOff>28575</xdr:rowOff>
        </xdr:from>
        <xdr:to>
          <xdr:col>15</xdr:col>
          <xdr:colOff>47625</xdr:colOff>
          <xdr:row>37</xdr:row>
          <xdr:rowOff>276225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6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19050</xdr:rowOff>
        </xdr:from>
        <xdr:to>
          <xdr:col>15</xdr:col>
          <xdr:colOff>47625</xdr:colOff>
          <xdr:row>40</xdr:row>
          <xdr:rowOff>266700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6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40</xdr:row>
          <xdr:rowOff>28575</xdr:rowOff>
        </xdr:from>
        <xdr:to>
          <xdr:col>23</xdr:col>
          <xdr:colOff>95250</xdr:colOff>
          <xdr:row>40</xdr:row>
          <xdr:rowOff>276225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6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19050</xdr:rowOff>
        </xdr:from>
        <xdr:to>
          <xdr:col>15</xdr:col>
          <xdr:colOff>47625</xdr:colOff>
          <xdr:row>39</xdr:row>
          <xdr:rowOff>266700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6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38100</xdr:rowOff>
        </xdr:from>
        <xdr:to>
          <xdr:col>23</xdr:col>
          <xdr:colOff>85725</xdr:colOff>
          <xdr:row>39</xdr:row>
          <xdr:rowOff>285750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600-00002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28575</xdr:rowOff>
        </xdr:from>
        <xdr:to>
          <xdr:col>37</xdr:col>
          <xdr:colOff>95250</xdr:colOff>
          <xdr:row>37</xdr:row>
          <xdr:rowOff>276225</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600-00002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28575</xdr:rowOff>
        </xdr:from>
        <xdr:to>
          <xdr:col>15</xdr:col>
          <xdr:colOff>47625</xdr:colOff>
          <xdr:row>38</xdr:row>
          <xdr:rowOff>276225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600-00002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39</xdr:row>
          <xdr:rowOff>28575</xdr:rowOff>
        </xdr:from>
        <xdr:to>
          <xdr:col>29</xdr:col>
          <xdr:colOff>123825</xdr:colOff>
          <xdr:row>39</xdr:row>
          <xdr:rowOff>276225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600-00002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28575</xdr:rowOff>
        </xdr:from>
        <xdr:to>
          <xdr:col>29</xdr:col>
          <xdr:colOff>123825</xdr:colOff>
          <xdr:row>40</xdr:row>
          <xdr:rowOff>276225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600-00002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46</xdr:row>
      <xdr:rowOff>47624</xdr:rowOff>
    </xdr:from>
    <xdr:to>
      <xdr:col>41</xdr:col>
      <xdr:colOff>130968</xdr:colOff>
      <xdr:row>49</xdr:row>
      <xdr:rowOff>202406</xdr:rowOff>
    </xdr:to>
    <xdr:sp macro="" textlink="">
      <xdr:nvSpPr>
        <xdr:cNvPr id="48" name="大かっこ 47">
          <a:extLst>
            <a:ext uri="{FF2B5EF4-FFF2-40B4-BE49-F238E27FC236}">
              <a16:creationId xmlns:a16="http://schemas.microsoft.com/office/drawing/2014/main" id="{00000000-0008-0000-0600-000030000000}"/>
            </a:ext>
          </a:extLst>
        </xdr:cNvPr>
        <xdr:cNvSpPr/>
      </xdr:nvSpPr>
      <xdr:spPr>
        <a:xfrm>
          <a:off x="1819274" y="117347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46</xdr:row>
      <xdr:rowOff>83344</xdr:rowOff>
    </xdr:from>
    <xdr:to>
      <xdr:col>8</xdr:col>
      <xdr:colOff>23812</xdr:colOff>
      <xdr:row>50</xdr:row>
      <xdr:rowOff>0</xdr:rowOff>
    </xdr:to>
    <xdr:sp macro="" textlink="">
      <xdr:nvSpPr>
        <xdr:cNvPr id="49" name="AutoShape 4">
          <a:extLst>
            <a:ext uri="{FF2B5EF4-FFF2-40B4-BE49-F238E27FC236}">
              <a16:creationId xmlns:a16="http://schemas.microsoft.com/office/drawing/2014/main" id="{00000000-0008-0000-0600-000031000000}"/>
            </a:ext>
          </a:extLst>
        </xdr:cNvPr>
        <xdr:cNvSpPr>
          <a:spLocks noChangeArrowheads="1"/>
        </xdr:cNvSpPr>
      </xdr:nvSpPr>
      <xdr:spPr bwMode="auto">
        <a:xfrm>
          <a:off x="785812" y="117705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46</xdr:row>
      <xdr:rowOff>107157</xdr:rowOff>
    </xdr:from>
    <xdr:to>
      <xdr:col>11</xdr:col>
      <xdr:colOff>95249</xdr:colOff>
      <xdr:row>48</xdr:row>
      <xdr:rowOff>178594</xdr:rowOff>
    </xdr:to>
    <xdr:sp macro="" textlink="">
      <xdr:nvSpPr>
        <xdr:cNvPr id="50" name="テキスト ボックス 2">
          <a:extLst>
            <a:ext uri="{FF2B5EF4-FFF2-40B4-BE49-F238E27FC236}">
              <a16:creationId xmlns:a16="http://schemas.microsoft.com/office/drawing/2014/main" id="{00000000-0008-0000-0600-000032000000}"/>
            </a:ext>
          </a:extLst>
        </xdr:cNvPr>
        <xdr:cNvSpPr txBox="1">
          <a:spLocks noChangeArrowheads="1"/>
        </xdr:cNvSpPr>
      </xdr:nvSpPr>
      <xdr:spPr bwMode="auto">
        <a:xfrm>
          <a:off x="188119" y="117943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62</xdr:row>
          <xdr:rowOff>238125</xdr:rowOff>
        </xdr:from>
        <xdr:to>
          <xdr:col>19</xdr:col>
          <xdr:colOff>104775</xdr:colOff>
          <xdr:row>63</xdr:row>
          <xdr:rowOff>238125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600-00002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62</xdr:row>
          <xdr:rowOff>238125</xdr:rowOff>
        </xdr:from>
        <xdr:to>
          <xdr:col>23</xdr:col>
          <xdr:colOff>38100</xdr:colOff>
          <xdr:row>63</xdr:row>
          <xdr:rowOff>238125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6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62</xdr:row>
          <xdr:rowOff>238125</xdr:rowOff>
        </xdr:from>
        <xdr:to>
          <xdr:col>27</xdr:col>
          <xdr:colOff>38100</xdr:colOff>
          <xdr:row>63</xdr:row>
          <xdr:rowOff>238125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6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62</xdr:row>
          <xdr:rowOff>238125</xdr:rowOff>
        </xdr:from>
        <xdr:to>
          <xdr:col>34</xdr:col>
          <xdr:colOff>57150</xdr:colOff>
          <xdr:row>63</xdr:row>
          <xdr:rowOff>238125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6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50</xdr:row>
      <xdr:rowOff>23813</xdr:rowOff>
    </xdr:from>
    <xdr:to>
      <xdr:col>42</xdr:col>
      <xdr:colOff>71437</xdr:colOff>
      <xdr:row>72</xdr:row>
      <xdr:rowOff>178594</xdr:rowOff>
    </xdr:to>
    <xdr:sp macro="" textlink="">
      <xdr:nvSpPr>
        <xdr:cNvPr id="55" name="正方形/長方形 54">
          <a:extLst>
            <a:ext uri="{FF2B5EF4-FFF2-40B4-BE49-F238E27FC236}">
              <a16:creationId xmlns:a16="http://schemas.microsoft.com/office/drawing/2014/main" id="{00000000-0008-0000-0600-000037000000}"/>
            </a:ext>
          </a:extLst>
        </xdr:cNvPr>
        <xdr:cNvSpPr/>
      </xdr:nvSpPr>
      <xdr:spPr>
        <a:xfrm>
          <a:off x="200025" y="12701588"/>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74</xdr:row>
          <xdr:rowOff>276225</xdr:rowOff>
        </xdr:from>
        <xdr:to>
          <xdr:col>68</xdr:col>
          <xdr:colOff>85725</xdr:colOff>
          <xdr:row>76</xdr:row>
          <xdr:rowOff>9525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6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75</xdr:row>
          <xdr:rowOff>257175</xdr:rowOff>
        </xdr:from>
        <xdr:to>
          <xdr:col>68</xdr:col>
          <xdr:colOff>85725</xdr:colOff>
          <xdr:row>77</xdr:row>
          <xdr:rowOff>9525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6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74</xdr:row>
          <xdr:rowOff>276225</xdr:rowOff>
        </xdr:from>
        <xdr:to>
          <xdr:col>77</xdr:col>
          <xdr:colOff>85725</xdr:colOff>
          <xdr:row>76</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600-00003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75</xdr:row>
          <xdr:rowOff>257175</xdr:rowOff>
        </xdr:from>
        <xdr:to>
          <xdr:col>77</xdr:col>
          <xdr:colOff>85725</xdr:colOff>
          <xdr:row>77</xdr:row>
          <xdr:rowOff>9525</xdr:rowOff>
        </xdr:to>
        <xdr:sp macro="" textlink="">
          <xdr:nvSpPr>
            <xdr:cNvPr id="7219" name="Check Box 51" hidden="1">
              <a:extLst>
                <a:ext uri="{63B3BB69-23CF-44E3-9099-C40C66FF867C}">
                  <a14:compatExt spid="_x0000_s7219"/>
                </a:ext>
                <a:ext uri="{FF2B5EF4-FFF2-40B4-BE49-F238E27FC236}">
                  <a16:creationId xmlns:a16="http://schemas.microsoft.com/office/drawing/2014/main" id="{00000000-0008-0000-06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81</xdr:row>
          <xdr:rowOff>361950</xdr:rowOff>
        </xdr:from>
        <xdr:to>
          <xdr:col>75</xdr:col>
          <xdr:colOff>76200</xdr:colOff>
          <xdr:row>83</xdr:row>
          <xdr:rowOff>0</xdr:rowOff>
        </xdr:to>
        <xdr:sp macro="" textlink="">
          <xdr:nvSpPr>
            <xdr:cNvPr id="7220" name="Check Box 52" hidden="1">
              <a:extLst>
                <a:ext uri="{63B3BB69-23CF-44E3-9099-C40C66FF867C}">
                  <a14:compatExt spid="_x0000_s7220"/>
                </a:ext>
                <a:ext uri="{FF2B5EF4-FFF2-40B4-BE49-F238E27FC236}">
                  <a16:creationId xmlns:a16="http://schemas.microsoft.com/office/drawing/2014/main" id="{00000000-0008-0000-06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82</xdr:row>
          <xdr:rowOff>257175</xdr:rowOff>
        </xdr:from>
        <xdr:to>
          <xdr:col>75</xdr:col>
          <xdr:colOff>85725</xdr:colOff>
          <xdr:row>84</xdr:row>
          <xdr:rowOff>9525</xdr:rowOff>
        </xdr:to>
        <xdr:sp macro="" textlink="">
          <xdr:nvSpPr>
            <xdr:cNvPr id="7221" name="Check Box 53" hidden="1">
              <a:extLst>
                <a:ext uri="{63B3BB69-23CF-44E3-9099-C40C66FF867C}">
                  <a14:compatExt spid="_x0000_s7221"/>
                </a:ext>
                <a:ext uri="{FF2B5EF4-FFF2-40B4-BE49-F238E27FC236}">
                  <a16:creationId xmlns:a16="http://schemas.microsoft.com/office/drawing/2014/main" id="{00000000-0008-0000-0600-00003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81</xdr:row>
          <xdr:rowOff>361950</xdr:rowOff>
        </xdr:from>
        <xdr:to>
          <xdr:col>82</xdr:col>
          <xdr:colOff>85725</xdr:colOff>
          <xdr:row>83</xdr:row>
          <xdr:rowOff>0</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6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83</xdr:row>
          <xdr:rowOff>0</xdr:rowOff>
        </xdr:from>
        <xdr:to>
          <xdr:col>82</xdr:col>
          <xdr:colOff>95250</xdr:colOff>
          <xdr:row>84</xdr:row>
          <xdr:rowOff>28575</xdr:rowOff>
        </xdr:to>
        <xdr:sp macro="" textlink="">
          <xdr:nvSpPr>
            <xdr:cNvPr id="7223" name="Check Box 55" hidden="1">
              <a:extLst>
                <a:ext uri="{63B3BB69-23CF-44E3-9099-C40C66FF867C}">
                  <a14:compatExt spid="_x0000_s7223"/>
                </a:ext>
                <a:ext uri="{FF2B5EF4-FFF2-40B4-BE49-F238E27FC236}">
                  <a16:creationId xmlns:a16="http://schemas.microsoft.com/office/drawing/2014/main" id="{00000000-0008-0000-06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89</xdr:row>
          <xdr:rowOff>276225</xdr:rowOff>
        </xdr:from>
        <xdr:to>
          <xdr:col>60</xdr:col>
          <xdr:colOff>104775</xdr:colOff>
          <xdr:row>91</xdr:row>
          <xdr:rowOff>28575</xdr:rowOff>
        </xdr:to>
        <xdr:sp macro="" textlink="">
          <xdr:nvSpPr>
            <xdr:cNvPr id="7224" name="Check Box 56" hidden="1">
              <a:extLst>
                <a:ext uri="{63B3BB69-23CF-44E3-9099-C40C66FF867C}">
                  <a14:compatExt spid="_x0000_s7224"/>
                </a:ext>
                <a:ext uri="{FF2B5EF4-FFF2-40B4-BE49-F238E27FC236}">
                  <a16:creationId xmlns:a16="http://schemas.microsoft.com/office/drawing/2014/main" id="{00000000-0008-0000-06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90</xdr:row>
          <xdr:rowOff>228600</xdr:rowOff>
        </xdr:from>
        <xdr:to>
          <xdr:col>60</xdr:col>
          <xdr:colOff>104775</xdr:colOff>
          <xdr:row>92</xdr:row>
          <xdr:rowOff>28575</xdr:rowOff>
        </xdr:to>
        <xdr:sp macro="" textlink="">
          <xdr:nvSpPr>
            <xdr:cNvPr id="7225" name="Check Box 57" hidden="1">
              <a:extLst>
                <a:ext uri="{63B3BB69-23CF-44E3-9099-C40C66FF867C}">
                  <a14:compatExt spid="_x0000_s7225"/>
                </a:ext>
                <a:ext uri="{FF2B5EF4-FFF2-40B4-BE49-F238E27FC236}">
                  <a16:creationId xmlns:a16="http://schemas.microsoft.com/office/drawing/2014/main" id="{00000000-0008-0000-0600-00003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94</xdr:row>
          <xdr:rowOff>276225</xdr:rowOff>
        </xdr:from>
        <xdr:to>
          <xdr:col>61</xdr:col>
          <xdr:colOff>123825</xdr:colOff>
          <xdr:row>96</xdr:row>
          <xdr:rowOff>9525</xdr:rowOff>
        </xdr:to>
        <xdr:sp macro="" textlink="">
          <xdr:nvSpPr>
            <xdr:cNvPr id="7226" name="Check Box 58" hidden="1">
              <a:extLst>
                <a:ext uri="{63B3BB69-23CF-44E3-9099-C40C66FF867C}">
                  <a14:compatExt spid="_x0000_s7226"/>
                </a:ext>
                <a:ext uri="{FF2B5EF4-FFF2-40B4-BE49-F238E27FC236}">
                  <a16:creationId xmlns:a16="http://schemas.microsoft.com/office/drawing/2014/main" id="{00000000-0008-0000-0600-00003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97</xdr:row>
          <xdr:rowOff>0</xdr:rowOff>
        </xdr:from>
        <xdr:to>
          <xdr:col>61</xdr:col>
          <xdr:colOff>123825</xdr:colOff>
          <xdr:row>98</xdr:row>
          <xdr:rowOff>28575</xdr:rowOff>
        </xdr:to>
        <xdr:sp macro="" textlink="">
          <xdr:nvSpPr>
            <xdr:cNvPr id="7227" name="Check Box 59" hidden="1">
              <a:extLst>
                <a:ext uri="{63B3BB69-23CF-44E3-9099-C40C66FF867C}">
                  <a14:compatExt spid="_x0000_s7227"/>
                </a:ext>
                <a:ext uri="{FF2B5EF4-FFF2-40B4-BE49-F238E27FC236}">
                  <a16:creationId xmlns:a16="http://schemas.microsoft.com/office/drawing/2014/main" id="{00000000-0008-0000-0600-00003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96</xdr:row>
          <xdr:rowOff>0</xdr:rowOff>
        </xdr:from>
        <xdr:to>
          <xdr:col>61</xdr:col>
          <xdr:colOff>123825</xdr:colOff>
          <xdr:row>97</xdr:row>
          <xdr:rowOff>28575</xdr:rowOff>
        </xdr:to>
        <xdr:sp macro="" textlink="">
          <xdr:nvSpPr>
            <xdr:cNvPr id="7228" name="Check Box 60" hidden="1">
              <a:extLst>
                <a:ext uri="{63B3BB69-23CF-44E3-9099-C40C66FF867C}">
                  <a14:compatExt spid="_x0000_s7228"/>
                </a:ext>
                <a:ext uri="{FF2B5EF4-FFF2-40B4-BE49-F238E27FC236}">
                  <a16:creationId xmlns:a16="http://schemas.microsoft.com/office/drawing/2014/main" id="{00000000-0008-0000-0600-00003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98</xdr:row>
          <xdr:rowOff>0</xdr:rowOff>
        </xdr:from>
        <xdr:to>
          <xdr:col>61</xdr:col>
          <xdr:colOff>123825</xdr:colOff>
          <xdr:row>99</xdr:row>
          <xdr:rowOff>28575</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600-00003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99</xdr:row>
          <xdr:rowOff>0</xdr:rowOff>
        </xdr:from>
        <xdr:to>
          <xdr:col>61</xdr:col>
          <xdr:colOff>123825</xdr:colOff>
          <xdr:row>100</xdr:row>
          <xdr:rowOff>28575</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600-00003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0</xdr:rowOff>
        </xdr:from>
        <xdr:to>
          <xdr:col>61</xdr:col>
          <xdr:colOff>123825</xdr:colOff>
          <xdr:row>101</xdr:row>
          <xdr:rowOff>28575</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600-00003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257175</xdr:rowOff>
        </xdr:from>
        <xdr:to>
          <xdr:col>61</xdr:col>
          <xdr:colOff>123825</xdr:colOff>
          <xdr:row>102</xdr:row>
          <xdr:rowOff>9525</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600-00004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257175</xdr:rowOff>
        </xdr:from>
        <xdr:to>
          <xdr:col>61</xdr:col>
          <xdr:colOff>123825</xdr:colOff>
          <xdr:row>104</xdr:row>
          <xdr:rowOff>9525</xdr:rowOff>
        </xdr:to>
        <xdr:sp macro="" textlink="">
          <xdr:nvSpPr>
            <xdr:cNvPr id="7233" name="Check Box 65" hidden="1">
              <a:extLst>
                <a:ext uri="{63B3BB69-23CF-44E3-9099-C40C66FF867C}">
                  <a14:compatExt spid="_x0000_s7233"/>
                </a:ext>
                <a:ext uri="{FF2B5EF4-FFF2-40B4-BE49-F238E27FC236}">
                  <a16:creationId xmlns:a16="http://schemas.microsoft.com/office/drawing/2014/main" id="{00000000-0008-0000-0600-00004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257175</xdr:rowOff>
        </xdr:from>
        <xdr:to>
          <xdr:col>61</xdr:col>
          <xdr:colOff>123825</xdr:colOff>
          <xdr:row>105</xdr:row>
          <xdr:rowOff>9525</xdr:rowOff>
        </xdr:to>
        <xdr:sp macro="" textlink="">
          <xdr:nvSpPr>
            <xdr:cNvPr id="7234" name="Check Box 66" hidden="1">
              <a:extLst>
                <a:ext uri="{63B3BB69-23CF-44E3-9099-C40C66FF867C}">
                  <a14:compatExt spid="_x0000_s7234"/>
                </a:ext>
                <a:ext uri="{FF2B5EF4-FFF2-40B4-BE49-F238E27FC236}">
                  <a16:creationId xmlns:a16="http://schemas.microsoft.com/office/drawing/2014/main" id="{00000000-0008-0000-0600-00004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7235" name="Check Box 67" hidden="1">
              <a:extLst>
                <a:ext uri="{63B3BB69-23CF-44E3-9099-C40C66FF867C}">
                  <a14:compatExt spid="_x0000_s7235"/>
                </a:ext>
                <a:ext uri="{FF2B5EF4-FFF2-40B4-BE49-F238E27FC236}">
                  <a16:creationId xmlns:a16="http://schemas.microsoft.com/office/drawing/2014/main" id="{00000000-0008-0000-0600-00004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94</xdr:row>
          <xdr:rowOff>276225</xdr:rowOff>
        </xdr:from>
        <xdr:to>
          <xdr:col>71</xdr:col>
          <xdr:colOff>123825</xdr:colOff>
          <xdr:row>96</xdr:row>
          <xdr:rowOff>9525</xdr:rowOff>
        </xdr:to>
        <xdr:sp macro="" textlink="">
          <xdr:nvSpPr>
            <xdr:cNvPr id="7236" name="Check Box 68" hidden="1">
              <a:extLst>
                <a:ext uri="{63B3BB69-23CF-44E3-9099-C40C66FF867C}">
                  <a14:compatExt spid="_x0000_s7236"/>
                </a:ext>
                <a:ext uri="{FF2B5EF4-FFF2-40B4-BE49-F238E27FC236}">
                  <a16:creationId xmlns:a16="http://schemas.microsoft.com/office/drawing/2014/main" id="{00000000-0008-0000-0600-00004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99</xdr:row>
          <xdr:rowOff>0</xdr:rowOff>
        </xdr:from>
        <xdr:to>
          <xdr:col>82</xdr:col>
          <xdr:colOff>123825</xdr:colOff>
          <xdr:row>100</xdr:row>
          <xdr:rowOff>28575</xdr:rowOff>
        </xdr:to>
        <xdr:sp macro="" textlink="">
          <xdr:nvSpPr>
            <xdr:cNvPr id="7237" name="Check Box 69" hidden="1">
              <a:extLst>
                <a:ext uri="{63B3BB69-23CF-44E3-9099-C40C66FF867C}">
                  <a14:compatExt spid="_x0000_s7237"/>
                </a:ext>
                <a:ext uri="{FF2B5EF4-FFF2-40B4-BE49-F238E27FC236}">
                  <a16:creationId xmlns:a16="http://schemas.microsoft.com/office/drawing/2014/main" id="{00000000-0008-0000-06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98</xdr:row>
          <xdr:rowOff>0</xdr:rowOff>
        </xdr:from>
        <xdr:to>
          <xdr:col>82</xdr:col>
          <xdr:colOff>123825</xdr:colOff>
          <xdr:row>99</xdr:row>
          <xdr:rowOff>28575</xdr:rowOff>
        </xdr:to>
        <xdr:sp macro="" textlink="">
          <xdr:nvSpPr>
            <xdr:cNvPr id="7238" name="Check Box 70" hidden="1">
              <a:extLst>
                <a:ext uri="{63B3BB69-23CF-44E3-9099-C40C66FF867C}">
                  <a14:compatExt spid="_x0000_s7238"/>
                </a:ext>
                <a:ext uri="{FF2B5EF4-FFF2-40B4-BE49-F238E27FC236}">
                  <a16:creationId xmlns:a16="http://schemas.microsoft.com/office/drawing/2014/main" id="{00000000-0008-0000-06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101</xdr:row>
          <xdr:rowOff>0</xdr:rowOff>
        </xdr:from>
        <xdr:to>
          <xdr:col>82</xdr:col>
          <xdr:colOff>123825</xdr:colOff>
          <xdr:row>102</xdr:row>
          <xdr:rowOff>28575</xdr:rowOff>
        </xdr:to>
        <xdr:sp macro="" textlink="">
          <xdr:nvSpPr>
            <xdr:cNvPr id="7239" name="Check Box 71" hidden="1">
              <a:extLst>
                <a:ext uri="{63B3BB69-23CF-44E3-9099-C40C66FF867C}">
                  <a14:compatExt spid="_x0000_s7239"/>
                </a:ext>
                <a:ext uri="{FF2B5EF4-FFF2-40B4-BE49-F238E27FC236}">
                  <a16:creationId xmlns:a16="http://schemas.microsoft.com/office/drawing/2014/main" id="{00000000-0008-0000-0600-00004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7240" name="Check Box 72" hidden="1">
              <a:extLst>
                <a:ext uri="{63B3BB69-23CF-44E3-9099-C40C66FF867C}">
                  <a14:compatExt spid="_x0000_s7240"/>
                </a:ext>
                <a:ext uri="{FF2B5EF4-FFF2-40B4-BE49-F238E27FC236}">
                  <a16:creationId xmlns:a16="http://schemas.microsoft.com/office/drawing/2014/main" id="{00000000-0008-0000-0600-00004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105</xdr:row>
          <xdr:rowOff>0</xdr:rowOff>
        </xdr:from>
        <xdr:to>
          <xdr:col>72</xdr:col>
          <xdr:colOff>123825</xdr:colOff>
          <xdr:row>106</xdr:row>
          <xdr:rowOff>28575</xdr:rowOff>
        </xdr:to>
        <xdr:sp macro="" textlink="">
          <xdr:nvSpPr>
            <xdr:cNvPr id="7241" name="Check Box 73" hidden="1">
              <a:extLst>
                <a:ext uri="{63B3BB69-23CF-44E3-9099-C40C66FF867C}">
                  <a14:compatExt spid="_x0000_s7241"/>
                </a:ext>
                <a:ext uri="{FF2B5EF4-FFF2-40B4-BE49-F238E27FC236}">
                  <a16:creationId xmlns:a16="http://schemas.microsoft.com/office/drawing/2014/main" id="{00000000-0008-0000-0600-00004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108</xdr:row>
          <xdr:rowOff>276225</xdr:rowOff>
        </xdr:from>
        <xdr:to>
          <xdr:col>61</xdr:col>
          <xdr:colOff>104775</xdr:colOff>
          <xdr:row>110</xdr:row>
          <xdr:rowOff>9525</xdr:rowOff>
        </xdr:to>
        <xdr:sp macro="" textlink="">
          <xdr:nvSpPr>
            <xdr:cNvPr id="7242" name="Check Box 74" hidden="1">
              <a:extLst>
                <a:ext uri="{63B3BB69-23CF-44E3-9099-C40C66FF867C}">
                  <a14:compatExt spid="_x0000_s7242"/>
                </a:ext>
                <a:ext uri="{FF2B5EF4-FFF2-40B4-BE49-F238E27FC236}">
                  <a16:creationId xmlns:a16="http://schemas.microsoft.com/office/drawing/2014/main" id="{00000000-0008-0000-0600-00004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111</xdr:row>
          <xdr:rowOff>9525</xdr:rowOff>
        </xdr:from>
        <xdr:to>
          <xdr:col>61</xdr:col>
          <xdr:colOff>104775</xdr:colOff>
          <xdr:row>112</xdr:row>
          <xdr:rowOff>28575</xdr:rowOff>
        </xdr:to>
        <xdr:sp macro="" textlink="">
          <xdr:nvSpPr>
            <xdr:cNvPr id="7243" name="Check Box 75" hidden="1">
              <a:extLst>
                <a:ext uri="{63B3BB69-23CF-44E3-9099-C40C66FF867C}">
                  <a14:compatExt spid="_x0000_s7243"/>
                </a:ext>
                <a:ext uri="{FF2B5EF4-FFF2-40B4-BE49-F238E27FC236}">
                  <a16:creationId xmlns:a16="http://schemas.microsoft.com/office/drawing/2014/main" id="{00000000-0008-0000-0600-00004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111</xdr:row>
          <xdr:rowOff>257175</xdr:rowOff>
        </xdr:from>
        <xdr:to>
          <xdr:col>61</xdr:col>
          <xdr:colOff>104775</xdr:colOff>
          <xdr:row>113</xdr:row>
          <xdr:rowOff>9525</xdr:rowOff>
        </xdr:to>
        <xdr:sp macro="" textlink="">
          <xdr:nvSpPr>
            <xdr:cNvPr id="7244" name="Check Box 76" hidden="1">
              <a:extLst>
                <a:ext uri="{63B3BB69-23CF-44E3-9099-C40C66FF867C}">
                  <a14:compatExt spid="_x0000_s7244"/>
                </a:ext>
                <a:ext uri="{FF2B5EF4-FFF2-40B4-BE49-F238E27FC236}">
                  <a16:creationId xmlns:a16="http://schemas.microsoft.com/office/drawing/2014/main" id="{00000000-0008-0000-0600-00004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113</xdr:row>
          <xdr:rowOff>257175</xdr:rowOff>
        </xdr:from>
        <xdr:to>
          <xdr:col>61</xdr:col>
          <xdr:colOff>104775</xdr:colOff>
          <xdr:row>115</xdr:row>
          <xdr:rowOff>9525</xdr:rowOff>
        </xdr:to>
        <xdr:sp macro="" textlink="">
          <xdr:nvSpPr>
            <xdr:cNvPr id="7245" name="Check Box 77" hidden="1">
              <a:extLst>
                <a:ext uri="{63B3BB69-23CF-44E3-9099-C40C66FF867C}">
                  <a14:compatExt spid="_x0000_s7245"/>
                </a:ext>
                <a:ext uri="{FF2B5EF4-FFF2-40B4-BE49-F238E27FC236}">
                  <a16:creationId xmlns:a16="http://schemas.microsoft.com/office/drawing/2014/main" id="{00000000-0008-0000-0600-00004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257175</xdr:rowOff>
        </xdr:from>
        <xdr:to>
          <xdr:col>61</xdr:col>
          <xdr:colOff>104775</xdr:colOff>
          <xdr:row>116</xdr:row>
          <xdr:rowOff>9525</xdr:rowOff>
        </xdr:to>
        <xdr:sp macro="" textlink="">
          <xdr:nvSpPr>
            <xdr:cNvPr id="7246" name="Check Box 78" hidden="1">
              <a:extLst>
                <a:ext uri="{63B3BB69-23CF-44E3-9099-C40C66FF867C}">
                  <a14:compatExt spid="_x0000_s7246"/>
                </a:ext>
                <a:ext uri="{FF2B5EF4-FFF2-40B4-BE49-F238E27FC236}">
                  <a16:creationId xmlns:a16="http://schemas.microsoft.com/office/drawing/2014/main" id="{00000000-0008-0000-0600-00004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0</xdr:rowOff>
        </xdr:from>
        <xdr:to>
          <xdr:col>61</xdr:col>
          <xdr:colOff>104775</xdr:colOff>
          <xdr:row>118</xdr:row>
          <xdr:rowOff>28575</xdr:rowOff>
        </xdr:to>
        <xdr:sp macro="" textlink="">
          <xdr:nvSpPr>
            <xdr:cNvPr id="7247" name="Check Box 79" hidden="1">
              <a:extLst>
                <a:ext uri="{63B3BB69-23CF-44E3-9099-C40C66FF867C}">
                  <a14:compatExt spid="_x0000_s7247"/>
                </a:ext>
                <a:ext uri="{FF2B5EF4-FFF2-40B4-BE49-F238E27FC236}">
                  <a16:creationId xmlns:a16="http://schemas.microsoft.com/office/drawing/2014/main" id="{00000000-0008-0000-0600-00004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0</xdr:rowOff>
        </xdr:from>
        <xdr:to>
          <xdr:col>61</xdr:col>
          <xdr:colOff>104775</xdr:colOff>
          <xdr:row>119</xdr:row>
          <xdr:rowOff>28575</xdr:rowOff>
        </xdr:to>
        <xdr:sp macro="" textlink="">
          <xdr:nvSpPr>
            <xdr:cNvPr id="7248" name="Check Box 80" hidden="1">
              <a:extLst>
                <a:ext uri="{63B3BB69-23CF-44E3-9099-C40C66FF867C}">
                  <a14:compatExt spid="_x0000_s7248"/>
                </a:ext>
                <a:ext uri="{FF2B5EF4-FFF2-40B4-BE49-F238E27FC236}">
                  <a16:creationId xmlns:a16="http://schemas.microsoft.com/office/drawing/2014/main" id="{00000000-0008-0000-0600-00005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119</xdr:row>
          <xdr:rowOff>0</xdr:rowOff>
        </xdr:from>
        <xdr:to>
          <xdr:col>61</xdr:col>
          <xdr:colOff>104775</xdr:colOff>
          <xdr:row>120</xdr:row>
          <xdr:rowOff>28575</xdr:rowOff>
        </xdr:to>
        <xdr:sp macro="" textlink="">
          <xdr:nvSpPr>
            <xdr:cNvPr id="7249" name="Check Box 81" hidden="1">
              <a:extLst>
                <a:ext uri="{63B3BB69-23CF-44E3-9099-C40C66FF867C}">
                  <a14:compatExt spid="_x0000_s7249"/>
                </a:ext>
                <a:ext uri="{FF2B5EF4-FFF2-40B4-BE49-F238E27FC236}">
                  <a16:creationId xmlns:a16="http://schemas.microsoft.com/office/drawing/2014/main" id="{00000000-0008-0000-0600-00005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87</xdr:col>
      <xdr:colOff>119062</xdr:colOff>
      <xdr:row>34</xdr:row>
      <xdr:rowOff>130969</xdr:rowOff>
    </xdr:to>
    <xdr:sp macro="" textlink="">
      <xdr:nvSpPr>
        <xdr:cNvPr id="90" name="大かっこ 89">
          <a:extLst>
            <a:ext uri="{FF2B5EF4-FFF2-40B4-BE49-F238E27FC236}">
              <a16:creationId xmlns:a16="http://schemas.microsoft.com/office/drawing/2014/main" id="{00000000-0008-0000-0600-00005A000000}"/>
            </a:ext>
          </a:extLst>
        </xdr:cNvPr>
        <xdr:cNvSpPr/>
      </xdr:nvSpPr>
      <xdr:spPr>
        <a:xfrm>
          <a:off x="7879556" y="8041481"/>
          <a:ext cx="5593556"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37</xdr:row>
          <xdr:rowOff>28575</xdr:rowOff>
        </xdr:from>
        <xdr:to>
          <xdr:col>64</xdr:col>
          <xdr:colOff>47625</xdr:colOff>
          <xdr:row>37</xdr:row>
          <xdr:rowOff>276225</xdr:rowOff>
        </xdr:to>
        <xdr:sp macro="" textlink="">
          <xdr:nvSpPr>
            <xdr:cNvPr id="7250" name="Check Box 82" hidden="1">
              <a:extLst>
                <a:ext uri="{63B3BB69-23CF-44E3-9099-C40C66FF867C}">
                  <a14:compatExt spid="_x0000_s7250"/>
                </a:ext>
                <a:ext uri="{FF2B5EF4-FFF2-40B4-BE49-F238E27FC236}">
                  <a16:creationId xmlns:a16="http://schemas.microsoft.com/office/drawing/2014/main" id="{00000000-0008-0000-0600-00005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40</xdr:row>
          <xdr:rowOff>19050</xdr:rowOff>
        </xdr:from>
        <xdr:to>
          <xdr:col>64</xdr:col>
          <xdr:colOff>47625</xdr:colOff>
          <xdr:row>40</xdr:row>
          <xdr:rowOff>266700</xdr:rowOff>
        </xdr:to>
        <xdr:sp macro="" textlink="">
          <xdr:nvSpPr>
            <xdr:cNvPr id="7251" name="Check Box 83" hidden="1">
              <a:extLst>
                <a:ext uri="{63B3BB69-23CF-44E3-9099-C40C66FF867C}">
                  <a14:compatExt spid="_x0000_s7251"/>
                </a:ext>
                <a:ext uri="{FF2B5EF4-FFF2-40B4-BE49-F238E27FC236}">
                  <a16:creationId xmlns:a16="http://schemas.microsoft.com/office/drawing/2014/main" id="{00000000-0008-0000-0600-00005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40</xdr:row>
          <xdr:rowOff>28575</xdr:rowOff>
        </xdr:from>
        <xdr:to>
          <xdr:col>72</xdr:col>
          <xdr:colOff>95250</xdr:colOff>
          <xdr:row>40</xdr:row>
          <xdr:rowOff>276225</xdr:rowOff>
        </xdr:to>
        <xdr:sp macro="" textlink="">
          <xdr:nvSpPr>
            <xdr:cNvPr id="7252" name="Check Box 84" hidden="1">
              <a:extLst>
                <a:ext uri="{63B3BB69-23CF-44E3-9099-C40C66FF867C}">
                  <a14:compatExt spid="_x0000_s7252"/>
                </a:ext>
                <a:ext uri="{FF2B5EF4-FFF2-40B4-BE49-F238E27FC236}">
                  <a16:creationId xmlns:a16="http://schemas.microsoft.com/office/drawing/2014/main" id="{00000000-0008-0000-0600-00005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37</xdr:row>
          <xdr:rowOff>28575</xdr:rowOff>
        </xdr:from>
        <xdr:to>
          <xdr:col>68</xdr:col>
          <xdr:colOff>95250</xdr:colOff>
          <xdr:row>37</xdr:row>
          <xdr:rowOff>276225</xdr:rowOff>
        </xdr:to>
        <xdr:sp macro="" textlink="">
          <xdr:nvSpPr>
            <xdr:cNvPr id="7253" name="Check Box 85" hidden="1">
              <a:extLst>
                <a:ext uri="{63B3BB69-23CF-44E3-9099-C40C66FF867C}">
                  <a14:compatExt spid="_x0000_s7253"/>
                </a:ext>
                <a:ext uri="{FF2B5EF4-FFF2-40B4-BE49-F238E27FC236}">
                  <a16:creationId xmlns:a16="http://schemas.microsoft.com/office/drawing/2014/main" id="{00000000-0008-0000-0600-00005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39</xdr:row>
          <xdr:rowOff>19050</xdr:rowOff>
        </xdr:from>
        <xdr:to>
          <xdr:col>64</xdr:col>
          <xdr:colOff>47625</xdr:colOff>
          <xdr:row>39</xdr:row>
          <xdr:rowOff>266700</xdr:rowOff>
        </xdr:to>
        <xdr:sp macro="" textlink="">
          <xdr:nvSpPr>
            <xdr:cNvPr id="7254" name="Check Box 86" hidden="1">
              <a:extLst>
                <a:ext uri="{63B3BB69-23CF-44E3-9099-C40C66FF867C}">
                  <a14:compatExt spid="_x0000_s7254"/>
                </a:ext>
                <a:ext uri="{FF2B5EF4-FFF2-40B4-BE49-F238E27FC236}">
                  <a16:creationId xmlns:a16="http://schemas.microsoft.com/office/drawing/2014/main" id="{00000000-0008-0000-0600-00005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39</xdr:row>
          <xdr:rowOff>38100</xdr:rowOff>
        </xdr:from>
        <xdr:to>
          <xdr:col>72</xdr:col>
          <xdr:colOff>85725</xdr:colOff>
          <xdr:row>39</xdr:row>
          <xdr:rowOff>285750</xdr:rowOff>
        </xdr:to>
        <xdr:sp macro="" textlink="">
          <xdr:nvSpPr>
            <xdr:cNvPr id="7255" name="Check Box 87" hidden="1">
              <a:extLst>
                <a:ext uri="{63B3BB69-23CF-44E3-9099-C40C66FF867C}">
                  <a14:compatExt spid="_x0000_s7255"/>
                </a:ext>
                <a:ext uri="{FF2B5EF4-FFF2-40B4-BE49-F238E27FC236}">
                  <a16:creationId xmlns:a16="http://schemas.microsoft.com/office/drawing/2014/main" id="{00000000-0008-0000-0600-00005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37</xdr:row>
          <xdr:rowOff>28575</xdr:rowOff>
        </xdr:from>
        <xdr:to>
          <xdr:col>86</xdr:col>
          <xdr:colOff>95250</xdr:colOff>
          <xdr:row>37</xdr:row>
          <xdr:rowOff>276225</xdr:rowOff>
        </xdr:to>
        <xdr:sp macro="" textlink="">
          <xdr:nvSpPr>
            <xdr:cNvPr id="7256" name="Check Box 88" hidden="1">
              <a:extLst>
                <a:ext uri="{63B3BB69-23CF-44E3-9099-C40C66FF867C}">
                  <a14:compatExt spid="_x0000_s7256"/>
                </a:ext>
                <a:ext uri="{FF2B5EF4-FFF2-40B4-BE49-F238E27FC236}">
                  <a16:creationId xmlns:a16="http://schemas.microsoft.com/office/drawing/2014/main" id="{00000000-0008-0000-0600-00005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28575</xdr:rowOff>
        </xdr:from>
        <xdr:to>
          <xdr:col>64</xdr:col>
          <xdr:colOff>47625</xdr:colOff>
          <xdr:row>38</xdr:row>
          <xdr:rowOff>276225</xdr:rowOff>
        </xdr:to>
        <xdr:sp macro="" textlink="">
          <xdr:nvSpPr>
            <xdr:cNvPr id="7257" name="Check Box 89" hidden="1">
              <a:extLst>
                <a:ext uri="{63B3BB69-23CF-44E3-9099-C40C66FF867C}">
                  <a14:compatExt spid="_x0000_s7257"/>
                </a:ext>
                <a:ext uri="{FF2B5EF4-FFF2-40B4-BE49-F238E27FC236}">
                  <a16:creationId xmlns:a16="http://schemas.microsoft.com/office/drawing/2014/main" id="{00000000-0008-0000-0600-00005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39</xdr:row>
          <xdr:rowOff>28575</xdr:rowOff>
        </xdr:from>
        <xdr:to>
          <xdr:col>78</xdr:col>
          <xdr:colOff>123825</xdr:colOff>
          <xdr:row>39</xdr:row>
          <xdr:rowOff>276225</xdr:rowOff>
        </xdr:to>
        <xdr:sp macro="" textlink="">
          <xdr:nvSpPr>
            <xdr:cNvPr id="7258" name="Check Box 90" hidden="1">
              <a:extLst>
                <a:ext uri="{63B3BB69-23CF-44E3-9099-C40C66FF867C}">
                  <a14:compatExt spid="_x0000_s7258"/>
                </a:ext>
                <a:ext uri="{FF2B5EF4-FFF2-40B4-BE49-F238E27FC236}">
                  <a16:creationId xmlns:a16="http://schemas.microsoft.com/office/drawing/2014/main" id="{00000000-0008-0000-0600-00005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40</xdr:row>
          <xdr:rowOff>28575</xdr:rowOff>
        </xdr:from>
        <xdr:to>
          <xdr:col>78</xdr:col>
          <xdr:colOff>123825</xdr:colOff>
          <xdr:row>40</xdr:row>
          <xdr:rowOff>276225</xdr:rowOff>
        </xdr:to>
        <xdr:sp macro="" textlink="">
          <xdr:nvSpPr>
            <xdr:cNvPr id="7259" name="Check Box 91" hidden="1">
              <a:extLst>
                <a:ext uri="{63B3BB69-23CF-44E3-9099-C40C66FF867C}">
                  <a14:compatExt spid="_x0000_s7259"/>
                </a:ext>
                <a:ext uri="{FF2B5EF4-FFF2-40B4-BE49-F238E27FC236}">
                  <a16:creationId xmlns:a16="http://schemas.microsoft.com/office/drawing/2014/main" id="{00000000-0008-0000-0600-00005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46</xdr:row>
      <xdr:rowOff>47624</xdr:rowOff>
    </xdr:from>
    <xdr:to>
      <xdr:col>90</xdr:col>
      <xdr:colOff>130968</xdr:colOff>
      <xdr:row>49</xdr:row>
      <xdr:rowOff>202406</xdr:rowOff>
    </xdr:to>
    <xdr:sp macro="" textlink="">
      <xdr:nvSpPr>
        <xdr:cNvPr id="101" name="大かっこ 100">
          <a:extLst>
            <a:ext uri="{FF2B5EF4-FFF2-40B4-BE49-F238E27FC236}">
              <a16:creationId xmlns:a16="http://schemas.microsoft.com/office/drawing/2014/main" id="{00000000-0008-0000-0600-000065000000}"/>
            </a:ext>
          </a:extLst>
        </xdr:cNvPr>
        <xdr:cNvSpPr/>
      </xdr:nvSpPr>
      <xdr:spPr>
        <a:xfrm>
          <a:off x="9382124" y="117347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46</xdr:row>
      <xdr:rowOff>83344</xdr:rowOff>
    </xdr:from>
    <xdr:to>
      <xdr:col>57</xdr:col>
      <xdr:colOff>23812</xdr:colOff>
      <xdr:row>50</xdr:row>
      <xdr:rowOff>0</xdr:rowOff>
    </xdr:to>
    <xdr:sp macro="" textlink="">
      <xdr:nvSpPr>
        <xdr:cNvPr id="102" name="AutoShape 4">
          <a:extLst>
            <a:ext uri="{FF2B5EF4-FFF2-40B4-BE49-F238E27FC236}">
              <a16:creationId xmlns:a16="http://schemas.microsoft.com/office/drawing/2014/main" id="{00000000-0008-0000-0600-000066000000}"/>
            </a:ext>
          </a:extLst>
        </xdr:cNvPr>
        <xdr:cNvSpPr>
          <a:spLocks noChangeArrowheads="1"/>
        </xdr:cNvSpPr>
      </xdr:nvSpPr>
      <xdr:spPr bwMode="auto">
        <a:xfrm>
          <a:off x="8348662" y="117705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46</xdr:row>
      <xdr:rowOff>107157</xdr:rowOff>
    </xdr:from>
    <xdr:to>
      <xdr:col>60</xdr:col>
      <xdr:colOff>95249</xdr:colOff>
      <xdr:row>48</xdr:row>
      <xdr:rowOff>178594</xdr:rowOff>
    </xdr:to>
    <xdr:sp macro="" textlink="">
      <xdr:nvSpPr>
        <xdr:cNvPr id="103" name="テキスト ボックス 2">
          <a:extLst>
            <a:ext uri="{FF2B5EF4-FFF2-40B4-BE49-F238E27FC236}">
              <a16:creationId xmlns:a16="http://schemas.microsoft.com/office/drawing/2014/main" id="{00000000-0008-0000-0600-000067000000}"/>
            </a:ext>
          </a:extLst>
        </xdr:cNvPr>
        <xdr:cNvSpPr txBox="1">
          <a:spLocks noChangeArrowheads="1"/>
        </xdr:cNvSpPr>
      </xdr:nvSpPr>
      <xdr:spPr bwMode="auto">
        <a:xfrm>
          <a:off x="7750969" y="117943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62</xdr:row>
          <xdr:rowOff>238125</xdr:rowOff>
        </xdr:from>
        <xdr:to>
          <xdr:col>68</xdr:col>
          <xdr:colOff>104775</xdr:colOff>
          <xdr:row>63</xdr:row>
          <xdr:rowOff>238125</xdr:rowOff>
        </xdr:to>
        <xdr:sp macro="" textlink="">
          <xdr:nvSpPr>
            <xdr:cNvPr id="7260" name="Check Box 92" hidden="1">
              <a:extLst>
                <a:ext uri="{63B3BB69-23CF-44E3-9099-C40C66FF867C}">
                  <a14:compatExt spid="_x0000_s7260"/>
                </a:ext>
                <a:ext uri="{FF2B5EF4-FFF2-40B4-BE49-F238E27FC236}">
                  <a16:creationId xmlns:a16="http://schemas.microsoft.com/office/drawing/2014/main" id="{00000000-0008-0000-0600-00005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62</xdr:row>
          <xdr:rowOff>238125</xdr:rowOff>
        </xdr:from>
        <xdr:to>
          <xdr:col>72</xdr:col>
          <xdr:colOff>38100</xdr:colOff>
          <xdr:row>63</xdr:row>
          <xdr:rowOff>238125</xdr:rowOff>
        </xdr:to>
        <xdr:sp macro="" textlink="">
          <xdr:nvSpPr>
            <xdr:cNvPr id="7261" name="Check Box 93" hidden="1">
              <a:extLst>
                <a:ext uri="{63B3BB69-23CF-44E3-9099-C40C66FF867C}">
                  <a14:compatExt spid="_x0000_s7261"/>
                </a:ext>
                <a:ext uri="{FF2B5EF4-FFF2-40B4-BE49-F238E27FC236}">
                  <a16:creationId xmlns:a16="http://schemas.microsoft.com/office/drawing/2014/main" id="{00000000-0008-0000-0600-00005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62</xdr:row>
          <xdr:rowOff>238125</xdr:rowOff>
        </xdr:from>
        <xdr:to>
          <xdr:col>76</xdr:col>
          <xdr:colOff>38100</xdr:colOff>
          <xdr:row>63</xdr:row>
          <xdr:rowOff>238125</xdr:rowOff>
        </xdr:to>
        <xdr:sp macro="" textlink="">
          <xdr:nvSpPr>
            <xdr:cNvPr id="7262" name="Check Box 94" hidden="1">
              <a:extLst>
                <a:ext uri="{63B3BB69-23CF-44E3-9099-C40C66FF867C}">
                  <a14:compatExt spid="_x0000_s7262"/>
                </a:ext>
                <a:ext uri="{FF2B5EF4-FFF2-40B4-BE49-F238E27FC236}">
                  <a16:creationId xmlns:a16="http://schemas.microsoft.com/office/drawing/2014/main" id="{00000000-0008-0000-0600-00005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62</xdr:row>
          <xdr:rowOff>238125</xdr:rowOff>
        </xdr:from>
        <xdr:to>
          <xdr:col>83</xdr:col>
          <xdr:colOff>57150</xdr:colOff>
          <xdr:row>63</xdr:row>
          <xdr:rowOff>238125</xdr:rowOff>
        </xdr:to>
        <xdr:sp macro="" textlink="">
          <xdr:nvSpPr>
            <xdr:cNvPr id="7263" name="Check Box 95" hidden="1">
              <a:extLst>
                <a:ext uri="{63B3BB69-23CF-44E3-9099-C40C66FF867C}">
                  <a14:compatExt spid="_x0000_s7263"/>
                </a:ext>
                <a:ext uri="{FF2B5EF4-FFF2-40B4-BE49-F238E27FC236}">
                  <a16:creationId xmlns:a16="http://schemas.microsoft.com/office/drawing/2014/main" id="{00000000-0008-0000-0600-00005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50</xdr:row>
      <xdr:rowOff>23813</xdr:rowOff>
    </xdr:from>
    <xdr:to>
      <xdr:col>91</xdr:col>
      <xdr:colOff>71437</xdr:colOff>
      <xdr:row>72</xdr:row>
      <xdr:rowOff>178594</xdr:rowOff>
    </xdr:to>
    <xdr:sp macro="" textlink="">
      <xdr:nvSpPr>
        <xdr:cNvPr id="108" name="正方形/長方形 107">
          <a:extLst>
            <a:ext uri="{FF2B5EF4-FFF2-40B4-BE49-F238E27FC236}">
              <a16:creationId xmlns:a16="http://schemas.microsoft.com/office/drawing/2014/main" id="{00000000-0008-0000-0600-00006C000000}"/>
            </a:ext>
          </a:extLst>
        </xdr:cNvPr>
        <xdr:cNvSpPr/>
      </xdr:nvSpPr>
      <xdr:spPr>
        <a:xfrm>
          <a:off x="7762875" y="12701588"/>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37</xdr:row>
          <xdr:rowOff>28575</xdr:rowOff>
        </xdr:from>
        <xdr:to>
          <xdr:col>15</xdr:col>
          <xdr:colOff>47625</xdr:colOff>
          <xdr:row>37</xdr:row>
          <xdr:rowOff>276225</xdr:rowOff>
        </xdr:to>
        <xdr:sp macro="" textlink="">
          <xdr:nvSpPr>
            <xdr:cNvPr id="7264" name="Check Box 96" hidden="1">
              <a:extLst>
                <a:ext uri="{63B3BB69-23CF-44E3-9099-C40C66FF867C}">
                  <a14:compatExt spid="_x0000_s7264"/>
                </a:ext>
                <a:ext uri="{FF2B5EF4-FFF2-40B4-BE49-F238E27FC236}">
                  <a16:creationId xmlns:a16="http://schemas.microsoft.com/office/drawing/2014/main" id="{00000000-0008-0000-0600-00006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xdr:row>
          <xdr:rowOff>28575</xdr:rowOff>
        </xdr:from>
        <xdr:to>
          <xdr:col>20</xdr:col>
          <xdr:colOff>47625</xdr:colOff>
          <xdr:row>37</xdr:row>
          <xdr:rowOff>276225</xdr:rowOff>
        </xdr:to>
        <xdr:sp macro="" textlink="">
          <xdr:nvSpPr>
            <xdr:cNvPr id="7265" name="Check Box 97" hidden="1">
              <a:extLst>
                <a:ext uri="{63B3BB69-23CF-44E3-9099-C40C66FF867C}">
                  <a14:compatExt spid="_x0000_s7265"/>
                </a:ext>
                <a:ext uri="{FF2B5EF4-FFF2-40B4-BE49-F238E27FC236}">
                  <a16:creationId xmlns:a16="http://schemas.microsoft.com/office/drawing/2014/main" id="{00000000-0008-0000-0600-00006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37</xdr:row>
          <xdr:rowOff>38100</xdr:rowOff>
        </xdr:from>
        <xdr:to>
          <xdr:col>26</xdr:col>
          <xdr:colOff>38100</xdr:colOff>
          <xdr:row>37</xdr:row>
          <xdr:rowOff>285750</xdr:rowOff>
        </xdr:to>
        <xdr:sp macro="" textlink="">
          <xdr:nvSpPr>
            <xdr:cNvPr id="7266" name="Check Box 98" hidden="1">
              <a:extLst>
                <a:ext uri="{63B3BB69-23CF-44E3-9099-C40C66FF867C}">
                  <a14:compatExt spid="_x0000_s7266"/>
                </a:ext>
                <a:ext uri="{FF2B5EF4-FFF2-40B4-BE49-F238E27FC236}">
                  <a16:creationId xmlns:a16="http://schemas.microsoft.com/office/drawing/2014/main" id="{00000000-0008-0000-0600-00006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38100</xdr:rowOff>
        </xdr:from>
        <xdr:to>
          <xdr:col>32</xdr:col>
          <xdr:colOff>95250</xdr:colOff>
          <xdr:row>37</xdr:row>
          <xdr:rowOff>285750</xdr:rowOff>
        </xdr:to>
        <xdr:sp macro="" textlink="">
          <xdr:nvSpPr>
            <xdr:cNvPr id="7267" name="Check Box 99" hidden="1">
              <a:extLst>
                <a:ext uri="{63B3BB69-23CF-44E3-9099-C40C66FF867C}">
                  <a14:compatExt spid="_x0000_s7267"/>
                </a:ext>
                <a:ext uri="{FF2B5EF4-FFF2-40B4-BE49-F238E27FC236}">
                  <a16:creationId xmlns:a16="http://schemas.microsoft.com/office/drawing/2014/main" id="{00000000-0008-0000-0600-00006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28575</xdr:rowOff>
        </xdr:from>
        <xdr:to>
          <xdr:col>37</xdr:col>
          <xdr:colOff>95250</xdr:colOff>
          <xdr:row>37</xdr:row>
          <xdr:rowOff>276225</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600-00006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28575</xdr:rowOff>
        </xdr:from>
        <xdr:to>
          <xdr:col>15</xdr:col>
          <xdr:colOff>47625</xdr:colOff>
          <xdr:row>38</xdr:row>
          <xdr:rowOff>276225</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600-00006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37</xdr:row>
          <xdr:rowOff>28575</xdr:rowOff>
        </xdr:from>
        <xdr:to>
          <xdr:col>86</xdr:col>
          <xdr:colOff>95250</xdr:colOff>
          <xdr:row>37</xdr:row>
          <xdr:rowOff>276225</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600-00006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28575</xdr:rowOff>
        </xdr:from>
        <xdr:to>
          <xdr:col>64</xdr:col>
          <xdr:colOff>47625</xdr:colOff>
          <xdr:row>38</xdr:row>
          <xdr:rowOff>276225</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600-00006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37</xdr:row>
          <xdr:rowOff>38100</xdr:rowOff>
        </xdr:from>
        <xdr:to>
          <xdr:col>75</xdr:col>
          <xdr:colOff>38100</xdr:colOff>
          <xdr:row>37</xdr:row>
          <xdr:rowOff>285750</xdr:rowOff>
        </xdr:to>
        <xdr:sp macro="" textlink="">
          <xdr:nvSpPr>
            <xdr:cNvPr id="7272" name="Check Box 104" hidden="1">
              <a:extLst>
                <a:ext uri="{63B3BB69-23CF-44E3-9099-C40C66FF867C}">
                  <a14:compatExt spid="_x0000_s7272"/>
                </a:ext>
                <a:ext uri="{FF2B5EF4-FFF2-40B4-BE49-F238E27FC236}">
                  <a16:creationId xmlns:a16="http://schemas.microsoft.com/office/drawing/2014/main" id="{00000000-0008-0000-0600-00006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37</xdr:row>
          <xdr:rowOff>38100</xdr:rowOff>
        </xdr:from>
        <xdr:to>
          <xdr:col>81</xdr:col>
          <xdr:colOff>95250</xdr:colOff>
          <xdr:row>37</xdr:row>
          <xdr:rowOff>285750</xdr:rowOff>
        </xdr:to>
        <xdr:sp macro="" textlink="">
          <xdr:nvSpPr>
            <xdr:cNvPr id="7273" name="Check Box 105" hidden="1">
              <a:extLst>
                <a:ext uri="{63B3BB69-23CF-44E3-9099-C40C66FF867C}">
                  <a14:compatExt spid="_x0000_s7273"/>
                </a:ext>
                <a:ext uri="{FF2B5EF4-FFF2-40B4-BE49-F238E27FC236}">
                  <a16:creationId xmlns:a16="http://schemas.microsoft.com/office/drawing/2014/main" id="{00000000-0008-0000-0600-00006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37</xdr:row>
          <xdr:rowOff>28575</xdr:rowOff>
        </xdr:from>
        <xdr:to>
          <xdr:col>86</xdr:col>
          <xdr:colOff>95250</xdr:colOff>
          <xdr:row>37</xdr:row>
          <xdr:rowOff>276225</xdr:rowOff>
        </xdr:to>
        <xdr:sp macro="" textlink="">
          <xdr:nvSpPr>
            <xdr:cNvPr id="7274" name="Check Box 106" hidden="1">
              <a:extLst>
                <a:ext uri="{63B3BB69-23CF-44E3-9099-C40C66FF867C}">
                  <a14:compatExt spid="_x0000_s7274"/>
                </a:ext>
                <a:ext uri="{FF2B5EF4-FFF2-40B4-BE49-F238E27FC236}">
                  <a16:creationId xmlns:a16="http://schemas.microsoft.com/office/drawing/2014/main" id="{00000000-0008-0000-0600-00006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28575</xdr:rowOff>
        </xdr:from>
        <xdr:to>
          <xdr:col>64</xdr:col>
          <xdr:colOff>47625</xdr:colOff>
          <xdr:row>38</xdr:row>
          <xdr:rowOff>276225</xdr:rowOff>
        </xdr:to>
        <xdr:sp macro="" textlink="">
          <xdr:nvSpPr>
            <xdr:cNvPr id="7275" name="Check Box 107" hidden="1">
              <a:extLst>
                <a:ext uri="{63B3BB69-23CF-44E3-9099-C40C66FF867C}">
                  <a14:compatExt spid="_x0000_s7275"/>
                </a:ext>
                <a:ext uri="{FF2B5EF4-FFF2-40B4-BE49-F238E27FC236}">
                  <a16:creationId xmlns:a16="http://schemas.microsoft.com/office/drawing/2014/main" id="{00000000-0008-0000-0600-00006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95249</xdr:colOff>
      <xdr:row>46</xdr:row>
      <xdr:rowOff>35719</xdr:rowOff>
    </xdr:from>
    <xdr:to>
      <xdr:col>34</xdr:col>
      <xdr:colOff>71437</xdr:colOff>
      <xdr:row>46</xdr:row>
      <xdr:rowOff>238125</xdr:rowOff>
    </xdr:to>
    <xdr:sp macro="" textlink="">
      <xdr:nvSpPr>
        <xdr:cNvPr id="121" name="正方形/長方形 120">
          <a:extLst>
            <a:ext uri="{FF2B5EF4-FFF2-40B4-BE49-F238E27FC236}">
              <a16:creationId xmlns:a16="http://schemas.microsoft.com/office/drawing/2014/main" id="{00000000-0008-0000-0600-000079000000}"/>
            </a:ext>
          </a:extLst>
        </xdr:cNvPr>
        <xdr:cNvSpPr/>
      </xdr:nvSpPr>
      <xdr:spPr>
        <a:xfrm>
          <a:off x="2381249" y="11722894"/>
          <a:ext cx="2871788"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46</xdr:row>
      <xdr:rowOff>0</xdr:rowOff>
    </xdr:from>
    <xdr:to>
      <xdr:col>82</xdr:col>
      <xdr:colOff>130970</xdr:colOff>
      <xdr:row>46</xdr:row>
      <xdr:rowOff>202406</xdr:rowOff>
    </xdr:to>
    <xdr:sp macro="" textlink="">
      <xdr:nvSpPr>
        <xdr:cNvPr id="122" name="正方形/長方形 121">
          <a:extLst>
            <a:ext uri="{FF2B5EF4-FFF2-40B4-BE49-F238E27FC236}">
              <a16:creationId xmlns:a16="http://schemas.microsoft.com/office/drawing/2014/main" id="{00000000-0008-0000-0600-00007A000000}"/>
            </a:ext>
          </a:extLst>
        </xdr:cNvPr>
        <xdr:cNvSpPr/>
      </xdr:nvSpPr>
      <xdr:spPr>
        <a:xfrm>
          <a:off x="9848850" y="11687175"/>
          <a:ext cx="2874170"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7276" name="Check Box 108" hidden="1">
              <a:extLst>
                <a:ext uri="{63B3BB69-23CF-44E3-9099-C40C66FF867C}">
                  <a14:compatExt spid="_x0000_s7276"/>
                </a:ext>
                <a:ext uri="{FF2B5EF4-FFF2-40B4-BE49-F238E27FC236}">
                  <a16:creationId xmlns:a16="http://schemas.microsoft.com/office/drawing/2014/main" id="{00000000-0008-0000-0600-00006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7277" name="Check Box 109" hidden="1">
              <a:extLst>
                <a:ext uri="{63B3BB69-23CF-44E3-9099-C40C66FF867C}">
                  <a14:compatExt spid="_x0000_s7277"/>
                </a:ext>
                <a:ext uri="{FF2B5EF4-FFF2-40B4-BE49-F238E27FC236}">
                  <a16:creationId xmlns:a16="http://schemas.microsoft.com/office/drawing/2014/main" id="{00000000-0008-0000-0600-00006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7278" name="Check Box 110" hidden="1">
              <a:extLst>
                <a:ext uri="{63B3BB69-23CF-44E3-9099-C40C66FF867C}">
                  <a14:compatExt spid="_x0000_s7278"/>
                </a:ext>
                <a:ext uri="{FF2B5EF4-FFF2-40B4-BE49-F238E27FC236}">
                  <a16:creationId xmlns:a16="http://schemas.microsoft.com/office/drawing/2014/main" id="{00000000-0008-0000-0600-00006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7279" name="Check Box 111" hidden="1">
              <a:extLst>
                <a:ext uri="{63B3BB69-23CF-44E3-9099-C40C66FF867C}">
                  <a14:compatExt spid="_x0000_s7279"/>
                </a:ext>
                <a:ext uri="{FF2B5EF4-FFF2-40B4-BE49-F238E27FC236}">
                  <a16:creationId xmlns:a16="http://schemas.microsoft.com/office/drawing/2014/main" id="{00000000-0008-0000-0600-00006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7280" name="Check Box 112" hidden="1">
              <a:extLst>
                <a:ext uri="{63B3BB69-23CF-44E3-9099-C40C66FF867C}">
                  <a14:compatExt spid="_x0000_s7280"/>
                </a:ext>
                <a:ext uri="{FF2B5EF4-FFF2-40B4-BE49-F238E27FC236}">
                  <a16:creationId xmlns:a16="http://schemas.microsoft.com/office/drawing/2014/main" id="{00000000-0008-0000-0600-00007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7281" name="Check Box 113" hidden="1">
              <a:extLst>
                <a:ext uri="{63B3BB69-23CF-44E3-9099-C40C66FF867C}">
                  <a14:compatExt spid="_x0000_s7281"/>
                </a:ext>
                <a:ext uri="{FF2B5EF4-FFF2-40B4-BE49-F238E27FC236}">
                  <a16:creationId xmlns:a16="http://schemas.microsoft.com/office/drawing/2014/main" id="{00000000-0008-0000-0600-00007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7282" name="Check Box 114" hidden="1">
              <a:extLst>
                <a:ext uri="{63B3BB69-23CF-44E3-9099-C40C66FF867C}">
                  <a14:compatExt spid="_x0000_s7282"/>
                </a:ext>
                <a:ext uri="{FF2B5EF4-FFF2-40B4-BE49-F238E27FC236}">
                  <a16:creationId xmlns:a16="http://schemas.microsoft.com/office/drawing/2014/main" id="{00000000-0008-0000-0600-00007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7283" name="Check Box 115" hidden="1">
              <a:extLst>
                <a:ext uri="{63B3BB69-23CF-44E3-9099-C40C66FF867C}">
                  <a14:compatExt spid="_x0000_s7283"/>
                </a:ext>
                <a:ext uri="{FF2B5EF4-FFF2-40B4-BE49-F238E27FC236}">
                  <a16:creationId xmlns:a16="http://schemas.microsoft.com/office/drawing/2014/main" id="{00000000-0008-0000-0600-00007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7284" name="Check Box 116" hidden="1">
              <a:extLst>
                <a:ext uri="{63B3BB69-23CF-44E3-9099-C40C66FF867C}">
                  <a14:compatExt spid="_x0000_s7284"/>
                </a:ext>
                <a:ext uri="{FF2B5EF4-FFF2-40B4-BE49-F238E27FC236}">
                  <a16:creationId xmlns:a16="http://schemas.microsoft.com/office/drawing/2014/main" id="{00000000-0008-0000-0600-00007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7285" name="Check Box 117" hidden="1">
              <a:extLst>
                <a:ext uri="{63B3BB69-23CF-44E3-9099-C40C66FF867C}">
                  <a14:compatExt spid="_x0000_s7285"/>
                </a:ext>
                <a:ext uri="{FF2B5EF4-FFF2-40B4-BE49-F238E27FC236}">
                  <a16:creationId xmlns:a16="http://schemas.microsoft.com/office/drawing/2014/main" id="{00000000-0008-0000-0600-00007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7286" name="Check Box 118" hidden="1">
              <a:extLst>
                <a:ext uri="{63B3BB69-23CF-44E3-9099-C40C66FF867C}">
                  <a14:compatExt spid="_x0000_s7286"/>
                </a:ext>
                <a:ext uri="{FF2B5EF4-FFF2-40B4-BE49-F238E27FC236}">
                  <a16:creationId xmlns:a16="http://schemas.microsoft.com/office/drawing/2014/main" id="{00000000-0008-0000-0600-00007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7287" name="Check Box 119" hidden="1">
              <a:extLst>
                <a:ext uri="{63B3BB69-23CF-44E3-9099-C40C66FF867C}">
                  <a14:compatExt spid="_x0000_s7287"/>
                </a:ext>
                <a:ext uri="{FF2B5EF4-FFF2-40B4-BE49-F238E27FC236}">
                  <a16:creationId xmlns:a16="http://schemas.microsoft.com/office/drawing/2014/main" id="{00000000-0008-0000-0600-00007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7288" name="Check Box 120" hidden="1">
              <a:extLst>
                <a:ext uri="{63B3BB69-23CF-44E3-9099-C40C66FF867C}">
                  <a14:compatExt spid="_x0000_s7288"/>
                </a:ext>
                <a:ext uri="{FF2B5EF4-FFF2-40B4-BE49-F238E27FC236}">
                  <a16:creationId xmlns:a16="http://schemas.microsoft.com/office/drawing/2014/main" id="{00000000-0008-0000-0600-00007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7289" name="Check Box 121" hidden="1">
              <a:extLst>
                <a:ext uri="{63B3BB69-23CF-44E3-9099-C40C66FF867C}">
                  <a14:compatExt spid="_x0000_s7289"/>
                </a:ext>
                <a:ext uri="{FF2B5EF4-FFF2-40B4-BE49-F238E27FC236}">
                  <a16:creationId xmlns:a16="http://schemas.microsoft.com/office/drawing/2014/main" id="{00000000-0008-0000-0600-00007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7290" name="Check Box 122" hidden="1">
              <a:extLst>
                <a:ext uri="{63B3BB69-23CF-44E3-9099-C40C66FF867C}">
                  <a14:compatExt spid="_x0000_s7290"/>
                </a:ext>
                <a:ext uri="{FF2B5EF4-FFF2-40B4-BE49-F238E27FC236}">
                  <a16:creationId xmlns:a16="http://schemas.microsoft.com/office/drawing/2014/main" id="{00000000-0008-0000-0600-00007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600-00007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7292" name="Check Box 124" hidden="1">
              <a:extLst>
                <a:ext uri="{63B3BB69-23CF-44E3-9099-C40C66FF867C}">
                  <a14:compatExt spid="_x0000_s7292"/>
                </a:ext>
                <a:ext uri="{FF2B5EF4-FFF2-40B4-BE49-F238E27FC236}">
                  <a16:creationId xmlns:a16="http://schemas.microsoft.com/office/drawing/2014/main" id="{00000000-0008-0000-0600-00007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7293" name="Check Box 125" hidden="1">
              <a:extLst>
                <a:ext uri="{63B3BB69-23CF-44E3-9099-C40C66FF867C}">
                  <a14:compatExt spid="_x0000_s7293"/>
                </a:ext>
                <a:ext uri="{FF2B5EF4-FFF2-40B4-BE49-F238E27FC236}">
                  <a16:creationId xmlns:a16="http://schemas.microsoft.com/office/drawing/2014/main" id="{00000000-0008-0000-0600-00007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7294" name="Check Box 126" hidden="1">
              <a:extLst>
                <a:ext uri="{63B3BB69-23CF-44E3-9099-C40C66FF867C}">
                  <a14:compatExt spid="_x0000_s7294"/>
                </a:ext>
                <a:ext uri="{FF2B5EF4-FFF2-40B4-BE49-F238E27FC236}">
                  <a16:creationId xmlns:a16="http://schemas.microsoft.com/office/drawing/2014/main" id="{00000000-0008-0000-0600-00007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7295" name="Check Box 127" hidden="1">
              <a:extLst>
                <a:ext uri="{63B3BB69-23CF-44E3-9099-C40C66FF867C}">
                  <a14:compatExt spid="_x0000_s7295"/>
                </a:ext>
                <a:ext uri="{FF2B5EF4-FFF2-40B4-BE49-F238E27FC236}">
                  <a16:creationId xmlns:a16="http://schemas.microsoft.com/office/drawing/2014/main" id="{00000000-0008-0000-0600-00007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7296" name="Check Box 128" hidden="1">
              <a:extLst>
                <a:ext uri="{63B3BB69-23CF-44E3-9099-C40C66FF867C}">
                  <a14:compatExt spid="_x0000_s7296"/>
                </a:ext>
                <a:ext uri="{FF2B5EF4-FFF2-40B4-BE49-F238E27FC236}">
                  <a16:creationId xmlns:a16="http://schemas.microsoft.com/office/drawing/2014/main" id="{00000000-0008-0000-0600-00008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7297" name="Check Box 129" hidden="1">
              <a:extLst>
                <a:ext uri="{63B3BB69-23CF-44E3-9099-C40C66FF867C}">
                  <a14:compatExt spid="_x0000_s7297"/>
                </a:ext>
                <a:ext uri="{FF2B5EF4-FFF2-40B4-BE49-F238E27FC236}">
                  <a16:creationId xmlns:a16="http://schemas.microsoft.com/office/drawing/2014/main" id="{00000000-0008-0000-0600-00008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7298" name="Check Box 130" hidden="1">
              <a:extLst>
                <a:ext uri="{63B3BB69-23CF-44E3-9099-C40C66FF867C}">
                  <a14:compatExt spid="_x0000_s7298"/>
                </a:ext>
                <a:ext uri="{FF2B5EF4-FFF2-40B4-BE49-F238E27FC236}">
                  <a16:creationId xmlns:a16="http://schemas.microsoft.com/office/drawing/2014/main" id="{00000000-0008-0000-0600-00008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7299" name="Check Box 131" hidden="1">
              <a:extLst>
                <a:ext uri="{63B3BB69-23CF-44E3-9099-C40C66FF867C}">
                  <a14:compatExt spid="_x0000_s7299"/>
                </a:ext>
                <a:ext uri="{FF2B5EF4-FFF2-40B4-BE49-F238E27FC236}">
                  <a16:creationId xmlns:a16="http://schemas.microsoft.com/office/drawing/2014/main" id="{00000000-0008-0000-0600-00008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7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7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7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7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7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7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7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7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276225</xdr:rowOff>
        </xdr:from>
        <xdr:to>
          <xdr:col>11</xdr:col>
          <xdr:colOff>104775</xdr:colOff>
          <xdr:row>95</xdr:row>
          <xdr:rowOff>28575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7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96</xdr:row>
          <xdr:rowOff>276225</xdr:rowOff>
        </xdr:from>
        <xdr:to>
          <xdr:col>12</xdr:col>
          <xdr:colOff>123825</xdr:colOff>
          <xdr:row>98</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7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0</xdr:rowOff>
        </xdr:from>
        <xdr:to>
          <xdr:col>12</xdr:col>
          <xdr:colOff>123825</xdr:colOff>
          <xdr:row>100</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7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0</xdr:rowOff>
        </xdr:from>
        <xdr:to>
          <xdr:col>12</xdr:col>
          <xdr:colOff>123825</xdr:colOff>
          <xdr:row>99</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7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0</xdr:rowOff>
        </xdr:from>
        <xdr:to>
          <xdr:col>12</xdr:col>
          <xdr:colOff>123825</xdr:colOff>
          <xdr:row>101</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7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0</xdr:rowOff>
        </xdr:from>
        <xdr:to>
          <xdr:col>12</xdr:col>
          <xdr:colOff>123825</xdr:colOff>
          <xdr:row>102</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7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0</xdr:rowOff>
        </xdr:from>
        <xdr:to>
          <xdr:col>12</xdr:col>
          <xdr:colOff>123825</xdr:colOff>
          <xdr:row>103</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7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257175</xdr:rowOff>
        </xdr:from>
        <xdr:to>
          <xdr:col>12</xdr:col>
          <xdr:colOff>123825</xdr:colOff>
          <xdr:row>104</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7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257175</xdr:rowOff>
        </xdr:from>
        <xdr:to>
          <xdr:col>12</xdr:col>
          <xdr:colOff>123825</xdr:colOff>
          <xdr:row>106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7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257175</xdr:rowOff>
        </xdr:from>
        <xdr:to>
          <xdr:col>12</xdr:col>
          <xdr:colOff>123825</xdr:colOff>
          <xdr:row>107</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7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108</xdr:row>
          <xdr:rowOff>0</xdr:rowOff>
        </xdr:from>
        <xdr:to>
          <xdr:col>12</xdr:col>
          <xdr:colOff>123825</xdr:colOff>
          <xdr:row>109</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7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96</xdr:row>
          <xdr:rowOff>276225</xdr:rowOff>
        </xdr:from>
        <xdr:to>
          <xdr:col>22</xdr:col>
          <xdr:colOff>123825</xdr:colOff>
          <xdr:row>98</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7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101</xdr:row>
          <xdr:rowOff>0</xdr:rowOff>
        </xdr:from>
        <xdr:to>
          <xdr:col>33</xdr:col>
          <xdr:colOff>123825</xdr:colOff>
          <xdr:row>102</xdr:row>
          <xdr:rowOff>28575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7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100</xdr:row>
          <xdr:rowOff>0</xdr:rowOff>
        </xdr:from>
        <xdr:to>
          <xdr:col>33</xdr:col>
          <xdr:colOff>123825</xdr:colOff>
          <xdr:row>101</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7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xdr:row>
          <xdr:rowOff>0</xdr:rowOff>
        </xdr:from>
        <xdr:to>
          <xdr:col>33</xdr:col>
          <xdr:colOff>123825</xdr:colOff>
          <xdr:row>104</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7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xdr:row>
          <xdr:rowOff>0</xdr:rowOff>
        </xdr:from>
        <xdr:to>
          <xdr:col>33</xdr:col>
          <xdr:colOff>123825</xdr:colOff>
          <xdr:row>106</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7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108</xdr:row>
          <xdr:rowOff>0</xdr:rowOff>
        </xdr:from>
        <xdr:to>
          <xdr:col>23</xdr:col>
          <xdr:colOff>123825</xdr:colOff>
          <xdr:row>109</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7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276225</xdr:rowOff>
        </xdr:from>
        <xdr:to>
          <xdr:col>12</xdr:col>
          <xdr:colOff>104775</xdr:colOff>
          <xdr:row>113</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7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9525</xdr:rowOff>
        </xdr:from>
        <xdr:to>
          <xdr:col>12</xdr:col>
          <xdr:colOff>104775</xdr:colOff>
          <xdr:row>115</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7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257175</xdr:rowOff>
        </xdr:from>
        <xdr:to>
          <xdr:col>12</xdr:col>
          <xdr:colOff>104775</xdr:colOff>
          <xdr:row>116</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7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257175</xdr:rowOff>
        </xdr:from>
        <xdr:to>
          <xdr:col>12</xdr:col>
          <xdr:colOff>104775</xdr:colOff>
          <xdr:row>118</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7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118</xdr:row>
          <xdr:rowOff>257175</xdr:rowOff>
        </xdr:from>
        <xdr:to>
          <xdr:col>12</xdr:col>
          <xdr:colOff>123825</xdr:colOff>
          <xdr:row>120</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7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xdr:row>
          <xdr:rowOff>0</xdr:rowOff>
        </xdr:from>
        <xdr:to>
          <xdr:col>12</xdr:col>
          <xdr:colOff>104775</xdr:colOff>
          <xdr:row>122</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7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122</xdr:row>
          <xdr:rowOff>0</xdr:rowOff>
        </xdr:from>
        <xdr:to>
          <xdr:col>12</xdr:col>
          <xdr:colOff>104775</xdr:colOff>
          <xdr:row>123</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7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123</xdr:row>
          <xdr:rowOff>0</xdr:rowOff>
        </xdr:from>
        <xdr:to>
          <xdr:col>12</xdr:col>
          <xdr:colOff>104775</xdr:colOff>
          <xdr:row>124</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7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130966</xdr:colOff>
      <xdr:row>0</xdr:row>
      <xdr:rowOff>9525</xdr:rowOff>
    </xdr:from>
    <xdr:to>
      <xdr:col>73</xdr:col>
      <xdr:colOff>80961</xdr:colOff>
      <xdr:row>2</xdr:row>
      <xdr:rowOff>9525</xdr:rowOff>
    </xdr:to>
    <xdr:sp macro="" textlink="">
      <xdr:nvSpPr>
        <xdr:cNvPr id="35" name="テキスト ボックス 34">
          <a:extLst>
            <a:ext uri="{FF2B5EF4-FFF2-40B4-BE49-F238E27FC236}">
              <a16:creationId xmlns:a16="http://schemas.microsoft.com/office/drawing/2014/main" id="{00000000-0008-0000-0700-000023000000}"/>
            </a:ext>
          </a:extLst>
        </xdr:cNvPr>
        <xdr:cNvSpPr txBox="1"/>
      </xdr:nvSpPr>
      <xdr:spPr>
        <a:xfrm>
          <a:off x="10284616" y="9525"/>
          <a:ext cx="101679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56</xdr:col>
      <xdr:colOff>29765</xdr:colOff>
      <xdr:row>10</xdr:row>
      <xdr:rowOff>59532</xdr:rowOff>
    </xdr:from>
    <xdr:to>
      <xdr:col>83</xdr:col>
      <xdr:colOff>59532</xdr:colOff>
      <xdr:row>13</xdr:row>
      <xdr:rowOff>23812</xdr:rowOff>
    </xdr:to>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8473281" y="2411016"/>
          <a:ext cx="4048126" cy="688577"/>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33</xdr:col>
      <xdr:colOff>59531</xdr:colOff>
      <xdr:row>34</xdr:row>
      <xdr:rowOff>130969</xdr:rowOff>
    </xdr:to>
    <xdr:sp macro="" textlink="">
      <xdr:nvSpPr>
        <xdr:cNvPr id="37" name="大かっこ 36">
          <a:extLst>
            <a:ext uri="{FF2B5EF4-FFF2-40B4-BE49-F238E27FC236}">
              <a16:creationId xmlns:a16="http://schemas.microsoft.com/office/drawing/2014/main" id="{00000000-0008-0000-0700-000025000000}"/>
            </a:ext>
          </a:extLst>
        </xdr:cNvPr>
        <xdr:cNvSpPr/>
      </xdr:nvSpPr>
      <xdr:spPr>
        <a:xfrm>
          <a:off x="31670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38100</xdr:colOff>
          <xdr:row>41</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7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38100</xdr:colOff>
          <xdr:row>44</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7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7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38100</xdr:colOff>
          <xdr:row>40</xdr:row>
          <xdr:rowOff>276225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7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38100</xdr:colOff>
          <xdr:row>43</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7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43</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7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7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7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41</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7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38100</xdr:colOff>
          <xdr:row>42</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7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43</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7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44</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7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0" name="大かっこ 49">
          <a:extLst>
            <a:ext uri="{FF2B5EF4-FFF2-40B4-BE49-F238E27FC236}">
              <a16:creationId xmlns:a16="http://schemas.microsoft.com/office/drawing/2014/main" id="{00000000-0008-0000-0700-000032000000}"/>
            </a:ext>
          </a:extLst>
        </xdr:cNvPr>
        <xdr:cNvSpPr/>
      </xdr:nvSpPr>
      <xdr:spPr>
        <a:xfrm>
          <a:off x="1819274" y="123443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51" name="AutoShape 4">
          <a:extLst>
            <a:ext uri="{FF2B5EF4-FFF2-40B4-BE49-F238E27FC236}">
              <a16:creationId xmlns:a16="http://schemas.microsoft.com/office/drawing/2014/main" id="{00000000-0008-0000-0700-000033000000}"/>
            </a:ext>
          </a:extLst>
        </xdr:cNvPr>
        <xdr:cNvSpPr>
          <a:spLocks noChangeArrowheads="1"/>
        </xdr:cNvSpPr>
      </xdr:nvSpPr>
      <xdr:spPr bwMode="auto">
        <a:xfrm>
          <a:off x="785812" y="123801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52" name="テキスト ボックス 2">
          <a:extLst>
            <a:ext uri="{FF2B5EF4-FFF2-40B4-BE49-F238E27FC236}">
              <a16:creationId xmlns:a16="http://schemas.microsoft.com/office/drawing/2014/main" id="{00000000-0008-0000-0700-000034000000}"/>
            </a:ext>
          </a:extLst>
        </xdr:cNvPr>
        <xdr:cNvSpPr txBox="1">
          <a:spLocks noChangeArrowheads="1"/>
        </xdr:cNvSpPr>
      </xdr:nvSpPr>
      <xdr:spPr bwMode="auto">
        <a:xfrm>
          <a:off x="188119" y="124039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7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7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7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7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57" name="正方形/長方形 56">
          <a:extLst>
            <a:ext uri="{FF2B5EF4-FFF2-40B4-BE49-F238E27FC236}">
              <a16:creationId xmlns:a16="http://schemas.microsoft.com/office/drawing/2014/main" id="{00000000-0008-0000-0700-000039000000}"/>
            </a:ext>
          </a:extLst>
        </xdr:cNvPr>
        <xdr:cNvSpPr/>
      </xdr:nvSpPr>
      <xdr:spPr>
        <a:xfrm>
          <a:off x="200025" y="13311188"/>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11906</xdr:colOff>
      <xdr:row>30</xdr:row>
      <xdr:rowOff>23813</xdr:rowOff>
    </xdr:from>
    <xdr:to>
      <xdr:col>39</xdr:col>
      <xdr:colOff>47625</xdr:colOff>
      <xdr:row>35</xdr:row>
      <xdr:rowOff>142875</xdr:rowOff>
    </xdr:to>
    <xdr:sp macro="" textlink="">
      <xdr:nvSpPr>
        <xdr:cNvPr id="58" name="AutoShape 2">
          <a:extLst>
            <a:ext uri="{FF2B5EF4-FFF2-40B4-BE49-F238E27FC236}">
              <a16:creationId xmlns:a16="http://schemas.microsoft.com/office/drawing/2014/main" id="{00000000-0008-0000-0700-00003A000000}"/>
            </a:ext>
          </a:extLst>
        </xdr:cNvPr>
        <xdr:cNvSpPr>
          <a:spLocks noChangeArrowheads="1"/>
        </xdr:cNvSpPr>
      </xdr:nvSpPr>
      <xdr:spPr bwMode="auto">
        <a:xfrm>
          <a:off x="565070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34</xdr:col>
      <xdr:colOff>23813</xdr:colOff>
      <xdr:row>30</xdr:row>
      <xdr:rowOff>71439</xdr:rowOff>
    </xdr:from>
    <xdr:to>
      <xdr:col>42</xdr:col>
      <xdr:colOff>47625</xdr:colOff>
      <xdr:row>34</xdr:row>
      <xdr:rowOff>47625</xdr:rowOff>
    </xdr:to>
    <xdr:sp macro="" textlink="">
      <xdr:nvSpPr>
        <xdr:cNvPr id="59" name="テキスト ボックス 2">
          <a:extLst>
            <a:ext uri="{FF2B5EF4-FFF2-40B4-BE49-F238E27FC236}">
              <a16:creationId xmlns:a16="http://schemas.microsoft.com/office/drawing/2014/main" id="{00000000-0008-0000-0700-00003B000000}"/>
            </a:ext>
          </a:extLst>
        </xdr:cNvPr>
        <xdr:cNvSpPr txBox="1">
          <a:spLocks noChangeArrowheads="1"/>
        </xdr:cNvSpPr>
      </xdr:nvSpPr>
      <xdr:spPr bwMode="auto">
        <a:xfrm>
          <a:off x="5205413" y="7929564"/>
          <a:ext cx="1243012" cy="73818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36</xdr:row>
          <xdr:rowOff>133350</xdr:rowOff>
        </xdr:from>
        <xdr:to>
          <xdr:col>5</xdr:col>
          <xdr:colOff>0</xdr:colOff>
          <xdr:row>38</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7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61" name="正方形/長方形 60">
          <a:extLst>
            <a:ext uri="{FF2B5EF4-FFF2-40B4-BE49-F238E27FC236}">
              <a16:creationId xmlns:a16="http://schemas.microsoft.com/office/drawing/2014/main" id="{00000000-0008-0000-0700-00003D000000}"/>
            </a:ext>
          </a:extLst>
        </xdr:cNvPr>
        <xdr:cNvSpPr/>
      </xdr:nvSpPr>
      <xdr:spPr>
        <a:xfrm>
          <a:off x="283369" y="8982075"/>
          <a:ext cx="6224588" cy="3548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7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7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276225</xdr:rowOff>
        </xdr:from>
        <xdr:to>
          <xdr:col>77</xdr:col>
          <xdr:colOff>85725</xdr:colOff>
          <xdr:row>80</xdr:row>
          <xdr:rowOff>9525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7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79</xdr:row>
          <xdr:rowOff>257175</xdr:rowOff>
        </xdr:from>
        <xdr:to>
          <xdr:col>77</xdr:col>
          <xdr:colOff>85725</xdr:colOff>
          <xdr:row>81</xdr:row>
          <xdr:rowOff>9525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7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85</xdr:row>
          <xdr:rowOff>361950</xdr:rowOff>
        </xdr:from>
        <xdr:to>
          <xdr:col>75</xdr:col>
          <xdr:colOff>76200</xdr:colOff>
          <xdr:row>87</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7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86</xdr:row>
          <xdr:rowOff>257175</xdr:rowOff>
        </xdr:from>
        <xdr:to>
          <xdr:col>75</xdr:col>
          <xdr:colOff>85725</xdr:colOff>
          <xdr:row>88</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7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85</xdr:row>
          <xdr:rowOff>361950</xdr:rowOff>
        </xdr:from>
        <xdr:to>
          <xdr:col>82</xdr:col>
          <xdr:colOff>85725</xdr:colOff>
          <xdr:row>87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7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87</xdr:row>
          <xdr:rowOff>0</xdr:rowOff>
        </xdr:from>
        <xdr:to>
          <xdr:col>82</xdr:col>
          <xdr:colOff>95250</xdr:colOff>
          <xdr:row>88</xdr:row>
          <xdr:rowOff>28575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7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93</xdr:row>
          <xdr:rowOff>276225</xdr:rowOff>
        </xdr:from>
        <xdr:to>
          <xdr:col>60</xdr:col>
          <xdr:colOff>104775</xdr:colOff>
          <xdr:row>95</xdr:row>
          <xdr:rowOff>28575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7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94</xdr:row>
          <xdr:rowOff>228600</xdr:rowOff>
        </xdr:from>
        <xdr:to>
          <xdr:col>60</xdr:col>
          <xdr:colOff>104775</xdr:colOff>
          <xdr:row>96</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7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96</xdr:row>
          <xdr:rowOff>276225</xdr:rowOff>
        </xdr:from>
        <xdr:to>
          <xdr:col>61</xdr:col>
          <xdr:colOff>123825</xdr:colOff>
          <xdr:row>98</xdr:row>
          <xdr:rowOff>9525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7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99</xdr:row>
          <xdr:rowOff>0</xdr:rowOff>
        </xdr:from>
        <xdr:to>
          <xdr:col>61</xdr:col>
          <xdr:colOff>123825</xdr:colOff>
          <xdr:row>100</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7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98</xdr:row>
          <xdr:rowOff>0</xdr:rowOff>
        </xdr:from>
        <xdr:to>
          <xdr:col>61</xdr:col>
          <xdr:colOff>123825</xdr:colOff>
          <xdr:row>99</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7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0</xdr:rowOff>
        </xdr:from>
        <xdr:to>
          <xdr:col>61</xdr:col>
          <xdr:colOff>123825</xdr:colOff>
          <xdr:row>101</xdr:row>
          <xdr:rowOff>28575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7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0</xdr:rowOff>
        </xdr:from>
        <xdr:to>
          <xdr:col>61</xdr:col>
          <xdr:colOff>123825</xdr:colOff>
          <xdr:row>102</xdr:row>
          <xdr:rowOff>28575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7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0</xdr:rowOff>
        </xdr:from>
        <xdr:to>
          <xdr:col>61</xdr:col>
          <xdr:colOff>123825</xdr:colOff>
          <xdr:row>103</xdr:row>
          <xdr:rowOff>28575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7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257175</xdr:rowOff>
        </xdr:from>
        <xdr:to>
          <xdr:col>61</xdr:col>
          <xdr:colOff>123825</xdr:colOff>
          <xdr:row>104</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7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257175</xdr:rowOff>
        </xdr:from>
        <xdr:to>
          <xdr:col>61</xdr:col>
          <xdr:colOff>123825</xdr:colOff>
          <xdr:row>106</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7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257175</xdr:rowOff>
        </xdr:from>
        <xdr:to>
          <xdr:col>61</xdr:col>
          <xdr:colOff>123825</xdr:colOff>
          <xdr:row>107</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7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0</xdr:rowOff>
        </xdr:from>
        <xdr:to>
          <xdr:col>61</xdr:col>
          <xdr:colOff>123825</xdr:colOff>
          <xdr:row>109</xdr:row>
          <xdr:rowOff>28575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7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96</xdr:row>
          <xdr:rowOff>276225</xdr:rowOff>
        </xdr:from>
        <xdr:to>
          <xdr:col>71</xdr:col>
          <xdr:colOff>123825</xdr:colOff>
          <xdr:row>98</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7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101</xdr:row>
          <xdr:rowOff>0</xdr:rowOff>
        </xdr:from>
        <xdr:to>
          <xdr:col>82</xdr:col>
          <xdr:colOff>123825</xdr:colOff>
          <xdr:row>102</xdr:row>
          <xdr:rowOff>28575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7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100</xdr:row>
          <xdr:rowOff>0</xdr:rowOff>
        </xdr:from>
        <xdr:to>
          <xdr:col>82</xdr:col>
          <xdr:colOff>123825</xdr:colOff>
          <xdr:row>101</xdr:row>
          <xdr:rowOff>28575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7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7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105</xdr:row>
          <xdr:rowOff>0</xdr:rowOff>
        </xdr:from>
        <xdr:to>
          <xdr:col>82</xdr:col>
          <xdr:colOff>123825</xdr:colOff>
          <xdr:row>106</xdr:row>
          <xdr:rowOff>28575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7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108</xdr:row>
          <xdr:rowOff>0</xdr:rowOff>
        </xdr:from>
        <xdr:to>
          <xdr:col>72</xdr:col>
          <xdr:colOff>123825</xdr:colOff>
          <xdr:row>109</xdr:row>
          <xdr:rowOff>28575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7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111</xdr:row>
          <xdr:rowOff>276225</xdr:rowOff>
        </xdr:from>
        <xdr:to>
          <xdr:col>61</xdr:col>
          <xdr:colOff>104775</xdr:colOff>
          <xdr:row>113</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7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9525</xdr:rowOff>
        </xdr:from>
        <xdr:to>
          <xdr:col>61</xdr:col>
          <xdr:colOff>104775</xdr:colOff>
          <xdr:row>115</xdr:row>
          <xdr:rowOff>28575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7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257175</xdr:rowOff>
        </xdr:from>
        <xdr:to>
          <xdr:col>61</xdr:col>
          <xdr:colOff>104775</xdr:colOff>
          <xdr:row>116</xdr:row>
          <xdr:rowOff>9525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7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116</xdr:row>
          <xdr:rowOff>257175</xdr:rowOff>
        </xdr:from>
        <xdr:to>
          <xdr:col>61</xdr:col>
          <xdr:colOff>104775</xdr:colOff>
          <xdr:row>118</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7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118</xdr:row>
          <xdr:rowOff>219075</xdr:rowOff>
        </xdr:from>
        <xdr:to>
          <xdr:col>61</xdr:col>
          <xdr:colOff>95250</xdr:colOff>
          <xdr:row>119</xdr:row>
          <xdr:rowOff>238125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7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121</xdr:row>
          <xdr:rowOff>0</xdr:rowOff>
        </xdr:from>
        <xdr:to>
          <xdr:col>61</xdr:col>
          <xdr:colOff>104775</xdr:colOff>
          <xdr:row>122</xdr:row>
          <xdr:rowOff>28575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7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122</xdr:row>
          <xdr:rowOff>0</xdr:rowOff>
        </xdr:from>
        <xdr:to>
          <xdr:col>61</xdr:col>
          <xdr:colOff>104775</xdr:colOff>
          <xdr:row>123</xdr:row>
          <xdr:rowOff>28575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7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123</xdr:row>
          <xdr:rowOff>0</xdr:rowOff>
        </xdr:from>
        <xdr:to>
          <xdr:col>61</xdr:col>
          <xdr:colOff>104775</xdr:colOff>
          <xdr:row>124</xdr:row>
          <xdr:rowOff>28575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7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82</xdr:col>
      <xdr:colOff>59531</xdr:colOff>
      <xdr:row>34</xdr:row>
      <xdr:rowOff>130969</xdr:rowOff>
    </xdr:to>
    <xdr:sp macro="" textlink="">
      <xdr:nvSpPr>
        <xdr:cNvPr id="96" name="大かっこ 95">
          <a:extLst>
            <a:ext uri="{FF2B5EF4-FFF2-40B4-BE49-F238E27FC236}">
              <a16:creationId xmlns:a16="http://schemas.microsoft.com/office/drawing/2014/main" id="{00000000-0008-0000-0700-000060000000}"/>
            </a:ext>
          </a:extLst>
        </xdr:cNvPr>
        <xdr:cNvSpPr/>
      </xdr:nvSpPr>
      <xdr:spPr>
        <a:xfrm>
          <a:off x="787955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38100</xdr:colOff>
          <xdr:row>40</xdr:row>
          <xdr:rowOff>276225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7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38100</xdr:colOff>
          <xdr:row>43</xdr:row>
          <xdr:rowOff>266700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7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7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40</xdr:row>
          <xdr:rowOff>28575</xdr:rowOff>
        </xdr:from>
        <xdr:to>
          <xdr:col>69</xdr:col>
          <xdr:colOff>38100</xdr:colOff>
          <xdr:row>40</xdr:row>
          <xdr:rowOff>276225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7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38100</xdr:colOff>
          <xdr:row>42</xdr:row>
          <xdr:rowOff>266700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7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7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7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7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7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38100</xdr:colOff>
          <xdr:row>41</xdr:row>
          <xdr:rowOff>276225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7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7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7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09" name="大かっこ 108">
          <a:extLst>
            <a:ext uri="{FF2B5EF4-FFF2-40B4-BE49-F238E27FC236}">
              <a16:creationId xmlns:a16="http://schemas.microsoft.com/office/drawing/2014/main" id="{00000000-0008-0000-0700-00006D000000}"/>
            </a:ext>
          </a:extLst>
        </xdr:cNvPr>
        <xdr:cNvSpPr/>
      </xdr:nvSpPr>
      <xdr:spPr>
        <a:xfrm>
          <a:off x="9382124" y="123443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10" name="AutoShape 4">
          <a:extLst>
            <a:ext uri="{FF2B5EF4-FFF2-40B4-BE49-F238E27FC236}">
              <a16:creationId xmlns:a16="http://schemas.microsoft.com/office/drawing/2014/main" id="{00000000-0008-0000-0700-00006E000000}"/>
            </a:ext>
          </a:extLst>
        </xdr:cNvPr>
        <xdr:cNvSpPr>
          <a:spLocks noChangeArrowheads="1"/>
        </xdr:cNvSpPr>
      </xdr:nvSpPr>
      <xdr:spPr bwMode="auto">
        <a:xfrm>
          <a:off x="8348662" y="123801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11" name="テキスト ボックス 2">
          <a:extLst>
            <a:ext uri="{FF2B5EF4-FFF2-40B4-BE49-F238E27FC236}">
              <a16:creationId xmlns:a16="http://schemas.microsoft.com/office/drawing/2014/main" id="{00000000-0008-0000-0700-00006F000000}"/>
            </a:ext>
          </a:extLst>
        </xdr:cNvPr>
        <xdr:cNvSpPr txBox="1">
          <a:spLocks noChangeArrowheads="1"/>
        </xdr:cNvSpPr>
      </xdr:nvSpPr>
      <xdr:spPr bwMode="auto">
        <a:xfrm>
          <a:off x="7750969" y="124039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7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7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7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7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16" name="正方形/長方形 115">
          <a:extLst>
            <a:ext uri="{FF2B5EF4-FFF2-40B4-BE49-F238E27FC236}">
              <a16:creationId xmlns:a16="http://schemas.microsoft.com/office/drawing/2014/main" id="{00000000-0008-0000-0700-000074000000}"/>
            </a:ext>
          </a:extLst>
        </xdr:cNvPr>
        <xdr:cNvSpPr/>
      </xdr:nvSpPr>
      <xdr:spPr>
        <a:xfrm>
          <a:off x="7762875" y="13311188"/>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11906</xdr:colOff>
      <xdr:row>30</xdr:row>
      <xdr:rowOff>23813</xdr:rowOff>
    </xdr:from>
    <xdr:to>
      <xdr:col>88</xdr:col>
      <xdr:colOff>47625</xdr:colOff>
      <xdr:row>35</xdr:row>
      <xdr:rowOff>142875</xdr:rowOff>
    </xdr:to>
    <xdr:sp macro="" textlink="">
      <xdr:nvSpPr>
        <xdr:cNvPr id="117" name="AutoShape 2">
          <a:extLst>
            <a:ext uri="{FF2B5EF4-FFF2-40B4-BE49-F238E27FC236}">
              <a16:creationId xmlns:a16="http://schemas.microsoft.com/office/drawing/2014/main" id="{00000000-0008-0000-0700-000075000000}"/>
            </a:ext>
          </a:extLst>
        </xdr:cNvPr>
        <xdr:cNvSpPr>
          <a:spLocks noChangeArrowheads="1"/>
        </xdr:cNvSpPr>
      </xdr:nvSpPr>
      <xdr:spPr bwMode="auto">
        <a:xfrm>
          <a:off x="1321355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83</xdr:col>
      <xdr:colOff>23813</xdr:colOff>
      <xdr:row>30</xdr:row>
      <xdr:rowOff>71439</xdr:rowOff>
    </xdr:from>
    <xdr:to>
      <xdr:col>91</xdr:col>
      <xdr:colOff>47625</xdr:colOff>
      <xdr:row>34</xdr:row>
      <xdr:rowOff>47625</xdr:rowOff>
    </xdr:to>
    <xdr:sp macro="" textlink="">
      <xdr:nvSpPr>
        <xdr:cNvPr id="118" name="テキスト ボックス 2">
          <a:extLst>
            <a:ext uri="{FF2B5EF4-FFF2-40B4-BE49-F238E27FC236}">
              <a16:creationId xmlns:a16="http://schemas.microsoft.com/office/drawing/2014/main" id="{00000000-0008-0000-0700-000076000000}"/>
            </a:ext>
          </a:extLst>
        </xdr:cNvPr>
        <xdr:cNvSpPr txBox="1">
          <a:spLocks noChangeArrowheads="1"/>
        </xdr:cNvSpPr>
      </xdr:nvSpPr>
      <xdr:spPr bwMode="auto">
        <a:xfrm>
          <a:off x="12768263" y="7929564"/>
          <a:ext cx="1243012" cy="73818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38</xdr:row>
          <xdr:rowOff>38100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7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20" name="正方形/長方形 119">
          <a:extLst>
            <a:ext uri="{FF2B5EF4-FFF2-40B4-BE49-F238E27FC236}">
              <a16:creationId xmlns:a16="http://schemas.microsoft.com/office/drawing/2014/main" id="{00000000-0008-0000-0700-000078000000}"/>
            </a:ext>
          </a:extLst>
        </xdr:cNvPr>
        <xdr:cNvSpPr/>
      </xdr:nvSpPr>
      <xdr:spPr>
        <a:xfrm>
          <a:off x="7846219" y="8982075"/>
          <a:ext cx="6224588" cy="3548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23813</xdr:colOff>
      <xdr:row>101</xdr:row>
      <xdr:rowOff>11906</xdr:rowOff>
    </xdr:from>
    <xdr:to>
      <xdr:col>43</xdr:col>
      <xdr:colOff>47625</xdr:colOff>
      <xdr:row>110</xdr:row>
      <xdr:rowOff>285749</xdr:rowOff>
    </xdr:to>
    <xdr:sp macro="" textlink="">
      <xdr:nvSpPr>
        <xdr:cNvPr id="121" name="AutoShape 15">
          <a:extLst>
            <a:ext uri="{FF2B5EF4-FFF2-40B4-BE49-F238E27FC236}">
              <a16:creationId xmlns:a16="http://schemas.microsoft.com/office/drawing/2014/main" id="{00000000-0008-0000-0700-000079000000}"/>
            </a:ext>
          </a:extLst>
        </xdr:cNvPr>
        <xdr:cNvSpPr>
          <a:spLocks noChangeArrowheads="1"/>
        </xdr:cNvSpPr>
      </xdr:nvSpPr>
      <xdr:spPr bwMode="auto">
        <a:xfrm>
          <a:off x="6119813" y="25729406"/>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40</xdr:col>
      <xdr:colOff>32107</xdr:colOff>
      <xdr:row>101</xdr:row>
      <xdr:rowOff>239328</xdr:rowOff>
    </xdr:from>
    <xdr:to>
      <xdr:col>43</xdr:col>
      <xdr:colOff>32107</xdr:colOff>
      <xdr:row>109</xdr:row>
      <xdr:rowOff>214043</xdr:rowOff>
    </xdr:to>
    <xdr:sp macro="" textlink="">
      <xdr:nvSpPr>
        <xdr:cNvPr id="122" name="Text Box 17">
          <a:extLst>
            <a:ext uri="{FF2B5EF4-FFF2-40B4-BE49-F238E27FC236}">
              <a16:creationId xmlns:a16="http://schemas.microsoft.com/office/drawing/2014/main" id="{00000000-0008-0000-0700-00007A000000}"/>
            </a:ext>
          </a:extLst>
        </xdr:cNvPr>
        <xdr:cNvSpPr txBox="1">
          <a:spLocks noChangeArrowheads="1"/>
        </xdr:cNvSpPr>
      </xdr:nvSpPr>
      <xdr:spPr bwMode="auto">
        <a:xfrm>
          <a:off x="6128107" y="25956828"/>
          <a:ext cx="457200" cy="210831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10702</xdr:colOff>
      <xdr:row>49</xdr:row>
      <xdr:rowOff>42809</xdr:rowOff>
    </xdr:from>
    <xdr:to>
      <xdr:col>34</xdr:col>
      <xdr:colOff>85618</xdr:colOff>
      <xdr:row>49</xdr:row>
      <xdr:rowOff>224747</xdr:rowOff>
    </xdr:to>
    <xdr:sp macro="" textlink="">
      <xdr:nvSpPr>
        <xdr:cNvPr id="123" name="正方形/長方形 122">
          <a:extLst>
            <a:ext uri="{FF2B5EF4-FFF2-40B4-BE49-F238E27FC236}">
              <a16:creationId xmlns:a16="http://schemas.microsoft.com/office/drawing/2014/main" id="{00000000-0008-0000-0700-00007B000000}"/>
            </a:ext>
          </a:extLst>
        </xdr:cNvPr>
        <xdr:cNvSpPr/>
      </xdr:nvSpPr>
      <xdr:spPr>
        <a:xfrm>
          <a:off x="2296702" y="12339584"/>
          <a:ext cx="2970516" cy="1819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139130</xdr:colOff>
      <xdr:row>49</xdr:row>
      <xdr:rowOff>42809</xdr:rowOff>
    </xdr:from>
    <xdr:to>
      <xdr:col>83</xdr:col>
      <xdr:colOff>32106</xdr:colOff>
      <xdr:row>50</xdr:row>
      <xdr:rowOff>10702</xdr:rowOff>
    </xdr:to>
    <xdr:sp macro="" textlink="">
      <xdr:nvSpPr>
        <xdr:cNvPr id="124" name="正方形/長方形 123">
          <a:extLst>
            <a:ext uri="{FF2B5EF4-FFF2-40B4-BE49-F238E27FC236}">
              <a16:creationId xmlns:a16="http://schemas.microsoft.com/office/drawing/2014/main" id="{00000000-0008-0000-0700-00007C000000}"/>
            </a:ext>
          </a:extLst>
        </xdr:cNvPr>
        <xdr:cNvSpPr/>
      </xdr:nvSpPr>
      <xdr:spPr>
        <a:xfrm>
          <a:off x="9835580" y="12339584"/>
          <a:ext cx="2940976" cy="2155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7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7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0</xdr:rowOff>
        </xdr:from>
        <xdr:to>
          <xdr:col>61</xdr:col>
          <xdr:colOff>123825</xdr:colOff>
          <xdr:row>109</xdr:row>
          <xdr:rowOff>28575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7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108</xdr:row>
          <xdr:rowOff>0</xdr:rowOff>
        </xdr:from>
        <xdr:to>
          <xdr:col>72</xdr:col>
          <xdr:colOff>123825</xdr:colOff>
          <xdr:row>109</xdr:row>
          <xdr:rowOff>28575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7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10703</xdr:colOff>
      <xdr:row>101</xdr:row>
      <xdr:rowOff>0</xdr:rowOff>
    </xdr:from>
    <xdr:to>
      <xdr:col>92</xdr:col>
      <xdr:colOff>34515</xdr:colOff>
      <xdr:row>110</xdr:row>
      <xdr:rowOff>273843</xdr:rowOff>
    </xdr:to>
    <xdr:sp macro="" textlink="">
      <xdr:nvSpPr>
        <xdr:cNvPr id="129" name="AutoShape 15">
          <a:extLst>
            <a:ext uri="{FF2B5EF4-FFF2-40B4-BE49-F238E27FC236}">
              <a16:creationId xmlns:a16="http://schemas.microsoft.com/office/drawing/2014/main" id="{00000000-0008-0000-0700-000081000000}"/>
            </a:ext>
          </a:extLst>
        </xdr:cNvPr>
        <xdr:cNvSpPr>
          <a:spLocks noChangeArrowheads="1"/>
        </xdr:cNvSpPr>
      </xdr:nvSpPr>
      <xdr:spPr bwMode="auto">
        <a:xfrm>
          <a:off x="13669553" y="25717500"/>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89</xdr:col>
      <xdr:colOff>21405</xdr:colOff>
      <xdr:row>102</xdr:row>
      <xdr:rowOff>10703</xdr:rowOff>
    </xdr:from>
    <xdr:to>
      <xdr:col>92</xdr:col>
      <xdr:colOff>21405</xdr:colOff>
      <xdr:row>109</xdr:row>
      <xdr:rowOff>252974</xdr:rowOff>
    </xdr:to>
    <xdr:sp macro="" textlink="">
      <xdr:nvSpPr>
        <xdr:cNvPr id="130" name="Text Box 17">
          <a:extLst>
            <a:ext uri="{FF2B5EF4-FFF2-40B4-BE49-F238E27FC236}">
              <a16:creationId xmlns:a16="http://schemas.microsoft.com/office/drawing/2014/main" id="{00000000-0008-0000-0700-000082000000}"/>
            </a:ext>
          </a:extLst>
        </xdr:cNvPr>
        <xdr:cNvSpPr txBox="1">
          <a:spLocks noChangeArrowheads="1"/>
        </xdr:cNvSpPr>
      </xdr:nvSpPr>
      <xdr:spPr bwMode="auto">
        <a:xfrm>
          <a:off x="13680255" y="25994903"/>
          <a:ext cx="457200" cy="2109171"/>
        </a:xfrm>
        <a:prstGeom prst="rect">
          <a:avLst/>
        </a:prstGeom>
        <a:solidFill>
          <a:schemeClr val="bg1">
            <a:lumMod val="65000"/>
          </a:schemeClr>
        </a:solidFill>
        <a:ln w="9525" algn="ctr">
          <a:solidFill>
            <a:srgbClr val="000000"/>
          </a:solidFill>
          <a:miter lim="800000"/>
          <a:headEnd/>
          <a:tailEnd/>
        </a:ln>
        <a:effec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7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7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7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7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7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7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7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7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7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7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7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7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7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7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7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7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7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7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7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7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7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7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7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7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7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7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7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7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7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7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7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7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29</xdr:col>
      <xdr:colOff>47625</xdr:colOff>
      <xdr:row>31</xdr:row>
      <xdr:rowOff>57150</xdr:rowOff>
    </xdr:from>
    <xdr:to>
      <xdr:col>34</xdr:col>
      <xdr:colOff>19050</xdr:colOff>
      <xdr:row>39</xdr:row>
      <xdr:rowOff>357187</xdr:rowOff>
    </xdr:to>
    <xdr:sp macro="" textlink="">
      <xdr:nvSpPr>
        <xdr:cNvPr id="2" name="矢印: 下 1">
          <a:extLst>
            <a:ext uri="{FF2B5EF4-FFF2-40B4-BE49-F238E27FC236}">
              <a16:creationId xmlns:a16="http://schemas.microsoft.com/office/drawing/2014/main" id="{00000000-0008-0000-0800-000002000000}"/>
            </a:ext>
          </a:extLst>
        </xdr:cNvPr>
        <xdr:cNvSpPr/>
      </xdr:nvSpPr>
      <xdr:spPr>
        <a:xfrm>
          <a:off x="5448300" y="8181975"/>
          <a:ext cx="733425" cy="1671637"/>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147639</xdr:colOff>
      <xdr:row>33</xdr:row>
      <xdr:rowOff>142874</xdr:rowOff>
    </xdr:from>
    <xdr:to>
      <xdr:col>36</xdr:col>
      <xdr:colOff>11906</xdr:colOff>
      <xdr:row>37</xdr:row>
      <xdr:rowOff>130967</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5243514" y="8610599"/>
          <a:ext cx="1235867" cy="6738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endParaRPr kumimoji="1" lang="ja-JP" altLang="en-US" sz="1100"/>
        </a:p>
      </xdr:txBody>
    </xdr:sp>
    <xdr:clientData/>
  </xdr:twoCellAnchor>
  <xdr:twoCellAnchor>
    <xdr:from>
      <xdr:col>72</xdr:col>
      <xdr:colOff>47625</xdr:colOff>
      <xdr:row>31</xdr:row>
      <xdr:rowOff>57149</xdr:rowOff>
    </xdr:from>
    <xdr:to>
      <xdr:col>77</xdr:col>
      <xdr:colOff>19050</xdr:colOff>
      <xdr:row>41</xdr:row>
      <xdr:rowOff>35717</xdr:rowOff>
    </xdr:to>
    <xdr:sp macro="" textlink="">
      <xdr:nvSpPr>
        <xdr:cNvPr id="4" name="矢印: 下 3">
          <a:extLst>
            <a:ext uri="{FF2B5EF4-FFF2-40B4-BE49-F238E27FC236}">
              <a16:creationId xmlns:a16="http://schemas.microsoft.com/office/drawing/2014/main" id="{00000000-0008-0000-0800-000004000000}"/>
            </a:ext>
          </a:extLst>
        </xdr:cNvPr>
        <xdr:cNvSpPr/>
      </xdr:nvSpPr>
      <xdr:spPr>
        <a:xfrm>
          <a:off x="12801600" y="8181974"/>
          <a:ext cx="733425" cy="2016918"/>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135733</xdr:colOff>
      <xdr:row>34</xdr:row>
      <xdr:rowOff>107153</xdr:rowOff>
    </xdr:from>
    <xdr:to>
      <xdr:col>78</xdr:col>
      <xdr:colOff>23812</xdr:colOff>
      <xdr:row>38</xdr:row>
      <xdr:rowOff>59530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2584908" y="8746328"/>
          <a:ext cx="1107279" cy="638177"/>
        </a:xfrm>
        <a:prstGeom prst="rect">
          <a:avLst/>
        </a:prstGeom>
        <a:solidFill>
          <a:schemeClr val="bg1">
            <a:lumMod val="6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050">
              <a:solidFill>
                <a:schemeClr val="dk1"/>
              </a:solidFill>
              <a:effectLst/>
              <a:latin typeface="ＭＳ 明朝" panose="02020609040205080304" pitchFamily="17" charset="-128"/>
              <a:ea typeface="ＭＳ 明朝" panose="02020609040205080304" pitchFamily="17" charset="-128"/>
              <a:cs typeface="+mn-cs"/>
            </a:rPr>
            <a:t>少数点第１位以下を四捨五入</a:t>
          </a:r>
        </a:p>
      </xdr:txBody>
    </xdr:sp>
    <xdr:clientData/>
  </xdr:twoCellAnchor>
  <xdr:twoCellAnchor>
    <xdr:from>
      <xdr:col>59</xdr:col>
      <xdr:colOff>38100</xdr:colOff>
      <xdr:row>0</xdr:row>
      <xdr:rowOff>38100</xdr:rowOff>
    </xdr:from>
    <xdr:to>
      <xdr:col>65</xdr:col>
      <xdr:colOff>142875</xdr:colOff>
      <xdr:row>2</xdr:row>
      <xdr:rowOff>38100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10810875" y="38100"/>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65</xdr:col>
      <xdr:colOff>59531</xdr:colOff>
      <xdr:row>4</xdr:row>
      <xdr:rowOff>119063</xdr:rowOff>
    </xdr:from>
    <xdr:to>
      <xdr:col>82</xdr:col>
      <xdr:colOff>154780</xdr:colOff>
      <xdr:row>5</xdr:row>
      <xdr:rowOff>107156</xdr:rowOff>
    </xdr:to>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11746706" y="1033463"/>
          <a:ext cx="2686049" cy="27384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latin typeface="ＭＳ ゴシック" panose="020B0609070205080204" pitchFamily="49" charset="-128"/>
              <a:ea typeface="ＭＳ ゴシック" panose="020B0609070205080204" pitchFamily="49" charset="-128"/>
            </a:rPr>
            <a:t>１学級３５人以下で構成してください。</a:t>
          </a:r>
        </a:p>
      </xdr:txBody>
    </xdr:sp>
    <xdr:clientData/>
  </xdr:twoCellAnchor>
  <xdr:twoCellAnchor>
    <xdr:from>
      <xdr:col>78</xdr:col>
      <xdr:colOff>142878</xdr:colOff>
      <xdr:row>5</xdr:row>
      <xdr:rowOff>107157</xdr:rowOff>
    </xdr:from>
    <xdr:to>
      <xdr:col>81</xdr:col>
      <xdr:colOff>11911</xdr:colOff>
      <xdr:row>6</xdr:row>
      <xdr:rowOff>214316</xdr:rowOff>
    </xdr:to>
    <xdr:sp macro="" textlink="">
      <xdr:nvSpPr>
        <xdr:cNvPr id="8" name="矢印: 上向き折線 7">
          <a:extLst>
            <a:ext uri="{FF2B5EF4-FFF2-40B4-BE49-F238E27FC236}">
              <a16:creationId xmlns:a16="http://schemas.microsoft.com/office/drawing/2014/main" id="{00000000-0008-0000-0800-000008000000}"/>
            </a:ext>
          </a:extLst>
        </xdr:cNvPr>
        <xdr:cNvSpPr/>
      </xdr:nvSpPr>
      <xdr:spPr>
        <a:xfrm rot="16200000" flipH="1">
          <a:off x="13777915" y="1340645"/>
          <a:ext cx="392909" cy="32623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77</xdr:col>
      <xdr:colOff>119064</xdr:colOff>
      <xdr:row>97</xdr:row>
      <xdr:rowOff>190501</xdr:rowOff>
    </xdr:from>
    <xdr:to>
      <xdr:col>79</xdr:col>
      <xdr:colOff>142877</xdr:colOff>
      <xdr:row>98</xdr:row>
      <xdr:rowOff>297660</xdr:rowOff>
    </xdr:to>
    <xdr:sp macro="" textlink="">
      <xdr:nvSpPr>
        <xdr:cNvPr id="9" name="矢印: 上向き折線 8">
          <a:extLst>
            <a:ext uri="{FF2B5EF4-FFF2-40B4-BE49-F238E27FC236}">
              <a16:creationId xmlns:a16="http://schemas.microsoft.com/office/drawing/2014/main" id="{00000000-0008-0000-0800-000009000000}"/>
            </a:ext>
          </a:extLst>
        </xdr:cNvPr>
        <xdr:cNvSpPr/>
      </xdr:nvSpPr>
      <xdr:spPr>
        <a:xfrm rot="16200000" flipH="1">
          <a:off x="13602891" y="22349224"/>
          <a:ext cx="392909" cy="328613"/>
        </a:xfrm>
        <a:prstGeom prst="bentUpArrow">
          <a:avLst>
            <a:gd name="adj1" fmla="val 0"/>
            <a:gd name="adj2" fmla="val 22583"/>
            <a:gd name="adj3" fmla="val 5000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142875</xdr:colOff>
      <xdr:row>97</xdr:row>
      <xdr:rowOff>0</xdr:rowOff>
    </xdr:from>
    <xdr:to>
      <xdr:col>81</xdr:col>
      <xdr:colOff>83344</xdr:colOff>
      <xdr:row>98</xdr:row>
      <xdr:rowOff>47625</xdr:rowOff>
    </xdr:to>
    <xdr:sp macro="" textlink="">
      <xdr:nvSpPr>
        <xdr:cNvPr id="10" name="テキスト ボックス 9">
          <a:extLst>
            <a:ext uri="{FF2B5EF4-FFF2-40B4-BE49-F238E27FC236}">
              <a16:creationId xmlns:a16="http://schemas.microsoft.com/office/drawing/2014/main" id="{00000000-0008-0000-0800-00000A000000}"/>
            </a:ext>
          </a:extLst>
        </xdr:cNvPr>
        <xdr:cNvSpPr txBox="1"/>
      </xdr:nvSpPr>
      <xdr:spPr>
        <a:xfrm>
          <a:off x="11525250" y="22126575"/>
          <a:ext cx="2683669" cy="3333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ゴシック" panose="020B0609070205080204" pitchFamily="49" charset="-128"/>
              <a:ea typeface="ＭＳ ゴシック" panose="020B0609070205080204" pitchFamily="49" charset="-128"/>
            </a:rPr>
            <a:t>様式</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書きのとおり、幼稚園教諭免許を有しない者が満３歳児以上の学級担任となる場合は、様式３の届出が必要です。</a:t>
          </a:r>
        </a:p>
      </xdr:txBody>
    </xdr:sp>
    <xdr:clientData/>
  </xdr:twoCellAnchor>
  <xdr:twoCellAnchor>
    <xdr:from>
      <xdr:col>46</xdr:col>
      <xdr:colOff>261937</xdr:colOff>
      <xdr:row>57</xdr:row>
      <xdr:rowOff>0</xdr:rowOff>
    </xdr:from>
    <xdr:to>
      <xdr:col>78</xdr:col>
      <xdr:colOff>107156</xdr:colOff>
      <xdr:row>59</xdr:row>
      <xdr:rowOff>148167</xdr:rowOff>
    </xdr:to>
    <xdr:sp macro="" textlink="">
      <xdr:nvSpPr>
        <xdr:cNvPr id="11" name="テキスト ボックス 10">
          <a:extLst>
            <a:ext uri="{FF2B5EF4-FFF2-40B4-BE49-F238E27FC236}">
              <a16:creationId xmlns:a16="http://schemas.microsoft.com/office/drawing/2014/main" id="{00000000-0008-0000-0800-00000B000000}"/>
            </a:ext>
          </a:extLst>
        </xdr:cNvPr>
        <xdr:cNvSpPr txBox="1"/>
      </xdr:nvSpPr>
      <xdr:spPr>
        <a:xfrm>
          <a:off x="8453437" y="14525625"/>
          <a:ext cx="5322094" cy="6434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46</xdr:col>
      <xdr:colOff>47625</xdr:colOff>
      <xdr:row>15</xdr:row>
      <xdr:rowOff>11905</xdr:rowOff>
    </xdr:from>
    <xdr:to>
      <xdr:col>78</xdr:col>
      <xdr:colOff>95249</xdr:colOff>
      <xdr:row>19</xdr:row>
      <xdr:rowOff>142873</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382000" y="2845593"/>
          <a:ext cx="5405437" cy="845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i="0">
              <a:solidFill>
                <a:srgbClr val="FF0000"/>
              </a:solidFill>
              <a:latin typeface="ＭＳ ゴシック" panose="020B0609070205080204" pitchFamily="49" charset="-128"/>
              <a:ea typeface="ＭＳ ゴシック" panose="020B0609070205080204" pitchFamily="49" charset="-128"/>
            </a:rPr>
            <a:t>行数が足りない場合は、</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a:p>
          <a:r>
            <a:rPr kumimoji="1" lang="ja-JP" altLang="en-US" sz="1600" b="1" i="0">
              <a:solidFill>
                <a:srgbClr val="FF0000"/>
              </a:solidFill>
              <a:latin typeface="ＭＳ ゴシック" panose="020B0609070205080204" pitchFamily="49" charset="-128"/>
              <a:ea typeface="ＭＳ ゴシック" panose="020B0609070205080204" pitchFamily="49" charset="-128"/>
            </a:rPr>
            <a:t>「様式</a:t>
          </a:r>
          <a:r>
            <a:rPr kumimoji="1" lang="en-US" altLang="ja-JP" sz="1600" b="1" i="0">
              <a:solidFill>
                <a:srgbClr val="FF0000"/>
              </a:solidFill>
              <a:latin typeface="ＭＳ ゴシック" panose="020B0609070205080204" pitchFamily="49" charset="-128"/>
              <a:ea typeface="ＭＳ ゴシック" panose="020B0609070205080204" pitchFamily="49" charset="-128"/>
            </a:rPr>
            <a:t>2</a:t>
          </a:r>
          <a:r>
            <a:rPr kumimoji="1" lang="ja-JP" altLang="en-US" sz="1600" b="1" i="0">
              <a:solidFill>
                <a:srgbClr val="FF0000"/>
              </a:solidFill>
              <a:latin typeface="ＭＳ ゴシック" panose="020B0609070205080204" pitchFamily="49" charset="-128"/>
              <a:ea typeface="ＭＳ ゴシック" panose="020B0609070205080204" pitchFamily="49" charset="-128"/>
            </a:rPr>
            <a:t>（職員一覧不足用）」シートを御使用ください</a:t>
          </a:r>
          <a:endParaRPr kumimoji="1" lang="en-US" altLang="ja-JP" sz="1600" b="1" i="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A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A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A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A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A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A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A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A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72</xdr:row>
          <xdr:rowOff>276225</xdr:rowOff>
        </xdr:from>
        <xdr:to>
          <xdr:col>11</xdr:col>
          <xdr:colOff>104775</xdr:colOff>
          <xdr:row>74</xdr:row>
          <xdr:rowOff>28575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A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76</xdr:row>
          <xdr:rowOff>276225</xdr:rowOff>
        </xdr:from>
        <xdr:to>
          <xdr:col>12</xdr:col>
          <xdr:colOff>123825</xdr:colOff>
          <xdr:row>78</xdr:row>
          <xdr:rowOff>9525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A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79</xdr:row>
          <xdr:rowOff>0</xdr:rowOff>
        </xdr:from>
        <xdr:to>
          <xdr:col>12</xdr:col>
          <xdr:colOff>123825</xdr:colOff>
          <xdr:row>80</xdr:row>
          <xdr:rowOff>28575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A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78</xdr:row>
          <xdr:rowOff>0</xdr:rowOff>
        </xdr:from>
        <xdr:to>
          <xdr:col>12</xdr:col>
          <xdr:colOff>123825</xdr:colOff>
          <xdr:row>79</xdr:row>
          <xdr:rowOff>28575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A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80</xdr:row>
          <xdr:rowOff>0</xdr:rowOff>
        </xdr:from>
        <xdr:to>
          <xdr:col>12</xdr:col>
          <xdr:colOff>123825</xdr:colOff>
          <xdr:row>81</xdr:row>
          <xdr:rowOff>28575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A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81</xdr:row>
          <xdr:rowOff>0</xdr:rowOff>
        </xdr:from>
        <xdr:to>
          <xdr:col>12</xdr:col>
          <xdr:colOff>123825</xdr:colOff>
          <xdr:row>82</xdr:row>
          <xdr:rowOff>28575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A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0</xdr:rowOff>
        </xdr:from>
        <xdr:to>
          <xdr:col>12</xdr:col>
          <xdr:colOff>123825</xdr:colOff>
          <xdr:row>83</xdr:row>
          <xdr:rowOff>28575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A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82</xdr:row>
          <xdr:rowOff>257175</xdr:rowOff>
        </xdr:from>
        <xdr:to>
          <xdr:col>12</xdr:col>
          <xdr:colOff>123825</xdr:colOff>
          <xdr:row>84</xdr:row>
          <xdr:rowOff>9525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A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84</xdr:row>
          <xdr:rowOff>257175</xdr:rowOff>
        </xdr:from>
        <xdr:to>
          <xdr:col>12</xdr:col>
          <xdr:colOff>123825</xdr:colOff>
          <xdr:row>86</xdr:row>
          <xdr:rowOff>9525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A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85</xdr:row>
          <xdr:rowOff>257175</xdr:rowOff>
        </xdr:from>
        <xdr:to>
          <xdr:col>12</xdr:col>
          <xdr:colOff>123825</xdr:colOff>
          <xdr:row>87</xdr:row>
          <xdr:rowOff>9525</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A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87</xdr:row>
          <xdr:rowOff>0</xdr:rowOff>
        </xdr:from>
        <xdr:to>
          <xdr:col>12</xdr:col>
          <xdr:colOff>123825</xdr:colOff>
          <xdr:row>88</xdr:row>
          <xdr:rowOff>28575</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A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76</xdr:row>
          <xdr:rowOff>276225</xdr:rowOff>
        </xdr:from>
        <xdr:to>
          <xdr:col>22</xdr:col>
          <xdr:colOff>123825</xdr:colOff>
          <xdr:row>78</xdr:row>
          <xdr:rowOff>9525</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A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81</xdr:row>
          <xdr:rowOff>0</xdr:rowOff>
        </xdr:from>
        <xdr:to>
          <xdr:col>33</xdr:col>
          <xdr:colOff>123825</xdr:colOff>
          <xdr:row>82</xdr:row>
          <xdr:rowOff>28575</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A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80</xdr:row>
          <xdr:rowOff>0</xdr:rowOff>
        </xdr:from>
        <xdr:to>
          <xdr:col>33</xdr:col>
          <xdr:colOff>123825</xdr:colOff>
          <xdr:row>81</xdr:row>
          <xdr:rowOff>28575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A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83</xdr:row>
          <xdr:rowOff>0</xdr:rowOff>
        </xdr:from>
        <xdr:to>
          <xdr:col>33</xdr:col>
          <xdr:colOff>123825</xdr:colOff>
          <xdr:row>84</xdr:row>
          <xdr:rowOff>28575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A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85</xdr:row>
          <xdr:rowOff>0</xdr:rowOff>
        </xdr:from>
        <xdr:to>
          <xdr:col>33</xdr:col>
          <xdr:colOff>123825</xdr:colOff>
          <xdr:row>86</xdr:row>
          <xdr:rowOff>28575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A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87</xdr:row>
          <xdr:rowOff>0</xdr:rowOff>
        </xdr:from>
        <xdr:to>
          <xdr:col>23</xdr:col>
          <xdr:colOff>123825</xdr:colOff>
          <xdr:row>88</xdr:row>
          <xdr:rowOff>28575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90</xdr:row>
          <xdr:rowOff>276225</xdr:rowOff>
        </xdr:from>
        <xdr:to>
          <xdr:col>12</xdr:col>
          <xdr:colOff>104775</xdr:colOff>
          <xdr:row>92</xdr:row>
          <xdr:rowOff>9525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9525</xdr:rowOff>
        </xdr:from>
        <xdr:to>
          <xdr:col>12</xdr:col>
          <xdr:colOff>104775</xdr:colOff>
          <xdr:row>94</xdr:row>
          <xdr:rowOff>28575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93</xdr:row>
          <xdr:rowOff>257175</xdr:rowOff>
        </xdr:from>
        <xdr:to>
          <xdr:col>12</xdr:col>
          <xdr:colOff>104775</xdr:colOff>
          <xdr:row>95</xdr:row>
          <xdr:rowOff>9525</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95</xdr:row>
          <xdr:rowOff>257175</xdr:rowOff>
        </xdr:from>
        <xdr:to>
          <xdr:col>12</xdr:col>
          <xdr:colOff>104775</xdr:colOff>
          <xdr:row>97</xdr:row>
          <xdr:rowOff>9525</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96</xdr:row>
          <xdr:rowOff>257175</xdr:rowOff>
        </xdr:from>
        <xdr:to>
          <xdr:col>12</xdr:col>
          <xdr:colOff>104775</xdr:colOff>
          <xdr:row>98</xdr:row>
          <xdr:rowOff>9525</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99</xdr:row>
          <xdr:rowOff>0</xdr:rowOff>
        </xdr:from>
        <xdr:to>
          <xdr:col>12</xdr:col>
          <xdr:colOff>104775</xdr:colOff>
          <xdr:row>100</xdr:row>
          <xdr:rowOff>28575</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A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100</xdr:row>
          <xdr:rowOff>0</xdr:rowOff>
        </xdr:from>
        <xdr:to>
          <xdr:col>12</xdr:col>
          <xdr:colOff>104775</xdr:colOff>
          <xdr:row>101</xdr:row>
          <xdr:rowOff>28575</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101</xdr:row>
          <xdr:rowOff>0</xdr:rowOff>
        </xdr:from>
        <xdr:to>
          <xdr:col>12</xdr:col>
          <xdr:colOff>104775</xdr:colOff>
          <xdr:row>102</xdr:row>
          <xdr:rowOff>28575</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39</xdr:row>
          <xdr:rowOff>47625</xdr:rowOff>
        </xdr:from>
        <xdr:to>
          <xdr:col>24</xdr:col>
          <xdr:colOff>85725</xdr:colOff>
          <xdr:row>39</xdr:row>
          <xdr:rowOff>295275</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41</xdr:row>
          <xdr:rowOff>28575</xdr:rowOff>
        </xdr:from>
        <xdr:to>
          <xdr:col>24</xdr:col>
          <xdr:colOff>85725</xdr:colOff>
          <xdr:row>41</xdr:row>
          <xdr:rowOff>276225</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41</xdr:row>
          <xdr:rowOff>47625</xdr:rowOff>
        </xdr:from>
        <xdr:to>
          <xdr:col>30</xdr:col>
          <xdr:colOff>85725</xdr:colOff>
          <xdr:row>41</xdr:row>
          <xdr:rowOff>295275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39</xdr:row>
          <xdr:rowOff>47625</xdr:rowOff>
        </xdr:from>
        <xdr:to>
          <xdr:col>30</xdr:col>
          <xdr:colOff>85725</xdr:colOff>
          <xdr:row>39</xdr:row>
          <xdr:rowOff>295275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78051</xdr:colOff>
      <xdr:row>50</xdr:row>
      <xdr:rowOff>11906</xdr:rowOff>
    </xdr:from>
    <xdr:to>
      <xdr:col>41</xdr:col>
      <xdr:colOff>1</xdr:colOff>
      <xdr:row>56</xdr:row>
      <xdr:rowOff>0</xdr:rowOff>
    </xdr:to>
    <xdr:sp macro="" textlink="">
      <xdr:nvSpPr>
        <xdr:cNvPr id="39" name="AutoShape 4">
          <a:extLst>
            <a:ext uri="{FF2B5EF4-FFF2-40B4-BE49-F238E27FC236}">
              <a16:creationId xmlns:a16="http://schemas.microsoft.com/office/drawing/2014/main" id="{00000000-0008-0000-0A00-000027000000}"/>
            </a:ext>
          </a:extLst>
        </xdr:cNvPr>
        <xdr:cNvSpPr>
          <a:spLocks noChangeArrowheads="1"/>
        </xdr:cNvSpPr>
      </xdr:nvSpPr>
      <xdr:spPr bwMode="auto">
        <a:xfrm>
          <a:off x="382851" y="1231820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66</xdr:col>
      <xdr:colOff>35718</xdr:colOff>
      <xdr:row>0</xdr:row>
      <xdr:rowOff>45243</xdr:rowOff>
    </xdr:from>
    <xdr:to>
      <xdr:col>72</xdr:col>
      <xdr:colOff>140492</xdr:colOff>
      <xdr:row>2</xdr:row>
      <xdr:rowOff>45243</xdr:rowOff>
    </xdr:to>
    <xdr:sp macro="" textlink="">
      <xdr:nvSpPr>
        <xdr:cNvPr id="40" name="テキスト ボックス 39">
          <a:extLst>
            <a:ext uri="{FF2B5EF4-FFF2-40B4-BE49-F238E27FC236}">
              <a16:creationId xmlns:a16="http://schemas.microsoft.com/office/drawing/2014/main" id="{00000000-0008-0000-0A00-000028000000}"/>
            </a:ext>
          </a:extLst>
        </xdr:cNvPr>
        <xdr:cNvSpPr txBox="1"/>
      </xdr:nvSpPr>
      <xdr:spPr>
        <a:xfrm>
          <a:off x="9875043" y="45243"/>
          <a:ext cx="1019174"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119063</xdr:colOff>
      <xdr:row>11</xdr:row>
      <xdr:rowOff>11906</xdr:rowOff>
    </xdr:from>
    <xdr:to>
      <xdr:col>83</xdr:col>
      <xdr:colOff>95250</xdr:colOff>
      <xdr:row>13</xdr:row>
      <xdr:rowOff>47625</xdr:rowOff>
    </xdr:to>
    <xdr:sp macro="" textlink="">
      <xdr:nvSpPr>
        <xdr:cNvPr id="41" name="テキスト ボックス 40">
          <a:extLst>
            <a:ext uri="{FF2B5EF4-FFF2-40B4-BE49-F238E27FC236}">
              <a16:creationId xmlns:a16="http://schemas.microsoft.com/office/drawing/2014/main" id="{00000000-0008-0000-0A00-000029000000}"/>
            </a:ext>
          </a:extLst>
        </xdr:cNvPr>
        <xdr:cNvSpPr txBox="1"/>
      </xdr:nvSpPr>
      <xdr:spPr>
        <a:xfrm>
          <a:off x="8891588" y="2612231"/>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mc:AlternateContent xmlns:mc="http://schemas.openxmlformats.org/markup-compatibility/2006">
    <mc:Choice xmlns:a14="http://schemas.microsoft.com/office/drawing/2010/main" Requires="a14">
      <xdr:twoCellAnchor editAs="oneCell">
        <xdr:from>
          <xdr:col>22</xdr:col>
          <xdr:colOff>85725</xdr:colOff>
          <xdr:row>40</xdr:row>
          <xdr:rowOff>47625</xdr:rowOff>
        </xdr:from>
        <xdr:to>
          <xdr:col>24</xdr:col>
          <xdr:colOff>85725</xdr:colOff>
          <xdr:row>40</xdr:row>
          <xdr:rowOff>295275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40</xdr:row>
          <xdr:rowOff>47625</xdr:rowOff>
        </xdr:from>
        <xdr:to>
          <xdr:col>30</xdr:col>
          <xdr:colOff>85725</xdr:colOff>
          <xdr:row>40</xdr:row>
          <xdr:rowOff>295275</xdr:rowOff>
        </xdr:to>
        <xdr:sp macro="" textlink="">
          <xdr:nvSpPr>
            <xdr:cNvPr id="10279" name="Check Box 39"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57</xdr:row>
          <xdr:rowOff>276225</xdr:rowOff>
        </xdr:from>
        <xdr:to>
          <xdr:col>68</xdr:col>
          <xdr:colOff>85725</xdr:colOff>
          <xdr:row>59</xdr:row>
          <xdr:rowOff>9525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58</xdr:row>
          <xdr:rowOff>257175</xdr:rowOff>
        </xdr:from>
        <xdr:to>
          <xdr:col>68</xdr:col>
          <xdr:colOff>85725</xdr:colOff>
          <xdr:row>60</xdr:row>
          <xdr:rowOff>9525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A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57</xdr:row>
          <xdr:rowOff>276225</xdr:rowOff>
        </xdr:from>
        <xdr:to>
          <xdr:col>77</xdr:col>
          <xdr:colOff>85725</xdr:colOff>
          <xdr:row>59</xdr:row>
          <xdr:rowOff>9525</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A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58</xdr:row>
          <xdr:rowOff>257175</xdr:rowOff>
        </xdr:from>
        <xdr:to>
          <xdr:col>77</xdr:col>
          <xdr:colOff>85725</xdr:colOff>
          <xdr:row>60</xdr:row>
          <xdr:rowOff>9525</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A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64</xdr:row>
          <xdr:rowOff>361950</xdr:rowOff>
        </xdr:from>
        <xdr:to>
          <xdr:col>75</xdr:col>
          <xdr:colOff>76200</xdr:colOff>
          <xdr:row>66</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A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65</xdr:row>
          <xdr:rowOff>257175</xdr:rowOff>
        </xdr:from>
        <xdr:to>
          <xdr:col>75</xdr:col>
          <xdr:colOff>85725</xdr:colOff>
          <xdr:row>67</xdr:row>
          <xdr:rowOff>9525</xdr:rowOff>
        </xdr:to>
        <xdr:sp macro="" textlink="">
          <xdr:nvSpPr>
            <xdr:cNvPr id="10285" name="Check Box 45" hidden="1">
              <a:extLst>
                <a:ext uri="{63B3BB69-23CF-44E3-9099-C40C66FF867C}">
                  <a14:compatExt spid="_x0000_s10285"/>
                </a:ext>
                <a:ext uri="{FF2B5EF4-FFF2-40B4-BE49-F238E27FC236}">
                  <a16:creationId xmlns:a16="http://schemas.microsoft.com/office/drawing/2014/main" id="{00000000-0008-0000-0A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64</xdr:row>
          <xdr:rowOff>361950</xdr:rowOff>
        </xdr:from>
        <xdr:to>
          <xdr:col>82</xdr:col>
          <xdr:colOff>85725</xdr:colOff>
          <xdr:row>66</xdr:row>
          <xdr:rowOff>0</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A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66</xdr:row>
          <xdr:rowOff>0</xdr:rowOff>
        </xdr:from>
        <xdr:to>
          <xdr:col>82</xdr:col>
          <xdr:colOff>95250</xdr:colOff>
          <xdr:row>67</xdr:row>
          <xdr:rowOff>28575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A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72</xdr:row>
          <xdr:rowOff>276225</xdr:rowOff>
        </xdr:from>
        <xdr:to>
          <xdr:col>60</xdr:col>
          <xdr:colOff>104775</xdr:colOff>
          <xdr:row>74</xdr:row>
          <xdr:rowOff>28575</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A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76</xdr:row>
          <xdr:rowOff>276225</xdr:rowOff>
        </xdr:from>
        <xdr:to>
          <xdr:col>61</xdr:col>
          <xdr:colOff>123825</xdr:colOff>
          <xdr:row>78</xdr:row>
          <xdr:rowOff>9525</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A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79</xdr:row>
          <xdr:rowOff>0</xdr:rowOff>
        </xdr:from>
        <xdr:to>
          <xdr:col>61</xdr:col>
          <xdr:colOff>123825</xdr:colOff>
          <xdr:row>80</xdr:row>
          <xdr:rowOff>28575</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A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78</xdr:row>
          <xdr:rowOff>0</xdr:rowOff>
        </xdr:from>
        <xdr:to>
          <xdr:col>61</xdr:col>
          <xdr:colOff>123825</xdr:colOff>
          <xdr:row>79</xdr:row>
          <xdr:rowOff>28575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A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80</xdr:row>
          <xdr:rowOff>0</xdr:rowOff>
        </xdr:from>
        <xdr:to>
          <xdr:col>61</xdr:col>
          <xdr:colOff>123825</xdr:colOff>
          <xdr:row>81</xdr:row>
          <xdr:rowOff>28575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A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81</xdr:row>
          <xdr:rowOff>0</xdr:rowOff>
        </xdr:from>
        <xdr:to>
          <xdr:col>61</xdr:col>
          <xdr:colOff>123825</xdr:colOff>
          <xdr:row>82</xdr:row>
          <xdr:rowOff>28575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A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0</xdr:rowOff>
        </xdr:from>
        <xdr:to>
          <xdr:col>61</xdr:col>
          <xdr:colOff>123825</xdr:colOff>
          <xdr:row>83</xdr:row>
          <xdr:rowOff>28575</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A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82</xdr:row>
          <xdr:rowOff>257175</xdr:rowOff>
        </xdr:from>
        <xdr:to>
          <xdr:col>61</xdr:col>
          <xdr:colOff>123825</xdr:colOff>
          <xdr:row>84</xdr:row>
          <xdr:rowOff>9525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A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84</xdr:row>
          <xdr:rowOff>257175</xdr:rowOff>
        </xdr:from>
        <xdr:to>
          <xdr:col>61</xdr:col>
          <xdr:colOff>123825</xdr:colOff>
          <xdr:row>86</xdr:row>
          <xdr:rowOff>9525</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A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85</xdr:row>
          <xdr:rowOff>257175</xdr:rowOff>
        </xdr:from>
        <xdr:to>
          <xdr:col>61</xdr:col>
          <xdr:colOff>123825</xdr:colOff>
          <xdr:row>87</xdr:row>
          <xdr:rowOff>9525</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A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87</xdr:row>
          <xdr:rowOff>0</xdr:rowOff>
        </xdr:from>
        <xdr:to>
          <xdr:col>61</xdr:col>
          <xdr:colOff>123825</xdr:colOff>
          <xdr:row>88</xdr:row>
          <xdr:rowOff>28575</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A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76</xdr:row>
          <xdr:rowOff>276225</xdr:rowOff>
        </xdr:from>
        <xdr:to>
          <xdr:col>71</xdr:col>
          <xdr:colOff>123825</xdr:colOff>
          <xdr:row>78</xdr:row>
          <xdr:rowOff>9525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A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81</xdr:row>
          <xdr:rowOff>0</xdr:rowOff>
        </xdr:from>
        <xdr:to>
          <xdr:col>82</xdr:col>
          <xdr:colOff>123825</xdr:colOff>
          <xdr:row>82</xdr:row>
          <xdr:rowOff>28575</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A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80</xdr:row>
          <xdr:rowOff>0</xdr:rowOff>
        </xdr:from>
        <xdr:to>
          <xdr:col>82</xdr:col>
          <xdr:colOff>123825</xdr:colOff>
          <xdr:row>81</xdr:row>
          <xdr:rowOff>28575</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A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83</xdr:row>
          <xdr:rowOff>0</xdr:rowOff>
        </xdr:from>
        <xdr:to>
          <xdr:col>82</xdr:col>
          <xdr:colOff>123825</xdr:colOff>
          <xdr:row>84</xdr:row>
          <xdr:rowOff>28575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A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85</xdr:row>
          <xdr:rowOff>0</xdr:rowOff>
        </xdr:from>
        <xdr:to>
          <xdr:col>82</xdr:col>
          <xdr:colOff>123825</xdr:colOff>
          <xdr:row>86</xdr:row>
          <xdr:rowOff>28575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A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87</xdr:row>
          <xdr:rowOff>0</xdr:rowOff>
        </xdr:from>
        <xdr:to>
          <xdr:col>72</xdr:col>
          <xdr:colOff>123825</xdr:colOff>
          <xdr:row>88</xdr:row>
          <xdr:rowOff>28575</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A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90</xdr:row>
          <xdr:rowOff>276225</xdr:rowOff>
        </xdr:from>
        <xdr:to>
          <xdr:col>61</xdr:col>
          <xdr:colOff>104775</xdr:colOff>
          <xdr:row>92</xdr:row>
          <xdr:rowOff>9525</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A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9525</xdr:rowOff>
        </xdr:from>
        <xdr:to>
          <xdr:col>61</xdr:col>
          <xdr:colOff>104775</xdr:colOff>
          <xdr:row>94</xdr:row>
          <xdr:rowOff>28575</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A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93</xdr:row>
          <xdr:rowOff>257175</xdr:rowOff>
        </xdr:from>
        <xdr:to>
          <xdr:col>61</xdr:col>
          <xdr:colOff>104775</xdr:colOff>
          <xdr:row>95</xdr:row>
          <xdr:rowOff>9525</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A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95</xdr:row>
          <xdr:rowOff>257175</xdr:rowOff>
        </xdr:from>
        <xdr:to>
          <xdr:col>61</xdr:col>
          <xdr:colOff>104775</xdr:colOff>
          <xdr:row>97</xdr:row>
          <xdr:rowOff>9525</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A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96</xdr:row>
          <xdr:rowOff>257175</xdr:rowOff>
        </xdr:from>
        <xdr:to>
          <xdr:col>61</xdr:col>
          <xdr:colOff>104775</xdr:colOff>
          <xdr:row>98</xdr:row>
          <xdr:rowOff>9525</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A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99</xdr:row>
          <xdr:rowOff>0</xdr:rowOff>
        </xdr:from>
        <xdr:to>
          <xdr:col>61</xdr:col>
          <xdr:colOff>104775</xdr:colOff>
          <xdr:row>100</xdr:row>
          <xdr:rowOff>28575</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A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100</xdr:row>
          <xdr:rowOff>0</xdr:rowOff>
        </xdr:from>
        <xdr:to>
          <xdr:col>61</xdr:col>
          <xdr:colOff>104775</xdr:colOff>
          <xdr:row>101</xdr:row>
          <xdr:rowOff>28575</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A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101</xdr:row>
          <xdr:rowOff>0</xdr:rowOff>
        </xdr:from>
        <xdr:to>
          <xdr:col>61</xdr:col>
          <xdr:colOff>104775</xdr:colOff>
          <xdr:row>102</xdr:row>
          <xdr:rowOff>28575</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A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39</xdr:row>
          <xdr:rowOff>47625</xdr:rowOff>
        </xdr:from>
        <xdr:to>
          <xdr:col>73</xdr:col>
          <xdr:colOff>85725</xdr:colOff>
          <xdr:row>39</xdr:row>
          <xdr:rowOff>295275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A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85725</xdr:colOff>
          <xdr:row>41</xdr:row>
          <xdr:rowOff>28575</xdr:rowOff>
        </xdr:from>
        <xdr:to>
          <xdr:col>73</xdr:col>
          <xdr:colOff>85725</xdr:colOff>
          <xdr:row>41</xdr:row>
          <xdr:rowOff>276225</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A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41</xdr:row>
          <xdr:rowOff>47625</xdr:rowOff>
        </xdr:from>
        <xdr:to>
          <xdr:col>79</xdr:col>
          <xdr:colOff>85725</xdr:colOff>
          <xdr:row>41</xdr:row>
          <xdr:rowOff>295275</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A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39</xdr:row>
          <xdr:rowOff>47625</xdr:rowOff>
        </xdr:from>
        <xdr:to>
          <xdr:col>79</xdr:col>
          <xdr:colOff>85725</xdr:colOff>
          <xdr:row>39</xdr:row>
          <xdr:rowOff>295275</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A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78051</xdr:colOff>
      <xdr:row>50</xdr:row>
      <xdr:rowOff>11906</xdr:rowOff>
    </xdr:from>
    <xdr:to>
      <xdr:col>90</xdr:col>
      <xdr:colOff>1</xdr:colOff>
      <xdr:row>56</xdr:row>
      <xdr:rowOff>0</xdr:rowOff>
    </xdr:to>
    <xdr:sp macro="" textlink="">
      <xdr:nvSpPr>
        <xdr:cNvPr id="81" name="AutoShape 4">
          <a:extLst>
            <a:ext uri="{FF2B5EF4-FFF2-40B4-BE49-F238E27FC236}">
              <a16:creationId xmlns:a16="http://schemas.microsoft.com/office/drawing/2014/main" id="{00000000-0008-0000-0A00-000051000000}"/>
            </a:ext>
          </a:extLst>
        </xdr:cNvPr>
        <xdr:cNvSpPr>
          <a:spLocks noChangeArrowheads="1"/>
        </xdr:cNvSpPr>
      </xdr:nvSpPr>
      <xdr:spPr bwMode="auto">
        <a:xfrm>
          <a:off x="7631376" y="12318206"/>
          <a:ext cx="5865550" cy="1473994"/>
        </a:xfrm>
        <a:prstGeom prst="bracketPair">
          <a:avLst>
            <a:gd name="adj" fmla="val 873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71</xdr:col>
          <xdr:colOff>85725</xdr:colOff>
          <xdr:row>40</xdr:row>
          <xdr:rowOff>47625</xdr:rowOff>
        </xdr:from>
        <xdr:to>
          <xdr:col>73</xdr:col>
          <xdr:colOff>85725</xdr:colOff>
          <xdr:row>40</xdr:row>
          <xdr:rowOff>295275</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A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85725</xdr:colOff>
          <xdr:row>40</xdr:row>
          <xdr:rowOff>47625</xdr:rowOff>
        </xdr:from>
        <xdr:to>
          <xdr:col>79</xdr:col>
          <xdr:colOff>85725</xdr:colOff>
          <xdr:row>40</xdr:row>
          <xdr:rowOff>295275</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A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57</xdr:row>
          <xdr:rowOff>276225</xdr:rowOff>
        </xdr:from>
        <xdr:to>
          <xdr:col>19</xdr:col>
          <xdr:colOff>85725</xdr:colOff>
          <xdr:row>59</xdr:row>
          <xdr:rowOff>9525</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A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58</xdr:row>
          <xdr:rowOff>257175</xdr:rowOff>
        </xdr:from>
        <xdr:to>
          <xdr:col>19</xdr:col>
          <xdr:colOff>85725</xdr:colOff>
          <xdr:row>60</xdr:row>
          <xdr:rowOff>9525</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A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57</xdr:row>
          <xdr:rowOff>276225</xdr:rowOff>
        </xdr:from>
        <xdr:to>
          <xdr:col>28</xdr:col>
          <xdr:colOff>85725</xdr:colOff>
          <xdr:row>59</xdr:row>
          <xdr:rowOff>9525</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A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58</xdr:row>
          <xdr:rowOff>257175</xdr:rowOff>
        </xdr:from>
        <xdr:to>
          <xdr:col>28</xdr:col>
          <xdr:colOff>85725</xdr:colOff>
          <xdr:row>60</xdr:row>
          <xdr:rowOff>9525</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A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64</xdr:row>
          <xdr:rowOff>361950</xdr:rowOff>
        </xdr:from>
        <xdr:to>
          <xdr:col>26</xdr:col>
          <xdr:colOff>76200</xdr:colOff>
          <xdr:row>66</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A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65</xdr:row>
          <xdr:rowOff>257175</xdr:rowOff>
        </xdr:from>
        <xdr:to>
          <xdr:col>26</xdr:col>
          <xdr:colOff>85725</xdr:colOff>
          <xdr:row>67</xdr:row>
          <xdr:rowOff>9525</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A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64</xdr:row>
          <xdr:rowOff>361950</xdr:rowOff>
        </xdr:from>
        <xdr:to>
          <xdr:col>33</xdr:col>
          <xdr:colOff>85725</xdr:colOff>
          <xdr:row>66</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A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66</xdr:row>
          <xdr:rowOff>0</xdr:rowOff>
        </xdr:from>
        <xdr:to>
          <xdr:col>33</xdr:col>
          <xdr:colOff>95250</xdr:colOff>
          <xdr:row>67</xdr:row>
          <xdr:rowOff>28575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A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file:///\\Docserve\docserve\free_space(2230020000)\&#12304;H29&#12399;&#12368;&#12367;&#12415;&#23616;&#31227;&#31649;&#20808;&#12501;&#12457;&#12523;&#12480;&#12305;\&#65296;&#65300;&#27665;&#21942;&#20445;&#32946;&#26045;&#35373;\&#9678;&#26032;&#12501;&#12457;&#12523;&#12480;&#12300;&#26032;&#21046;&#24230;&#25285;&#24403;&#12301;&#9678;\15_&#35469;&#21487;&#12539;&#30906;&#35469;\01_&#26032;&#35373;&#35469;&#23450;&#12371;&#12393;&#12418;&#22290;&#12539;&#20445;&#32946;&#25152;&#12539;&#23567;&#35215;&#27169;&#31561;&#35469;&#21487;\&#20196;&#21644;05&#24180;&#24230;_&#35469;&#21487;&#12539;&#30906;&#35469;\03_&#35469;&#23450;&#12371;&#12393;&#12418;&#22290;\R5&#24180;&#24230;&#29256;&#31227;&#34892;&#30003;&#35531;&#26360;&#39006;\&#22290;&#36865;&#20184;&#29992;\&#20445;&#32946;&#22290;&#12363;&#12425;&#31227;&#34892;&#12377;&#12427;&#22580;&#21512;&#12398;&#30003;&#35531;&#26360;&#39006;&#31561;\&#20445;&#32946;&#22290;&#8594;&#20445;&#32946;&#25152;&#22411;&#35469;&#23450;&#12371;&#12393;&#12418;&#22290;\02_&#35469;&#21487;&#12539;&#30906;&#35469;&#30003;&#35531;&#27096;&#24335;&#65288;&#20445;&#32946;&#25152;&#8594;&#20445;&#32946;&#25152;&#22411;&#35469;&#23450;&#12371;&#12393;&#12418;&#22290;&#31227;&#34892;&#65289;.xlsx?2952F4C0" TargetMode="External"/><Relationship Id="rId1" Type="http://schemas.openxmlformats.org/officeDocument/2006/relationships/externalLinkPath" Target="file:///\\2952F4C0\02_&#35469;&#21487;&#12539;&#30906;&#35469;&#30003;&#35531;&#27096;&#24335;&#65288;&#20445;&#32946;&#25152;&#8594;&#20445;&#32946;&#25152;&#22411;&#35469;&#23450;&#12371;&#12393;&#12418;&#22290;&#31227;&#348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エクセル目次"/>
      <sheetName val="第1号（認定申請書）"/>
      <sheetName val="付表"/>
      <sheetName val="様式1（認）"/>
      <sheetName val="様式2-2"/>
      <sheetName val="様式2 (職員一覧不足用)"/>
      <sheetName val="様式3"/>
      <sheetName val="様式4"/>
      <sheetName val="様式5"/>
      <sheetName val="様式6-2"/>
      <sheetName val="様式7"/>
      <sheetName val="様式8-2"/>
      <sheetName val="様式9"/>
      <sheetName val="様式10"/>
      <sheetName val="第1号（特定教育保育確認申請）"/>
      <sheetName val="付表 "/>
      <sheetName val="様式1（確）"/>
      <sheetName val="第3号（施設等利用給付確認申請書預かり保育）"/>
      <sheetName val="第７号（施設等利用給付変更届）"/>
      <sheetName val="第４号（施設等利用給付確認申請一時預かり）"/>
      <sheetName val="第５号（施設等利用給付確認申請病後児保育事業）"/>
      <sheetName val="付表（施申）"/>
      <sheetName val="（誓約書_施設等利用給付）"/>
      <sheetName val="様式２（業務管理体制変更届出書）"/>
      <sheetName val="第13-2号（上乗せ徴収届出）"/>
      <sheetName val="様式１（保育士配置特例届出書）"/>
      <sheetName val="認可・確認部会資料転記用"/>
    </sheetNames>
    <sheetDataSet>
      <sheetData sheetId="0" refreshError="1"/>
      <sheetData sheetId="1" refreshError="1"/>
      <sheetData sheetId="2" refreshError="1"/>
      <sheetData sheetId="3" refreshError="1"/>
      <sheetData sheetId="4"/>
      <sheetData sheetId="5">
        <row r="5">
          <cell r="BQ5" t="str">
            <v>常勤</v>
          </cell>
          <cell r="BX5">
            <v>173</v>
          </cell>
        </row>
        <row r="6">
          <cell r="BQ6" t="str">
            <v>常勤</v>
          </cell>
          <cell r="BX6">
            <v>173</v>
          </cell>
        </row>
        <row r="7">
          <cell r="BQ7" t="str">
            <v>常勤</v>
          </cell>
          <cell r="BX7">
            <v>173</v>
          </cell>
        </row>
        <row r="8">
          <cell r="BQ8" t="str">
            <v>常勤</v>
          </cell>
          <cell r="BX8">
            <v>173</v>
          </cell>
        </row>
        <row r="9">
          <cell r="BQ9" t="str">
            <v>非常勤</v>
          </cell>
          <cell r="BX9">
            <v>90</v>
          </cell>
        </row>
        <row r="10">
          <cell r="BQ10" t="str">
            <v>非常勤</v>
          </cell>
          <cell r="BX10">
            <v>100</v>
          </cell>
        </row>
        <row r="11">
          <cell r="BQ11" t="str">
            <v>常勤</v>
          </cell>
          <cell r="BX11">
            <v>173</v>
          </cell>
        </row>
        <row r="12">
          <cell r="BQ12" t="str">
            <v>常勤</v>
          </cell>
          <cell r="BX12">
            <v>173</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107.xml"/><Relationship Id="rId117" Type="http://schemas.openxmlformats.org/officeDocument/2006/relationships/ctrlProp" Target="../ctrlProps/ctrlProp198.xml"/><Relationship Id="rId21" Type="http://schemas.openxmlformats.org/officeDocument/2006/relationships/ctrlProp" Target="../ctrlProps/ctrlProp102.xml"/><Relationship Id="rId42" Type="http://schemas.openxmlformats.org/officeDocument/2006/relationships/ctrlProp" Target="../ctrlProps/ctrlProp123.xml"/><Relationship Id="rId47" Type="http://schemas.openxmlformats.org/officeDocument/2006/relationships/ctrlProp" Target="../ctrlProps/ctrlProp128.xml"/><Relationship Id="rId63" Type="http://schemas.openxmlformats.org/officeDocument/2006/relationships/ctrlProp" Target="../ctrlProps/ctrlProp144.xml"/><Relationship Id="rId68" Type="http://schemas.openxmlformats.org/officeDocument/2006/relationships/ctrlProp" Target="../ctrlProps/ctrlProp149.xml"/><Relationship Id="rId84" Type="http://schemas.openxmlformats.org/officeDocument/2006/relationships/ctrlProp" Target="../ctrlProps/ctrlProp165.xml"/><Relationship Id="rId89" Type="http://schemas.openxmlformats.org/officeDocument/2006/relationships/ctrlProp" Target="../ctrlProps/ctrlProp170.xml"/><Relationship Id="rId112" Type="http://schemas.openxmlformats.org/officeDocument/2006/relationships/ctrlProp" Target="../ctrlProps/ctrlProp193.xml"/><Relationship Id="rId133" Type="http://schemas.openxmlformats.org/officeDocument/2006/relationships/ctrlProp" Target="../ctrlProps/ctrlProp214.xml"/><Relationship Id="rId16" Type="http://schemas.openxmlformats.org/officeDocument/2006/relationships/ctrlProp" Target="../ctrlProps/ctrlProp97.xml"/><Relationship Id="rId107" Type="http://schemas.openxmlformats.org/officeDocument/2006/relationships/ctrlProp" Target="../ctrlProps/ctrlProp188.xml"/><Relationship Id="rId11" Type="http://schemas.openxmlformats.org/officeDocument/2006/relationships/ctrlProp" Target="../ctrlProps/ctrlProp92.xml"/><Relationship Id="rId32" Type="http://schemas.openxmlformats.org/officeDocument/2006/relationships/ctrlProp" Target="../ctrlProps/ctrlProp113.xml"/><Relationship Id="rId37" Type="http://schemas.openxmlformats.org/officeDocument/2006/relationships/ctrlProp" Target="../ctrlProps/ctrlProp118.xml"/><Relationship Id="rId53" Type="http://schemas.openxmlformats.org/officeDocument/2006/relationships/ctrlProp" Target="../ctrlProps/ctrlProp134.xml"/><Relationship Id="rId58" Type="http://schemas.openxmlformats.org/officeDocument/2006/relationships/ctrlProp" Target="../ctrlProps/ctrlProp139.xml"/><Relationship Id="rId74" Type="http://schemas.openxmlformats.org/officeDocument/2006/relationships/ctrlProp" Target="../ctrlProps/ctrlProp155.xml"/><Relationship Id="rId79" Type="http://schemas.openxmlformats.org/officeDocument/2006/relationships/ctrlProp" Target="../ctrlProps/ctrlProp160.xml"/><Relationship Id="rId102" Type="http://schemas.openxmlformats.org/officeDocument/2006/relationships/ctrlProp" Target="../ctrlProps/ctrlProp183.xml"/><Relationship Id="rId123" Type="http://schemas.openxmlformats.org/officeDocument/2006/relationships/ctrlProp" Target="../ctrlProps/ctrlProp204.xml"/><Relationship Id="rId128" Type="http://schemas.openxmlformats.org/officeDocument/2006/relationships/ctrlProp" Target="../ctrlProps/ctrlProp209.xml"/><Relationship Id="rId5" Type="http://schemas.openxmlformats.org/officeDocument/2006/relationships/ctrlProp" Target="../ctrlProps/ctrlProp86.xml"/><Relationship Id="rId90" Type="http://schemas.openxmlformats.org/officeDocument/2006/relationships/ctrlProp" Target="../ctrlProps/ctrlProp171.xml"/><Relationship Id="rId95" Type="http://schemas.openxmlformats.org/officeDocument/2006/relationships/ctrlProp" Target="../ctrlProps/ctrlProp176.xml"/><Relationship Id="rId14" Type="http://schemas.openxmlformats.org/officeDocument/2006/relationships/ctrlProp" Target="../ctrlProps/ctrlProp95.xml"/><Relationship Id="rId22" Type="http://schemas.openxmlformats.org/officeDocument/2006/relationships/ctrlProp" Target="../ctrlProps/ctrlProp103.xml"/><Relationship Id="rId27" Type="http://schemas.openxmlformats.org/officeDocument/2006/relationships/ctrlProp" Target="../ctrlProps/ctrlProp108.xml"/><Relationship Id="rId30" Type="http://schemas.openxmlformats.org/officeDocument/2006/relationships/ctrlProp" Target="../ctrlProps/ctrlProp111.xml"/><Relationship Id="rId35" Type="http://schemas.openxmlformats.org/officeDocument/2006/relationships/ctrlProp" Target="../ctrlProps/ctrlProp116.xml"/><Relationship Id="rId43" Type="http://schemas.openxmlformats.org/officeDocument/2006/relationships/ctrlProp" Target="../ctrlProps/ctrlProp124.xml"/><Relationship Id="rId48" Type="http://schemas.openxmlformats.org/officeDocument/2006/relationships/ctrlProp" Target="../ctrlProps/ctrlProp129.xml"/><Relationship Id="rId56" Type="http://schemas.openxmlformats.org/officeDocument/2006/relationships/ctrlProp" Target="../ctrlProps/ctrlProp137.xml"/><Relationship Id="rId64" Type="http://schemas.openxmlformats.org/officeDocument/2006/relationships/ctrlProp" Target="../ctrlProps/ctrlProp145.xml"/><Relationship Id="rId69" Type="http://schemas.openxmlformats.org/officeDocument/2006/relationships/ctrlProp" Target="../ctrlProps/ctrlProp150.xml"/><Relationship Id="rId77" Type="http://schemas.openxmlformats.org/officeDocument/2006/relationships/ctrlProp" Target="../ctrlProps/ctrlProp158.xml"/><Relationship Id="rId100" Type="http://schemas.openxmlformats.org/officeDocument/2006/relationships/ctrlProp" Target="../ctrlProps/ctrlProp181.xml"/><Relationship Id="rId105" Type="http://schemas.openxmlformats.org/officeDocument/2006/relationships/ctrlProp" Target="../ctrlProps/ctrlProp186.xml"/><Relationship Id="rId113" Type="http://schemas.openxmlformats.org/officeDocument/2006/relationships/ctrlProp" Target="../ctrlProps/ctrlProp194.xml"/><Relationship Id="rId118" Type="http://schemas.openxmlformats.org/officeDocument/2006/relationships/ctrlProp" Target="../ctrlProps/ctrlProp199.xml"/><Relationship Id="rId126" Type="http://schemas.openxmlformats.org/officeDocument/2006/relationships/ctrlProp" Target="../ctrlProps/ctrlProp207.xml"/><Relationship Id="rId134" Type="http://schemas.openxmlformats.org/officeDocument/2006/relationships/ctrlProp" Target="../ctrlProps/ctrlProp215.xml"/><Relationship Id="rId8" Type="http://schemas.openxmlformats.org/officeDocument/2006/relationships/ctrlProp" Target="../ctrlProps/ctrlProp89.xml"/><Relationship Id="rId51" Type="http://schemas.openxmlformats.org/officeDocument/2006/relationships/ctrlProp" Target="../ctrlProps/ctrlProp132.xml"/><Relationship Id="rId72" Type="http://schemas.openxmlformats.org/officeDocument/2006/relationships/ctrlProp" Target="../ctrlProps/ctrlProp153.xml"/><Relationship Id="rId80" Type="http://schemas.openxmlformats.org/officeDocument/2006/relationships/ctrlProp" Target="../ctrlProps/ctrlProp161.xml"/><Relationship Id="rId85" Type="http://schemas.openxmlformats.org/officeDocument/2006/relationships/ctrlProp" Target="../ctrlProps/ctrlProp166.xml"/><Relationship Id="rId93" Type="http://schemas.openxmlformats.org/officeDocument/2006/relationships/ctrlProp" Target="../ctrlProps/ctrlProp174.xml"/><Relationship Id="rId98" Type="http://schemas.openxmlformats.org/officeDocument/2006/relationships/ctrlProp" Target="../ctrlProps/ctrlProp179.xml"/><Relationship Id="rId121" Type="http://schemas.openxmlformats.org/officeDocument/2006/relationships/ctrlProp" Target="../ctrlProps/ctrlProp202.xml"/><Relationship Id="rId3" Type="http://schemas.openxmlformats.org/officeDocument/2006/relationships/vmlDrawing" Target="../drawings/vmlDrawing4.vml"/><Relationship Id="rId12" Type="http://schemas.openxmlformats.org/officeDocument/2006/relationships/ctrlProp" Target="../ctrlProps/ctrlProp93.xml"/><Relationship Id="rId17" Type="http://schemas.openxmlformats.org/officeDocument/2006/relationships/ctrlProp" Target="../ctrlProps/ctrlProp98.xml"/><Relationship Id="rId25" Type="http://schemas.openxmlformats.org/officeDocument/2006/relationships/ctrlProp" Target="../ctrlProps/ctrlProp106.xml"/><Relationship Id="rId33" Type="http://schemas.openxmlformats.org/officeDocument/2006/relationships/ctrlProp" Target="../ctrlProps/ctrlProp114.xml"/><Relationship Id="rId38" Type="http://schemas.openxmlformats.org/officeDocument/2006/relationships/ctrlProp" Target="../ctrlProps/ctrlProp119.xml"/><Relationship Id="rId46" Type="http://schemas.openxmlformats.org/officeDocument/2006/relationships/ctrlProp" Target="../ctrlProps/ctrlProp127.xml"/><Relationship Id="rId59" Type="http://schemas.openxmlformats.org/officeDocument/2006/relationships/ctrlProp" Target="../ctrlProps/ctrlProp140.xml"/><Relationship Id="rId67" Type="http://schemas.openxmlformats.org/officeDocument/2006/relationships/ctrlProp" Target="../ctrlProps/ctrlProp148.xml"/><Relationship Id="rId103" Type="http://schemas.openxmlformats.org/officeDocument/2006/relationships/ctrlProp" Target="../ctrlProps/ctrlProp184.xml"/><Relationship Id="rId108" Type="http://schemas.openxmlformats.org/officeDocument/2006/relationships/ctrlProp" Target="../ctrlProps/ctrlProp189.xml"/><Relationship Id="rId116" Type="http://schemas.openxmlformats.org/officeDocument/2006/relationships/ctrlProp" Target="../ctrlProps/ctrlProp197.xml"/><Relationship Id="rId124" Type="http://schemas.openxmlformats.org/officeDocument/2006/relationships/ctrlProp" Target="../ctrlProps/ctrlProp205.xml"/><Relationship Id="rId129" Type="http://schemas.openxmlformats.org/officeDocument/2006/relationships/ctrlProp" Target="../ctrlProps/ctrlProp210.xml"/><Relationship Id="rId20" Type="http://schemas.openxmlformats.org/officeDocument/2006/relationships/ctrlProp" Target="../ctrlProps/ctrlProp101.xml"/><Relationship Id="rId41" Type="http://schemas.openxmlformats.org/officeDocument/2006/relationships/ctrlProp" Target="../ctrlProps/ctrlProp122.xml"/><Relationship Id="rId54" Type="http://schemas.openxmlformats.org/officeDocument/2006/relationships/ctrlProp" Target="../ctrlProps/ctrlProp135.xml"/><Relationship Id="rId62" Type="http://schemas.openxmlformats.org/officeDocument/2006/relationships/ctrlProp" Target="../ctrlProps/ctrlProp143.xml"/><Relationship Id="rId70" Type="http://schemas.openxmlformats.org/officeDocument/2006/relationships/ctrlProp" Target="../ctrlProps/ctrlProp151.xml"/><Relationship Id="rId75" Type="http://schemas.openxmlformats.org/officeDocument/2006/relationships/ctrlProp" Target="../ctrlProps/ctrlProp156.xml"/><Relationship Id="rId83" Type="http://schemas.openxmlformats.org/officeDocument/2006/relationships/ctrlProp" Target="../ctrlProps/ctrlProp164.xml"/><Relationship Id="rId88" Type="http://schemas.openxmlformats.org/officeDocument/2006/relationships/ctrlProp" Target="../ctrlProps/ctrlProp169.xml"/><Relationship Id="rId91" Type="http://schemas.openxmlformats.org/officeDocument/2006/relationships/ctrlProp" Target="../ctrlProps/ctrlProp172.xml"/><Relationship Id="rId96" Type="http://schemas.openxmlformats.org/officeDocument/2006/relationships/ctrlProp" Target="../ctrlProps/ctrlProp177.xml"/><Relationship Id="rId111" Type="http://schemas.openxmlformats.org/officeDocument/2006/relationships/ctrlProp" Target="../ctrlProps/ctrlProp192.xml"/><Relationship Id="rId132" Type="http://schemas.openxmlformats.org/officeDocument/2006/relationships/ctrlProp" Target="../ctrlProps/ctrlProp213.xml"/><Relationship Id="rId1" Type="http://schemas.openxmlformats.org/officeDocument/2006/relationships/printerSettings" Target="../printerSettings/printerSettings7.bin"/><Relationship Id="rId6" Type="http://schemas.openxmlformats.org/officeDocument/2006/relationships/ctrlProp" Target="../ctrlProps/ctrlProp87.xml"/><Relationship Id="rId15" Type="http://schemas.openxmlformats.org/officeDocument/2006/relationships/ctrlProp" Target="../ctrlProps/ctrlProp96.xml"/><Relationship Id="rId23" Type="http://schemas.openxmlformats.org/officeDocument/2006/relationships/ctrlProp" Target="../ctrlProps/ctrlProp104.xml"/><Relationship Id="rId28" Type="http://schemas.openxmlformats.org/officeDocument/2006/relationships/ctrlProp" Target="../ctrlProps/ctrlProp109.xml"/><Relationship Id="rId36" Type="http://schemas.openxmlformats.org/officeDocument/2006/relationships/ctrlProp" Target="../ctrlProps/ctrlProp117.xml"/><Relationship Id="rId49" Type="http://schemas.openxmlformats.org/officeDocument/2006/relationships/ctrlProp" Target="../ctrlProps/ctrlProp130.xml"/><Relationship Id="rId57" Type="http://schemas.openxmlformats.org/officeDocument/2006/relationships/ctrlProp" Target="../ctrlProps/ctrlProp138.xml"/><Relationship Id="rId106" Type="http://schemas.openxmlformats.org/officeDocument/2006/relationships/ctrlProp" Target="../ctrlProps/ctrlProp187.xml"/><Relationship Id="rId114" Type="http://schemas.openxmlformats.org/officeDocument/2006/relationships/ctrlProp" Target="../ctrlProps/ctrlProp195.xml"/><Relationship Id="rId119" Type="http://schemas.openxmlformats.org/officeDocument/2006/relationships/ctrlProp" Target="../ctrlProps/ctrlProp200.xml"/><Relationship Id="rId127" Type="http://schemas.openxmlformats.org/officeDocument/2006/relationships/ctrlProp" Target="../ctrlProps/ctrlProp208.xml"/><Relationship Id="rId10" Type="http://schemas.openxmlformats.org/officeDocument/2006/relationships/ctrlProp" Target="../ctrlProps/ctrlProp91.xml"/><Relationship Id="rId31" Type="http://schemas.openxmlformats.org/officeDocument/2006/relationships/ctrlProp" Target="../ctrlProps/ctrlProp112.xml"/><Relationship Id="rId44" Type="http://schemas.openxmlformats.org/officeDocument/2006/relationships/ctrlProp" Target="../ctrlProps/ctrlProp125.xml"/><Relationship Id="rId52" Type="http://schemas.openxmlformats.org/officeDocument/2006/relationships/ctrlProp" Target="../ctrlProps/ctrlProp133.xml"/><Relationship Id="rId60" Type="http://schemas.openxmlformats.org/officeDocument/2006/relationships/ctrlProp" Target="../ctrlProps/ctrlProp141.xml"/><Relationship Id="rId65" Type="http://schemas.openxmlformats.org/officeDocument/2006/relationships/ctrlProp" Target="../ctrlProps/ctrlProp146.xml"/><Relationship Id="rId73" Type="http://schemas.openxmlformats.org/officeDocument/2006/relationships/ctrlProp" Target="../ctrlProps/ctrlProp154.xml"/><Relationship Id="rId78" Type="http://schemas.openxmlformats.org/officeDocument/2006/relationships/ctrlProp" Target="../ctrlProps/ctrlProp159.xml"/><Relationship Id="rId81" Type="http://schemas.openxmlformats.org/officeDocument/2006/relationships/ctrlProp" Target="../ctrlProps/ctrlProp162.xml"/><Relationship Id="rId86" Type="http://schemas.openxmlformats.org/officeDocument/2006/relationships/ctrlProp" Target="../ctrlProps/ctrlProp167.xml"/><Relationship Id="rId94" Type="http://schemas.openxmlformats.org/officeDocument/2006/relationships/ctrlProp" Target="../ctrlProps/ctrlProp175.xml"/><Relationship Id="rId99" Type="http://schemas.openxmlformats.org/officeDocument/2006/relationships/ctrlProp" Target="../ctrlProps/ctrlProp180.xml"/><Relationship Id="rId101" Type="http://schemas.openxmlformats.org/officeDocument/2006/relationships/ctrlProp" Target="../ctrlProps/ctrlProp182.xml"/><Relationship Id="rId122" Type="http://schemas.openxmlformats.org/officeDocument/2006/relationships/ctrlProp" Target="../ctrlProps/ctrlProp203.xml"/><Relationship Id="rId130" Type="http://schemas.openxmlformats.org/officeDocument/2006/relationships/ctrlProp" Target="../ctrlProps/ctrlProp211.xml"/><Relationship Id="rId4" Type="http://schemas.openxmlformats.org/officeDocument/2006/relationships/ctrlProp" Target="../ctrlProps/ctrlProp85.xml"/><Relationship Id="rId9" Type="http://schemas.openxmlformats.org/officeDocument/2006/relationships/ctrlProp" Target="../ctrlProps/ctrlProp90.xml"/><Relationship Id="rId13" Type="http://schemas.openxmlformats.org/officeDocument/2006/relationships/ctrlProp" Target="../ctrlProps/ctrlProp94.xml"/><Relationship Id="rId18" Type="http://schemas.openxmlformats.org/officeDocument/2006/relationships/ctrlProp" Target="../ctrlProps/ctrlProp99.xml"/><Relationship Id="rId39" Type="http://schemas.openxmlformats.org/officeDocument/2006/relationships/ctrlProp" Target="../ctrlProps/ctrlProp120.xml"/><Relationship Id="rId109" Type="http://schemas.openxmlformats.org/officeDocument/2006/relationships/ctrlProp" Target="../ctrlProps/ctrlProp190.xml"/><Relationship Id="rId34" Type="http://schemas.openxmlformats.org/officeDocument/2006/relationships/ctrlProp" Target="../ctrlProps/ctrlProp115.xml"/><Relationship Id="rId50" Type="http://schemas.openxmlformats.org/officeDocument/2006/relationships/ctrlProp" Target="../ctrlProps/ctrlProp131.xml"/><Relationship Id="rId55" Type="http://schemas.openxmlformats.org/officeDocument/2006/relationships/ctrlProp" Target="../ctrlProps/ctrlProp136.xml"/><Relationship Id="rId76" Type="http://schemas.openxmlformats.org/officeDocument/2006/relationships/ctrlProp" Target="../ctrlProps/ctrlProp157.xml"/><Relationship Id="rId97" Type="http://schemas.openxmlformats.org/officeDocument/2006/relationships/ctrlProp" Target="../ctrlProps/ctrlProp178.xml"/><Relationship Id="rId104" Type="http://schemas.openxmlformats.org/officeDocument/2006/relationships/ctrlProp" Target="../ctrlProps/ctrlProp185.xml"/><Relationship Id="rId120" Type="http://schemas.openxmlformats.org/officeDocument/2006/relationships/ctrlProp" Target="../ctrlProps/ctrlProp201.xml"/><Relationship Id="rId125" Type="http://schemas.openxmlformats.org/officeDocument/2006/relationships/ctrlProp" Target="../ctrlProps/ctrlProp206.xml"/><Relationship Id="rId7" Type="http://schemas.openxmlformats.org/officeDocument/2006/relationships/ctrlProp" Target="../ctrlProps/ctrlProp88.xml"/><Relationship Id="rId71" Type="http://schemas.openxmlformats.org/officeDocument/2006/relationships/ctrlProp" Target="../ctrlProps/ctrlProp152.xml"/><Relationship Id="rId92" Type="http://schemas.openxmlformats.org/officeDocument/2006/relationships/ctrlProp" Target="../ctrlProps/ctrlProp173.xml"/><Relationship Id="rId2" Type="http://schemas.openxmlformats.org/officeDocument/2006/relationships/drawing" Target="../drawings/drawing7.xml"/><Relationship Id="rId29" Type="http://schemas.openxmlformats.org/officeDocument/2006/relationships/ctrlProp" Target="../ctrlProps/ctrlProp110.xml"/><Relationship Id="rId24" Type="http://schemas.openxmlformats.org/officeDocument/2006/relationships/ctrlProp" Target="../ctrlProps/ctrlProp105.xml"/><Relationship Id="rId40" Type="http://schemas.openxmlformats.org/officeDocument/2006/relationships/ctrlProp" Target="../ctrlProps/ctrlProp121.xml"/><Relationship Id="rId45" Type="http://schemas.openxmlformats.org/officeDocument/2006/relationships/ctrlProp" Target="../ctrlProps/ctrlProp126.xml"/><Relationship Id="rId66" Type="http://schemas.openxmlformats.org/officeDocument/2006/relationships/ctrlProp" Target="../ctrlProps/ctrlProp147.xml"/><Relationship Id="rId87" Type="http://schemas.openxmlformats.org/officeDocument/2006/relationships/ctrlProp" Target="../ctrlProps/ctrlProp168.xml"/><Relationship Id="rId110" Type="http://schemas.openxmlformats.org/officeDocument/2006/relationships/ctrlProp" Target="../ctrlProps/ctrlProp191.xml"/><Relationship Id="rId115" Type="http://schemas.openxmlformats.org/officeDocument/2006/relationships/ctrlProp" Target="../ctrlProps/ctrlProp196.xml"/><Relationship Id="rId131" Type="http://schemas.openxmlformats.org/officeDocument/2006/relationships/ctrlProp" Target="../ctrlProps/ctrlProp212.xml"/><Relationship Id="rId61" Type="http://schemas.openxmlformats.org/officeDocument/2006/relationships/ctrlProp" Target="../ctrlProps/ctrlProp142.xml"/><Relationship Id="rId82" Type="http://schemas.openxmlformats.org/officeDocument/2006/relationships/ctrlProp" Target="../ctrlProps/ctrlProp163.xml"/><Relationship Id="rId19" Type="http://schemas.openxmlformats.org/officeDocument/2006/relationships/ctrlProp" Target="../ctrlProps/ctrlProp100.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238.xml"/><Relationship Id="rId117" Type="http://schemas.openxmlformats.org/officeDocument/2006/relationships/ctrlProp" Target="../ctrlProps/ctrlProp329.xml"/><Relationship Id="rId21" Type="http://schemas.openxmlformats.org/officeDocument/2006/relationships/ctrlProp" Target="../ctrlProps/ctrlProp233.xml"/><Relationship Id="rId42" Type="http://schemas.openxmlformats.org/officeDocument/2006/relationships/ctrlProp" Target="../ctrlProps/ctrlProp254.xml"/><Relationship Id="rId47" Type="http://schemas.openxmlformats.org/officeDocument/2006/relationships/ctrlProp" Target="../ctrlProps/ctrlProp259.xml"/><Relationship Id="rId63" Type="http://schemas.openxmlformats.org/officeDocument/2006/relationships/ctrlProp" Target="../ctrlProps/ctrlProp275.xml"/><Relationship Id="rId68" Type="http://schemas.openxmlformats.org/officeDocument/2006/relationships/ctrlProp" Target="../ctrlProps/ctrlProp280.xml"/><Relationship Id="rId84" Type="http://schemas.openxmlformats.org/officeDocument/2006/relationships/ctrlProp" Target="../ctrlProps/ctrlProp296.xml"/><Relationship Id="rId89" Type="http://schemas.openxmlformats.org/officeDocument/2006/relationships/ctrlProp" Target="../ctrlProps/ctrlProp301.xml"/><Relationship Id="rId112" Type="http://schemas.openxmlformats.org/officeDocument/2006/relationships/ctrlProp" Target="../ctrlProps/ctrlProp324.xml"/><Relationship Id="rId133" Type="http://schemas.openxmlformats.org/officeDocument/2006/relationships/ctrlProp" Target="../ctrlProps/ctrlProp345.xml"/><Relationship Id="rId138" Type="http://schemas.openxmlformats.org/officeDocument/2006/relationships/ctrlProp" Target="../ctrlProps/ctrlProp350.xml"/><Relationship Id="rId16" Type="http://schemas.openxmlformats.org/officeDocument/2006/relationships/ctrlProp" Target="../ctrlProps/ctrlProp228.xml"/><Relationship Id="rId107" Type="http://schemas.openxmlformats.org/officeDocument/2006/relationships/ctrlProp" Target="../ctrlProps/ctrlProp319.xml"/><Relationship Id="rId11" Type="http://schemas.openxmlformats.org/officeDocument/2006/relationships/ctrlProp" Target="../ctrlProps/ctrlProp223.xml"/><Relationship Id="rId32" Type="http://schemas.openxmlformats.org/officeDocument/2006/relationships/ctrlProp" Target="../ctrlProps/ctrlProp244.xml"/><Relationship Id="rId37" Type="http://schemas.openxmlformats.org/officeDocument/2006/relationships/ctrlProp" Target="../ctrlProps/ctrlProp249.xml"/><Relationship Id="rId53" Type="http://schemas.openxmlformats.org/officeDocument/2006/relationships/ctrlProp" Target="../ctrlProps/ctrlProp265.xml"/><Relationship Id="rId58" Type="http://schemas.openxmlformats.org/officeDocument/2006/relationships/ctrlProp" Target="../ctrlProps/ctrlProp270.xml"/><Relationship Id="rId74" Type="http://schemas.openxmlformats.org/officeDocument/2006/relationships/ctrlProp" Target="../ctrlProps/ctrlProp286.xml"/><Relationship Id="rId79" Type="http://schemas.openxmlformats.org/officeDocument/2006/relationships/ctrlProp" Target="../ctrlProps/ctrlProp291.xml"/><Relationship Id="rId102" Type="http://schemas.openxmlformats.org/officeDocument/2006/relationships/ctrlProp" Target="../ctrlProps/ctrlProp314.xml"/><Relationship Id="rId123" Type="http://schemas.openxmlformats.org/officeDocument/2006/relationships/ctrlProp" Target="../ctrlProps/ctrlProp335.xml"/><Relationship Id="rId128" Type="http://schemas.openxmlformats.org/officeDocument/2006/relationships/ctrlProp" Target="../ctrlProps/ctrlProp340.xml"/><Relationship Id="rId5" Type="http://schemas.openxmlformats.org/officeDocument/2006/relationships/ctrlProp" Target="../ctrlProps/ctrlProp217.xml"/><Relationship Id="rId90" Type="http://schemas.openxmlformats.org/officeDocument/2006/relationships/ctrlProp" Target="../ctrlProps/ctrlProp302.xml"/><Relationship Id="rId95" Type="http://schemas.openxmlformats.org/officeDocument/2006/relationships/ctrlProp" Target="../ctrlProps/ctrlProp307.xml"/><Relationship Id="rId22" Type="http://schemas.openxmlformats.org/officeDocument/2006/relationships/ctrlProp" Target="../ctrlProps/ctrlProp234.xml"/><Relationship Id="rId27" Type="http://schemas.openxmlformats.org/officeDocument/2006/relationships/ctrlProp" Target="../ctrlProps/ctrlProp239.xml"/><Relationship Id="rId43" Type="http://schemas.openxmlformats.org/officeDocument/2006/relationships/ctrlProp" Target="../ctrlProps/ctrlProp255.xml"/><Relationship Id="rId48" Type="http://schemas.openxmlformats.org/officeDocument/2006/relationships/ctrlProp" Target="../ctrlProps/ctrlProp260.xml"/><Relationship Id="rId64" Type="http://schemas.openxmlformats.org/officeDocument/2006/relationships/ctrlProp" Target="../ctrlProps/ctrlProp276.xml"/><Relationship Id="rId69" Type="http://schemas.openxmlformats.org/officeDocument/2006/relationships/ctrlProp" Target="../ctrlProps/ctrlProp281.xml"/><Relationship Id="rId113" Type="http://schemas.openxmlformats.org/officeDocument/2006/relationships/ctrlProp" Target="../ctrlProps/ctrlProp325.xml"/><Relationship Id="rId118" Type="http://schemas.openxmlformats.org/officeDocument/2006/relationships/ctrlProp" Target="../ctrlProps/ctrlProp330.xml"/><Relationship Id="rId134" Type="http://schemas.openxmlformats.org/officeDocument/2006/relationships/ctrlProp" Target="../ctrlProps/ctrlProp346.xml"/><Relationship Id="rId139" Type="http://schemas.openxmlformats.org/officeDocument/2006/relationships/ctrlProp" Target="../ctrlProps/ctrlProp351.xml"/><Relationship Id="rId8" Type="http://schemas.openxmlformats.org/officeDocument/2006/relationships/ctrlProp" Target="../ctrlProps/ctrlProp220.xml"/><Relationship Id="rId51" Type="http://schemas.openxmlformats.org/officeDocument/2006/relationships/ctrlProp" Target="../ctrlProps/ctrlProp263.xml"/><Relationship Id="rId72" Type="http://schemas.openxmlformats.org/officeDocument/2006/relationships/ctrlProp" Target="../ctrlProps/ctrlProp284.xml"/><Relationship Id="rId80" Type="http://schemas.openxmlformats.org/officeDocument/2006/relationships/ctrlProp" Target="../ctrlProps/ctrlProp292.xml"/><Relationship Id="rId85" Type="http://schemas.openxmlformats.org/officeDocument/2006/relationships/ctrlProp" Target="../ctrlProps/ctrlProp297.xml"/><Relationship Id="rId93" Type="http://schemas.openxmlformats.org/officeDocument/2006/relationships/ctrlProp" Target="../ctrlProps/ctrlProp305.xml"/><Relationship Id="rId98" Type="http://schemas.openxmlformats.org/officeDocument/2006/relationships/ctrlProp" Target="../ctrlProps/ctrlProp310.xml"/><Relationship Id="rId121" Type="http://schemas.openxmlformats.org/officeDocument/2006/relationships/ctrlProp" Target="../ctrlProps/ctrlProp333.xml"/><Relationship Id="rId3" Type="http://schemas.openxmlformats.org/officeDocument/2006/relationships/vmlDrawing" Target="../drawings/vmlDrawing5.vml"/><Relationship Id="rId12" Type="http://schemas.openxmlformats.org/officeDocument/2006/relationships/ctrlProp" Target="../ctrlProps/ctrlProp224.xml"/><Relationship Id="rId17" Type="http://schemas.openxmlformats.org/officeDocument/2006/relationships/ctrlProp" Target="../ctrlProps/ctrlProp229.xml"/><Relationship Id="rId25" Type="http://schemas.openxmlformats.org/officeDocument/2006/relationships/ctrlProp" Target="../ctrlProps/ctrlProp237.xml"/><Relationship Id="rId33" Type="http://schemas.openxmlformats.org/officeDocument/2006/relationships/ctrlProp" Target="../ctrlProps/ctrlProp245.xml"/><Relationship Id="rId38" Type="http://schemas.openxmlformats.org/officeDocument/2006/relationships/ctrlProp" Target="../ctrlProps/ctrlProp250.xml"/><Relationship Id="rId46" Type="http://schemas.openxmlformats.org/officeDocument/2006/relationships/ctrlProp" Target="../ctrlProps/ctrlProp258.xml"/><Relationship Id="rId59" Type="http://schemas.openxmlformats.org/officeDocument/2006/relationships/ctrlProp" Target="../ctrlProps/ctrlProp271.xml"/><Relationship Id="rId67" Type="http://schemas.openxmlformats.org/officeDocument/2006/relationships/ctrlProp" Target="../ctrlProps/ctrlProp279.xml"/><Relationship Id="rId103" Type="http://schemas.openxmlformats.org/officeDocument/2006/relationships/ctrlProp" Target="../ctrlProps/ctrlProp315.xml"/><Relationship Id="rId108" Type="http://schemas.openxmlformats.org/officeDocument/2006/relationships/ctrlProp" Target="../ctrlProps/ctrlProp320.xml"/><Relationship Id="rId116" Type="http://schemas.openxmlformats.org/officeDocument/2006/relationships/ctrlProp" Target="../ctrlProps/ctrlProp328.xml"/><Relationship Id="rId124" Type="http://schemas.openxmlformats.org/officeDocument/2006/relationships/ctrlProp" Target="../ctrlProps/ctrlProp336.xml"/><Relationship Id="rId129" Type="http://schemas.openxmlformats.org/officeDocument/2006/relationships/ctrlProp" Target="../ctrlProps/ctrlProp341.xml"/><Relationship Id="rId137" Type="http://schemas.openxmlformats.org/officeDocument/2006/relationships/ctrlProp" Target="../ctrlProps/ctrlProp349.xml"/><Relationship Id="rId20" Type="http://schemas.openxmlformats.org/officeDocument/2006/relationships/ctrlProp" Target="../ctrlProps/ctrlProp232.xml"/><Relationship Id="rId41" Type="http://schemas.openxmlformats.org/officeDocument/2006/relationships/ctrlProp" Target="../ctrlProps/ctrlProp253.xml"/><Relationship Id="rId54" Type="http://schemas.openxmlformats.org/officeDocument/2006/relationships/ctrlProp" Target="../ctrlProps/ctrlProp266.xml"/><Relationship Id="rId62" Type="http://schemas.openxmlformats.org/officeDocument/2006/relationships/ctrlProp" Target="../ctrlProps/ctrlProp274.xml"/><Relationship Id="rId70" Type="http://schemas.openxmlformats.org/officeDocument/2006/relationships/ctrlProp" Target="../ctrlProps/ctrlProp282.xml"/><Relationship Id="rId75" Type="http://schemas.openxmlformats.org/officeDocument/2006/relationships/ctrlProp" Target="../ctrlProps/ctrlProp287.xml"/><Relationship Id="rId83" Type="http://schemas.openxmlformats.org/officeDocument/2006/relationships/ctrlProp" Target="../ctrlProps/ctrlProp295.xml"/><Relationship Id="rId88" Type="http://schemas.openxmlformats.org/officeDocument/2006/relationships/ctrlProp" Target="../ctrlProps/ctrlProp300.xml"/><Relationship Id="rId91" Type="http://schemas.openxmlformats.org/officeDocument/2006/relationships/ctrlProp" Target="../ctrlProps/ctrlProp303.xml"/><Relationship Id="rId96" Type="http://schemas.openxmlformats.org/officeDocument/2006/relationships/ctrlProp" Target="../ctrlProps/ctrlProp308.xml"/><Relationship Id="rId111" Type="http://schemas.openxmlformats.org/officeDocument/2006/relationships/ctrlProp" Target="../ctrlProps/ctrlProp323.xml"/><Relationship Id="rId132" Type="http://schemas.openxmlformats.org/officeDocument/2006/relationships/ctrlProp" Target="../ctrlProps/ctrlProp344.xml"/><Relationship Id="rId140" Type="http://schemas.openxmlformats.org/officeDocument/2006/relationships/ctrlProp" Target="../ctrlProps/ctrlProp352.xml"/><Relationship Id="rId1" Type="http://schemas.openxmlformats.org/officeDocument/2006/relationships/printerSettings" Target="../printerSettings/printerSettings8.bin"/><Relationship Id="rId6" Type="http://schemas.openxmlformats.org/officeDocument/2006/relationships/ctrlProp" Target="../ctrlProps/ctrlProp218.xml"/><Relationship Id="rId15" Type="http://schemas.openxmlformats.org/officeDocument/2006/relationships/ctrlProp" Target="../ctrlProps/ctrlProp227.xml"/><Relationship Id="rId23" Type="http://schemas.openxmlformats.org/officeDocument/2006/relationships/ctrlProp" Target="../ctrlProps/ctrlProp235.xml"/><Relationship Id="rId28" Type="http://schemas.openxmlformats.org/officeDocument/2006/relationships/ctrlProp" Target="../ctrlProps/ctrlProp240.xml"/><Relationship Id="rId36" Type="http://schemas.openxmlformats.org/officeDocument/2006/relationships/ctrlProp" Target="../ctrlProps/ctrlProp248.xml"/><Relationship Id="rId49" Type="http://schemas.openxmlformats.org/officeDocument/2006/relationships/ctrlProp" Target="../ctrlProps/ctrlProp261.xml"/><Relationship Id="rId57" Type="http://schemas.openxmlformats.org/officeDocument/2006/relationships/ctrlProp" Target="../ctrlProps/ctrlProp269.xml"/><Relationship Id="rId106" Type="http://schemas.openxmlformats.org/officeDocument/2006/relationships/ctrlProp" Target="../ctrlProps/ctrlProp318.xml"/><Relationship Id="rId114" Type="http://schemas.openxmlformats.org/officeDocument/2006/relationships/ctrlProp" Target="../ctrlProps/ctrlProp326.xml"/><Relationship Id="rId119" Type="http://schemas.openxmlformats.org/officeDocument/2006/relationships/ctrlProp" Target="../ctrlProps/ctrlProp331.xml"/><Relationship Id="rId127" Type="http://schemas.openxmlformats.org/officeDocument/2006/relationships/ctrlProp" Target="../ctrlProps/ctrlProp339.xml"/><Relationship Id="rId10" Type="http://schemas.openxmlformats.org/officeDocument/2006/relationships/ctrlProp" Target="../ctrlProps/ctrlProp222.xml"/><Relationship Id="rId31" Type="http://schemas.openxmlformats.org/officeDocument/2006/relationships/ctrlProp" Target="../ctrlProps/ctrlProp243.xml"/><Relationship Id="rId44" Type="http://schemas.openxmlformats.org/officeDocument/2006/relationships/ctrlProp" Target="../ctrlProps/ctrlProp256.xml"/><Relationship Id="rId52" Type="http://schemas.openxmlformats.org/officeDocument/2006/relationships/ctrlProp" Target="../ctrlProps/ctrlProp264.xml"/><Relationship Id="rId60" Type="http://schemas.openxmlformats.org/officeDocument/2006/relationships/ctrlProp" Target="../ctrlProps/ctrlProp272.xml"/><Relationship Id="rId65" Type="http://schemas.openxmlformats.org/officeDocument/2006/relationships/ctrlProp" Target="../ctrlProps/ctrlProp277.xml"/><Relationship Id="rId73" Type="http://schemas.openxmlformats.org/officeDocument/2006/relationships/ctrlProp" Target="../ctrlProps/ctrlProp285.xml"/><Relationship Id="rId78" Type="http://schemas.openxmlformats.org/officeDocument/2006/relationships/ctrlProp" Target="../ctrlProps/ctrlProp290.xml"/><Relationship Id="rId81" Type="http://schemas.openxmlformats.org/officeDocument/2006/relationships/ctrlProp" Target="../ctrlProps/ctrlProp293.xml"/><Relationship Id="rId86" Type="http://schemas.openxmlformats.org/officeDocument/2006/relationships/ctrlProp" Target="../ctrlProps/ctrlProp298.xml"/><Relationship Id="rId94" Type="http://schemas.openxmlformats.org/officeDocument/2006/relationships/ctrlProp" Target="../ctrlProps/ctrlProp306.xml"/><Relationship Id="rId99" Type="http://schemas.openxmlformats.org/officeDocument/2006/relationships/ctrlProp" Target="../ctrlProps/ctrlProp311.xml"/><Relationship Id="rId101" Type="http://schemas.openxmlformats.org/officeDocument/2006/relationships/ctrlProp" Target="../ctrlProps/ctrlProp313.xml"/><Relationship Id="rId122" Type="http://schemas.openxmlformats.org/officeDocument/2006/relationships/ctrlProp" Target="../ctrlProps/ctrlProp334.xml"/><Relationship Id="rId130" Type="http://schemas.openxmlformats.org/officeDocument/2006/relationships/ctrlProp" Target="../ctrlProps/ctrlProp342.xml"/><Relationship Id="rId135" Type="http://schemas.openxmlformats.org/officeDocument/2006/relationships/ctrlProp" Target="../ctrlProps/ctrlProp347.xml"/><Relationship Id="rId4" Type="http://schemas.openxmlformats.org/officeDocument/2006/relationships/ctrlProp" Target="../ctrlProps/ctrlProp216.xml"/><Relationship Id="rId9" Type="http://schemas.openxmlformats.org/officeDocument/2006/relationships/ctrlProp" Target="../ctrlProps/ctrlProp221.xml"/><Relationship Id="rId13" Type="http://schemas.openxmlformats.org/officeDocument/2006/relationships/ctrlProp" Target="../ctrlProps/ctrlProp225.xml"/><Relationship Id="rId18" Type="http://schemas.openxmlformats.org/officeDocument/2006/relationships/ctrlProp" Target="../ctrlProps/ctrlProp230.xml"/><Relationship Id="rId39" Type="http://schemas.openxmlformats.org/officeDocument/2006/relationships/ctrlProp" Target="../ctrlProps/ctrlProp251.xml"/><Relationship Id="rId109" Type="http://schemas.openxmlformats.org/officeDocument/2006/relationships/ctrlProp" Target="../ctrlProps/ctrlProp321.xml"/><Relationship Id="rId34" Type="http://schemas.openxmlformats.org/officeDocument/2006/relationships/ctrlProp" Target="../ctrlProps/ctrlProp246.xml"/><Relationship Id="rId50" Type="http://schemas.openxmlformats.org/officeDocument/2006/relationships/ctrlProp" Target="../ctrlProps/ctrlProp262.xml"/><Relationship Id="rId55" Type="http://schemas.openxmlformats.org/officeDocument/2006/relationships/ctrlProp" Target="../ctrlProps/ctrlProp267.xml"/><Relationship Id="rId76" Type="http://schemas.openxmlformats.org/officeDocument/2006/relationships/ctrlProp" Target="../ctrlProps/ctrlProp288.xml"/><Relationship Id="rId97" Type="http://schemas.openxmlformats.org/officeDocument/2006/relationships/ctrlProp" Target="../ctrlProps/ctrlProp309.xml"/><Relationship Id="rId104" Type="http://schemas.openxmlformats.org/officeDocument/2006/relationships/ctrlProp" Target="../ctrlProps/ctrlProp316.xml"/><Relationship Id="rId120" Type="http://schemas.openxmlformats.org/officeDocument/2006/relationships/ctrlProp" Target="../ctrlProps/ctrlProp332.xml"/><Relationship Id="rId125" Type="http://schemas.openxmlformats.org/officeDocument/2006/relationships/ctrlProp" Target="../ctrlProps/ctrlProp337.xml"/><Relationship Id="rId7" Type="http://schemas.openxmlformats.org/officeDocument/2006/relationships/ctrlProp" Target="../ctrlProps/ctrlProp219.xml"/><Relationship Id="rId71" Type="http://schemas.openxmlformats.org/officeDocument/2006/relationships/ctrlProp" Target="../ctrlProps/ctrlProp283.xml"/><Relationship Id="rId92" Type="http://schemas.openxmlformats.org/officeDocument/2006/relationships/ctrlProp" Target="../ctrlProps/ctrlProp304.xml"/><Relationship Id="rId2" Type="http://schemas.openxmlformats.org/officeDocument/2006/relationships/drawing" Target="../drawings/drawing8.xml"/><Relationship Id="rId29" Type="http://schemas.openxmlformats.org/officeDocument/2006/relationships/ctrlProp" Target="../ctrlProps/ctrlProp241.xml"/><Relationship Id="rId24" Type="http://schemas.openxmlformats.org/officeDocument/2006/relationships/ctrlProp" Target="../ctrlProps/ctrlProp236.xml"/><Relationship Id="rId40" Type="http://schemas.openxmlformats.org/officeDocument/2006/relationships/ctrlProp" Target="../ctrlProps/ctrlProp252.xml"/><Relationship Id="rId45" Type="http://schemas.openxmlformats.org/officeDocument/2006/relationships/ctrlProp" Target="../ctrlProps/ctrlProp257.xml"/><Relationship Id="rId66" Type="http://schemas.openxmlformats.org/officeDocument/2006/relationships/ctrlProp" Target="../ctrlProps/ctrlProp278.xml"/><Relationship Id="rId87" Type="http://schemas.openxmlformats.org/officeDocument/2006/relationships/ctrlProp" Target="../ctrlProps/ctrlProp299.xml"/><Relationship Id="rId110" Type="http://schemas.openxmlformats.org/officeDocument/2006/relationships/ctrlProp" Target="../ctrlProps/ctrlProp322.xml"/><Relationship Id="rId115" Type="http://schemas.openxmlformats.org/officeDocument/2006/relationships/ctrlProp" Target="../ctrlProps/ctrlProp327.xml"/><Relationship Id="rId131" Type="http://schemas.openxmlformats.org/officeDocument/2006/relationships/ctrlProp" Target="../ctrlProps/ctrlProp343.xml"/><Relationship Id="rId136" Type="http://schemas.openxmlformats.org/officeDocument/2006/relationships/ctrlProp" Target="../ctrlProps/ctrlProp348.xml"/><Relationship Id="rId61" Type="http://schemas.openxmlformats.org/officeDocument/2006/relationships/ctrlProp" Target="../ctrlProps/ctrlProp273.xml"/><Relationship Id="rId82" Type="http://schemas.openxmlformats.org/officeDocument/2006/relationships/ctrlProp" Target="../ctrlProps/ctrlProp294.xml"/><Relationship Id="rId19" Type="http://schemas.openxmlformats.org/officeDocument/2006/relationships/ctrlProp" Target="../ctrlProps/ctrlProp231.xml"/><Relationship Id="rId14" Type="http://schemas.openxmlformats.org/officeDocument/2006/relationships/ctrlProp" Target="../ctrlProps/ctrlProp226.xml"/><Relationship Id="rId30" Type="http://schemas.openxmlformats.org/officeDocument/2006/relationships/ctrlProp" Target="../ctrlProps/ctrlProp242.xml"/><Relationship Id="rId35" Type="http://schemas.openxmlformats.org/officeDocument/2006/relationships/ctrlProp" Target="../ctrlProps/ctrlProp247.xml"/><Relationship Id="rId56" Type="http://schemas.openxmlformats.org/officeDocument/2006/relationships/ctrlProp" Target="../ctrlProps/ctrlProp268.xml"/><Relationship Id="rId77" Type="http://schemas.openxmlformats.org/officeDocument/2006/relationships/ctrlProp" Target="../ctrlProps/ctrlProp289.xml"/><Relationship Id="rId100" Type="http://schemas.openxmlformats.org/officeDocument/2006/relationships/ctrlProp" Target="../ctrlProps/ctrlProp312.xml"/><Relationship Id="rId105" Type="http://schemas.openxmlformats.org/officeDocument/2006/relationships/ctrlProp" Target="../ctrlProps/ctrlProp317.xml"/><Relationship Id="rId126" Type="http://schemas.openxmlformats.org/officeDocument/2006/relationships/ctrlProp" Target="../ctrlProps/ctrlProp33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62.xml"/><Relationship Id="rId18" Type="http://schemas.openxmlformats.org/officeDocument/2006/relationships/ctrlProp" Target="../ctrlProps/ctrlProp367.xml"/><Relationship Id="rId26" Type="http://schemas.openxmlformats.org/officeDocument/2006/relationships/ctrlProp" Target="../ctrlProps/ctrlProp375.xml"/><Relationship Id="rId39" Type="http://schemas.openxmlformats.org/officeDocument/2006/relationships/ctrlProp" Target="../ctrlProps/ctrlProp388.xml"/><Relationship Id="rId21" Type="http://schemas.openxmlformats.org/officeDocument/2006/relationships/ctrlProp" Target="../ctrlProps/ctrlProp370.xml"/><Relationship Id="rId34" Type="http://schemas.openxmlformats.org/officeDocument/2006/relationships/ctrlProp" Target="../ctrlProps/ctrlProp383.xml"/><Relationship Id="rId42" Type="http://schemas.openxmlformats.org/officeDocument/2006/relationships/ctrlProp" Target="../ctrlProps/ctrlProp391.xml"/><Relationship Id="rId47" Type="http://schemas.openxmlformats.org/officeDocument/2006/relationships/ctrlProp" Target="../ctrlProps/ctrlProp396.xml"/><Relationship Id="rId50" Type="http://schemas.openxmlformats.org/officeDocument/2006/relationships/ctrlProp" Target="../ctrlProps/ctrlProp399.xml"/><Relationship Id="rId55" Type="http://schemas.openxmlformats.org/officeDocument/2006/relationships/ctrlProp" Target="../ctrlProps/ctrlProp404.xml"/><Relationship Id="rId63" Type="http://schemas.openxmlformats.org/officeDocument/2006/relationships/ctrlProp" Target="../ctrlProps/ctrlProp412.xml"/><Relationship Id="rId68" Type="http://schemas.openxmlformats.org/officeDocument/2006/relationships/ctrlProp" Target="../ctrlProps/ctrlProp417.xml"/><Relationship Id="rId76" Type="http://schemas.openxmlformats.org/officeDocument/2006/relationships/ctrlProp" Target="../ctrlProps/ctrlProp425.xml"/><Relationship Id="rId84" Type="http://schemas.openxmlformats.org/officeDocument/2006/relationships/ctrlProp" Target="../ctrlProps/ctrlProp433.xml"/><Relationship Id="rId89" Type="http://schemas.openxmlformats.org/officeDocument/2006/relationships/ctrlProp" Target="../ctrlProps/ctrlProp438.xml"/><Relationship Id="rId7" Type="http://schemas.openxmlformats.org/officeDocument/2006/relationships/ctrlProp" Target="../ctrlProps/ctrlProp356.xml"/><Relationship Id="rId71" Type="http://schemas.openxmlformats.org/officeDocument/2006/relationships/ctrlProp" Target="../ctrlProps/ctrlProp420.xml"/><Relationship Id="rId2" Type="http://schemas.openxmlformats.org/officeDocument/2006/relationships/drawing" Target="../drawings/drawing11.xml"/><Relationship Id="rId16" Type="http://schemas.openxmlformats.org/officeDocument/2006/relationships/ctrlProp" Target="../ctrlProps/ctrlProp365.xml"/><Relationship Id="rId29" Type="http://schemas.openxmlformats.org/officeDocument/2006/relationships/ctrlProp" Target="../ctrlProps/ctrlProp378.xml"/><Relationship Id="rId11" Type="http://schemas.openxmlformats.org/officeDocument/2006/relationships/ctrlProp" Target="../ctrlProps/ctrlProp360.xml"/><Relationship Id="rId24" Type="http://schemas.openxmlformats.org/officeDocument/2006/relationships/ctrlProp" Target="../ctrlProps/ctrlProp373.xml"/><Relationship Id="rId32" Type="http://schemas.openxmlformats.org/officeDocument/2006/relationships/ctrlProp" Target="../ctrlProps/ctrlProp381.xml"/><Relationship Id="rId37" Type="http://schemas.openxmlformats.org/officeDocument/2006/relationships/ctrlProp" Target="../ctrlProps/ctrlProp386.xml"/><Relationship Id="rId40" Type="http://schemas.openxmlformats.org/officeDocument/2006/relationships/ctrlProp" Target="../ctrlProps/ctrlProp389.xml"/><Relationship Id="rId45" Type="http://schemas.openxmlformats.org/officeDocument/2006/relationships/ctrlProp" Target="../ctrlProps/ctrlProp394.xml"/><Relationship Id="rId53" Type="http://schemas.openxmlformats.org/officeDocument/2006/relationships/ctrlProp" Target="../ctrlProps/ctrlProp402.xml"/><Relationship Id="rId58" Type="http://schemas.openxmlformats.org/officeDocument/2006/relationships/ctrlProp" Target="../ctrlProps/ctrlProp407.xml"/><Relationship Id="rId66" Type="http://schemas.openxmlformats.org/officeDocument/2006/relationships/ctrlProp" Target="../ctrlProps/ctrlProp415.xml"/><Relationship Id="rId74" Type="http://schemas.openxmlformats.org/officeDocument/2006/relationships/ctrlProp" Target="../ctrlProps/ctrlProp423.xml"/><Relationship Id="rId79" Type="http://schemas.openxmlformats.org/officeDocument/2006/relationships/ctrlProp" Target="../ctrlProps/ctrlProp428.xml"/><Relationship Id="rId87" Type="http://schemas.openxmlformats.org/officeDocument/2006/relationships/ctrlProp" Target="../ctrlProps/ctrlProp436.xml"/><Relationship Id="rId5" Type="http://schemas.openxmlformats.org/officeDocument/2006/relationships/ctrlProp" Target="../ctrlProps/ctrlProp354.xml"/><Relationship Id="rId61" Type="http://schemas.openxmlformats.org/officeDocument/2006/relationships/ctrlProp" Target="../ctrlProps/ctrlProp410.xml"/><Relationship Id="rId82" Type="http://schemas.openxmlformats.org/officeDocument/2006/relationships/ctrlProp" Target="../ctrlProps/ctrlProp431.xml"/><Relationship Id="rId19" Type="http://schemas.openxmlformats.org/officeDocument/2006/relationships/ctrlProp" Target="../ctrlProps/ctrlProp368.xml"/><Relationship Id="rId4" Type="http://schemas.openxmlformats.org/officeDocument/2006/relationships/ctrlProp" Target="../ctrlProps/ctrlProp353.xml"/><Relationship Id="rId9" Type="http://schemas.openxmlformats.org/officeDocument/2006/relationships/ctrlProp" Target="../ctrlProps/ctrlProp358.xml"/><Relationship Id="rId14" Type="http://schemas.openxmlformats.org/officeDocument/2006/relationships/ctrlProp" Target="../ctrlProps/ctrlProp363.xml"/><Relationship Id="rId22" Type="http://schemas.openxmlformats.org/officeDocument/2006/relationships/ctrlProp" Target="../ctrlProps/ctrlProp371.xml"/><Relationship Id="rId27" Type="http://schemas.openxmlformats.org/officeDocument/2006/relationships/ctrlProp" Target="../ctrlProps/ctrlProp376.xml"/><Relationship Id="rId30" Type="http://schemas.openxmlformats.org/officeDocument/2006/relationships/ctrlProp" Target="../ctrlProps/ctrlProp379.xml"/><Relationship Id="rId35" Type="http://schemas.openxmlformats.org/officeDocument/2006/relationships/ctrlProp" Target="../ctrlProps/ctrlProp384.xml"/><Relationship Id="rId43" Type="http://schemas.openxmlformats.org/officeDocument/2006/relationships/ctrlProp" Target="../ctrlProps/ctrlProp392.xml"/><Relationship Id="rId48" Type="http://schemas.openxmlformats.org/officeDocument/2006/relationships/ctrlProp" Target="../ctrlProps/ctrlProp397.xml"/><Relationship Id="rId56" Type="http://schemas.openxmlformats.org/officeDocument/2006/relationships/ctrlProp" Target="../ctrlProps/ctrlProp405.xml"/><Relationship Id="rId64" Type="http://schemas.openxmlformats.org/officeDocument/2006/relationships/ctrlProp" Target="../ctrlProps/ctrlProp413.xml"/><Relationship Id="rId69" Type="http://schemas.openxmlformats.org/officeDocument/2006/relationships/ctrlProp" Target="../ctrlProps/ctrlProp418.xml"/><Relationship Id="rId77" Type="http://schemas.openxmlformats.org/officeDocument/2006/relationships/ctrlProp" Target="../ctrlProps/ctrlProp426.xml"/><Relationship Id="rId8" Type="http://schemas.openxmlformats.org/officeDocument/2006/relationships/ctrlProp" Target="../ctrlProps/ctrlProp357.xml"/><Relationship Id="rId51" Type="http://schemas.openxmlformats.org/officeDocument/2006/relationships/ctrlProp" Target="../ctrlProps/ctrlProp400.xml"/><Relationship Id="rId72" Type="http://schemas.openxmlformats.org/officeDocument/2006/relationships/ctrlProp" Target="../ctrlProps/ctrlProp421.xml"/><Relationship Id="rId80" Type="http://schemas.openxmlformats.org/officeDocument/2006/relationships/ctrlProp" Target="../ctrlProps/ctrlProp429.xml"/><Relationship Id="rId85" Type="http://schemas.openxmlformats.org/officeDocument/2006/relationships/ctrlProp" Target="../ctrlProps/ctrlProp434.xml"/><Relationship Id="rId3" Type="http://schemas.openxmlformats.org/officeDocument/2006/relationships/vmlDrawing" Target="../drawings/vmlDrawing7.vml"/><Relationship Id="rId12" Type="http://schemas.openxmlformats.org/officeDocument/2006/relationships/ctrlProp" Target="../ctrlProps/ctrlProp361.xml"/><Relationship Id="rId17" Type="http://schemas.openxmlformats.org/officeDocument/2006/relationships/ctrlProp" Target="../ctrlProps/ctrlProp366.xml"/><Relationship Id="rId25" Type="http://schemas.openxmlformats.org/officeDocument/2006/relationships/ctrlProp" Target="../ctrlProps/ctrlProp374.xml"/><Relationship Id="rId33" Type="http://schemas.openxmlformats.org/officeDocument/2006/relationships/ctrlProp" Target="../ctrlProps/ctrlProp382.xml"/><Relationship Id="rId38" Type="http://schemas.openxmlformats.org/officeDocument/2006/relationships/ctrlProp" Target="../ctrlProps/ctrlProp387.xml"/><Relationship Id="rId46" Type="http://schemas.openxmlformats.org/officeDocument/2006/relationships/ctrlProp" Target="../ctrlProps/ctrlProp395.xml"/><Relationship Id="rId59" Type="http://schemas.openxmlformats.org/officeDocument/2006/relationships/ctrlProp" Target="../ctrlProps/ctrlProp408.xml"/><Relationship Id="rId67" Type="http://schemas.openxmlformats.org/officeDocument/2006/relationships/ctrlProp" Target="../ctrlProps/ctrlProp416.xml"/><Relationship Id="rId20" Type="http://schemas.openxmlformats.org/officeDocument/2006/relationships/ctrlProp" Target="../ctrlProps/ctrlProp369.xml"/><Relationship Id="rId41" Type="http://schemas.openxmlformats.org/officeDocument/2006/relationships/ctrlProp" Target="../ctrlProps/ctrlProp390.xml"/><Relationship Id="rId54" Type="http://schemas.openxmlformats.org/officeDocument/2006/relationships/ctrlProp" Target="../ctrlProps/ctrlProp403.xml"/><Relationship Id="rId62" Type="http://schemas.openxmlformats.org/officeDocument/2006/relationships/ctrlProp" Target="../ctrlProps/ctrlProp411.xml"/><Relationship Id="rId70" Type="http://schemas.openxmlformats.org/officeDocument/2006/relationships/ctrlProp" Target="../ctrlProps/ctrlProp419.xml"/><Relationship Id="rId75" Type="http://schemas.openxmlformats.org/officeDocument/2006/relationships/ctrlProp" Target="../ctrlProps/ctrlProp424.xml"/><Relationship Id="rId83" Type="http://schemas.openxmlformats.org/officeDocument/2006/relationships/ctrlProp" Target="../ctrlProps/ctrlProp432.xml"/><Relationship Id="rId88" Type="http://schemas.openxmlformats.org/officeDocument/2006/relationships/ctrlProp" Target="../ctrlProps/ctrlProp437.xml"/><Relationship Id="rId1" Type="http://schemas.openxmlformats.org/officeDocument/2006/relationships/printerSettings" Target="../printerSettings/printerSettings11.bin"/><Relationship Id="rId6" Type="http://schemas.openxmlformats.org/officeDocument/2006/relationships/ctrlProp" Target="../ctrlProps/ctrlProp355.xml"/><Relationship Id="rId15" Type="http://schemas.openxmlformats.org/officeDocument/2006/relationships/ctrlProp" Target="../ctrlProps/ctrlProp364.xml"/><Relationship Id="rId23" Type="http://schemas.openxmlformats.org/officeDocument/2006/relationships/ctrlProp" Target="../ctrlProps/ctrlProp372.xml"/><Relationship Id="rId28" Type="http://schemas.openxmlformats.org/officeDocument/2006/relationships/ctrlProp" Target="../ctrlProps/ctrlProp377.xml"/><Relationship Id="rId36" Type="http://schemas.openxmlformats.org/officeDocument/2006/relationships/ctrlProp" Target="../ctrlProps/ctrlProp385.xml"/><Relationship Id="rId49" Type="http://schemas.openxmlformats.org/officeDocument/2006/relationships/ctrlProp" Target="../ctrlProps/ctrlProp398.xml"/><Relationship Id="rId57" Type="http://schemas.openxmlformats.org/officeDocument/2006/relationships/ctrlProp" Target="../ctrlProps/ctrlProp406.xml"/><Relationship Id="rId10" Type="http://schemas.openxmlformats.org/officeDocument/2006/relationships/ctrlProp" Target="../ctrlProps/ctrlProp359.xml"/><Relationship Id="rId31" Type="http://schemas.openxmlformats.org/officeDocument/2006/relationships/ctrlProp" Target="../ctrlProps/ctrlProp380.xml"/><Relationship Id="rId44" Type="http://schemas.openxmlformats.org/officeDocument/2006/relationships/ctrlProp" Target="../ctrlProps/ctrlProp393.xml"/><Relationship Id="rId52" Type="http://schemas.openxmlformats.org/officeDocument/2006/relationships/ctrlProp" Target="../ctrlProps/ctrlProp401.xml"/><Relationship Id="rId60" Type="http://schemas.openxmlformats.org/officeDocument/2006/relationships/ctrlProp" Target="../ctrlProps/ctrlProp409.xml"/><Relationship Id="rId65" Type="http://schemas.openxmlformats.org/officeDocument/2006/relationships/ctrlProp" Target="../ctrlProps/ctrlProp414.xml"/><Relationship Id="rId73" Type="http://schemas.openxmlformats.org/officeDocument/2006/relationships/ctrlProp" Target="../ctrlProps/ctrlProp422.xml"/><Relationship Id="rId78" Type="http://schemas.openxmlformats.org/officeDocument/2006/relationships/ctrlProp" Target="../ctrlProps/ctrlProp427.xml"/><Relationship Id="rId81" Type="http://schemas.openxmlformats.org/officeDocument/2006/relationships/ctrlProp" Target="../ctrlProps/ctrlProp430.xml"/><Relationship Id="rId86" Type="http://schemas.openxmlformats.org/officeDocument/2006/relationships/ctrlProp" Target="../ctrlProps/ctrlProp43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DE1C1-331A-4E08-AB87-5ED9F6A12927}">
  <sheetPr>
    <tabColor rgb="FFFF0000"/>
  </sheetPr>
  <dimension ref="A1:D46"/>
  <sheetViews>
    <sheetView showGridLines="0" tabSelected="1" view="pageBreakPreview" zoomScale="82" zoomScaleNormal="100" zoomScaleSheetLayoutView="82" workbookViewId="0"/>
  </sheetViews>
  <sheetFormatPr defaultRowHeight="14.25"/>
  <cols>
    <col min="1" max="1" width="3.625" style="132" customWidth="1"/>
    <col min="2" max="2" width="44.875" style="132" customWidth="1"/>
    <col min="3" max="3" width="46.5" style="132" customWidth="1"/>
    <col min="4" max="16384" width="9" style="132"/>
  </cols>
  <sheetData>
    <row r="1" spans="1:4" ht="17.25" customHeight="1">
      <c r="B1" s="155" t="s">
        <v>410</v>
      </c>
      <c r="C1" s="155"/>
      <c r="D1" s="138" t="s">
        <v>411</v>
      </c>
    </row>
    <row r="2" spans="1:4" ht="17.25" customHeight="1" thickBot="1">
      <c r="D2" s="139" t="s">
        <v>412</v>
      </c>
    </row>
    <row r="3" spans="1:4" ht="17.25" customHeight="1" thickBot="1">
      <c r="B3" s="135" t="s">
        <v>10</v>
      </c>
      <c r="C3" s="142"/>
      <c r="D3" s="134"/>
    </row>
    <row r="4" spans="1:4" ht="17.25" customHeight="1" thickBot="1">
      <c r="B4" s="134"/>
      <c r="C4" s="134"/>
      <c r="D4" s="134"/>
    </row>
    <row r="5" spans="1:4" ht="17.25" customHeight="1">
      <c r="A5" s="146" t="s">
        <v>413</v>
      </c>
      <c r="B5" s="136" t="s">
        <v>406</v>
      </c>
      <c r="C5" s="143"/>
    </row>
    <row r="6" spans="1:4" ht="17.25" customHeight="1">
      <c r="A6" s="147"/>
      <c r="B6" s="133" t="s">
        <v>1</v>
      </c>
      <c r="C6" s="144"/>
    </row>
    <row r="7" spans="1:4" ht="17.25" customHeight="1">
      <c r="A7" s="147"/>
      <c r="B7" s="133" t="s">
        <v>0</v>
      </c>
      <c r="C7" s="144"/>
    </row>
    <row r="8" spans="1:4" ht="17.25" customHeight="1">
      <c r="A8" s="147"/>
      <c r="B8" s="133" t="s">
        <v>4</v>
      </c>
      <c r="C8" s="144"/>
    </row>
    <row r="9" spans="1:4" ht="17.25" customHeight="1">
      <c r="A9" s="147"/>
      <c r="B9" s="133" t="s">
        <v>390</v>
      </c>
      <c r="C9" s="144"/>
    </row>
    <row r="10" spans="1:4" ht="17.25" customHeight="1">
      <c r="A10" s="147"/>
      <c r="B10" s="133" t="s">
        <v>2</v>
      </c>
      <c r="C10" s="144"/>
    </row>
    <row r="11" spans="1:4" ht="17.25" customHeight="1">
      <c r="A11" s="147"/>
      <c r="B11" s="133" t="s">
        <v>3</v>
      </c>
      <c r="C11" s="144"/>
    </row>
    <row r="12" spans="1:4" ht="17.25" customHeight="1">
      <c r="A12" s="147"/>
      <c r="B12" s="133" t="s">
        <v>5</v>
      </c>
      <c r="C12" s="144"/>
    </row>
    <row r="13" spans="1:4" ht="17.25" customHeight="1">
      <c r="A13" s="147"/>
      <c r="B13" s="133" t="s">
        <v>408</v>
      </c>
      <c r="C13" s="144"/>
    </row>
    <row r="14" spans="1:4" ht="17.25" customHeight="1">
      <c r="A14" s="147"/>
      <c r="B14" s="133" t="s">
        <v>6</v>
      </c>
      <c r="C14" s="144"/>
    </row>
    <row r="15" spans="1:4" ht="17.25" customHeight="1">
      <c r="A15" s="147"/>
      <c r="B15" s="133" t="s">
        <v>9</v>
      </c>
      <c r="C15" s="144"/>
    </row>
    <row r="16" spans="1:4" ht="17.25" customHeight="1">
      <c r="A16" s="147"/>
      <c r="B16" s="133" t="s">
        <v>7</v>
      </c>
      <c r="C16" s="144"/>
    </row>
    <row r="17" spans="1:3" ht="17.25" customHeight="1">
      <c r="A17" s="147"/>
      <c r="B17" s="133" t="s">
        <v>8</v>
      </c>
      <c r="C17" s="144"/>
    </row>
    <row r="18" spans="1:3" ht="17.25" customHeight="1" thickBot="1">
      <c r="A18" s="148"/>
      <c r="B18" s="137" t="s">
        <v>409</v>
      </c>
      <c r="C18" s="145"/>
    </row>
    <row r="19" spans="1:3" ht="17.25" customHeight="1" thickBot="1"/>
    <row r="20" spans="1:3" ht="17.25" customHeight="1" thickBot="1">
      <c r="A20" s="146" t="s">
        <v>407</v>
      </c>
      <c r="B20" s="162" t="s">
        <v>394</v>
      </c>
      <c r="C20" s="163"/>
    </row>
    <row r="21" spans="1:3" ht="17.25" customHeight="1">
      <c r="A21" s="147"/>
      <c r="B21" s="156" t="s">
        <v>391</v>
      </c>
      <c r="C21" s="157"/>
    </row>
    <row r="22" spans="1:3" ht="17.25" customHeight="1">
      <c r="A22" s="147"/>
      <c r="B22" s="158" t="s">
        <v>392</v>
      </c>
      <c r="C22" s="159"/>
    </row>
    <row r="23" spans="1:3" ht="17.25" customHeight="1">
      <c r="A23" s="147"/>
      <c r="B23" s="158" t="s">
        <v>393</v>
      </c>
      <c r="C23" s="159"/>
    </row>
    <row r="24" spans="1:3" ht="17.25" customHeight="1">
      <c r="A24" s="147"/>
      <c r="B24" s="160" t="s">
        <v>388</v>
      </c>
      <c r="C24" s="161"/>
    </row>
    <row r="25" spans="1:3" ht="17.25" customHeight="1" thickBot="1">
      <c r="A25" s="148"/>
      <c r="B25" s="149" t="s">
        <v>389</v>
      </c>
      <c r="C25" s="150"/>
    </row>
    <row r="26" spans="1:3" ht="17.25" customHeight="1" thickBot="1"/>
    <row r="27" spans="1:3" ht="17.25" customHeight="1" thickBot="1">
      <c r="A27" s="146" t="s">
        <v>407</v>
      </c>
      <c r="B27" s="164" t="s">
        <v>395</v>
      </c>
      <c r="C27" s="165"/>
    </row>
    <row r="28" spans="1:3" ht="17.25" customHeight="1">
      <c r="A28" s="147"/>
      <c r="B28" s="151" t="s">
        <v>396</v>
      </c>
      <c r="C28" s="152"/>
    </row>
    <row r="29" spans="1:3" ht="17.25" customHeight="1">
      <c r="A29" s="147"/>
      <c r="B29" s="153" t="s">
        <v>397</v>
      </c>
      <c r="C29" s="154"/>
    </row>
    <row r="30" spans="1:3" ht="17.25" customHeight="1">
      <c r="A30" s="147"/>
      <c r="B30" s="153" t="s">
        <v>398</v>
      </c>
      <c r="C30" s="154"/>
    </row>
    <row r="31" spans="1:3" ht="17.25" customHeight="1">
      <c r="A31" s="147"/>
      <c r="B31" s="170" t="s">
        <v>388</v>
      </c>
      <c r="C31" s="171"/>
    </row>
    <row r="32" spans="1:3" ht="17.25" customHeight="1" thickBot="1">
      <c r="A32" s="148"/>
      <c r="B32" s="172" t="s">
        <v>389</v>
      </c>
      <c r="C32" s="173"/>
    </row>
    <row r="33" spans="1:3" ht="17.25" customHeight="1" thickBot="1"/>
    <row r="34" spans="1:3" ht="17.25" customHeight="1" thickBot="1">
      <c r="A34" s="146" t="s">
        <v>407</v>
      </c>
      <c r="B34" s="164" t="s">
        <v>399</v>
      </c>
      <c r="C34" s="165"/>
    </row>
    <row r="35" spans="1:3" ht="17.25" customHeight="1">
      <c r="A35" s="147"/>
      <c r="B35" s="151" t="s">
        <v>396</v>
      </c>
      <c r="C35" s="152"/>
    </row>
    <row r="36" spans="1:3" ht="17.25" customHeight="1">
      <c r="A36" s="147"/>
      <c r="B36" s="153" t="s">
        <v>400</v>
      </c>
      <c r="C36" s="154"/>
    </row>
    <row r="37" spans="1:3" ht="17.25" customHeight="1">
      <c r="A37" s="147"/>
      <c r="B37" s="153" t="s">
        <v>401</v>
      </c>
      <c r="C37" s="154"/>
    </row>
    <row r="38" spans="1:3" ht="17.25" customHeight="1">
      <c r="A38" s="147"/>
      <c r="B38" s="170" t="s">
        <v>388</v>
      </c>
      <c r="C38" s="171"/>
    </row>
    <row r="39" spans="1:3" ht="17.25" customHeight="1" thickBot="1">
      <c r="A39" s="148"/>
      <c r="B39" s="172" t="s">
        <v>389</v>
      </c>
      <c r="C39" s="173"/>
    </row>
    <row r="40" spans="1:3" ht="17.25" customHeight="1" thickBot="1"/>
    <row r="41" spans="1:3" ht="17.25" customHeight="1" thickBot="1">
      <c r="A41" s="146" t="s">
        <v>407</v>
      </c>
      <c r="B41" s="166" t="s">
        <v>402</v>
      </c>
      <c r="C41" s="167"/>
    </row>
    <row r="42" spans="1:3" ht="17.25" customHeight="1">
      <c r="A42" s="147"/>
      <c r="B42" s="174" t="s">
        <v>403</v>
      </c>
      <c r="C42" s="175"/>
    </row>
    <row r="43" spans="1:3" ht="17.25" customHeight="1">
      <c r="A43" s="147"/>
      <c r="B43" s="176" t="s">
        <v>404</v>
      </c>
      <c r="C43" s="177"/>
    </row>
    <row r="44" spans="1:3" ht="17.25" customHeight="1">
      <c r="A44" s="147"/>
      <c r="B44" s="176" t="s">
        <v>405</v>
      </c>
      <c r="C44" s="177"/>
    </row>
    <row r="45" spans="1:3" ht="17.25" customHeight="1">
      <c r="A45" s="147"/>
      <c r="B45" s="178" t="s">
        <v>388</v>
      </c>
      <c r="C45" s="179"/>
    </row>
    <row r="46" spans="1:3" ht="17.25" customHeight="1" thickBot="1">
      <c r="A46" s="148"/>
      <c r="B46" s="168" t="s">
        <v>389</v>
      </c>
      <c r="C46" s="169"/>
    </row>
  </sheetData>
  <sheetProtection algorithmName="SHA-512" hashValue="jLKe6mDiqtKLNIGgVUewqf7sDEdPnspR8qoSdJ7CpluRjS5McUHBOBpMa3m0aHdXVO1mIDy5hVOQx2wJNqbXdA==" saltValue="9wv0tN6NMdRC8MOirLvFEw==" spinCount="100000" sheet="1" objects="1" scenarios="1"/>
  <mergeCells count="30">
    <mergeCell ref="B45:C45"/>
    <mergeCell ref="A41:A46"/>
    <mergeCell ref="B20:C20"/>
    <mergeCell ref="B27:C27"/>
    <mergeCell ref="B34:C34"/>
    <mergeCell ref="B41:C41"/>
    <mergeCell ref="B46:C46"/>
    <mergeCell ref="B31:C31"/>
    <mergeCell ref="B32:C32"/>
    <mergeCell ref="B35:C35"/>
    <mergeCell ref="B36:C36"/>
    <mergeCell ref="B37:C37"/>
    <mergeCell ref="B38:C38"/>
    <mergeCell ref="B39:C39"/>
    <mergeCell ref="B42:C42"/>
    <mergeCell ref="B43:C43"/>
    <mergeCell ref="B44:C44"/>
    <mergeCell ref="B1:C1"/>
    <mergeCell ref="B21:C21"/>
    <mergeCell ref="B22:C22"/>
    <mergeCell ref="B23:C23"/>
    <mergeCell ref="B24:C24"/>
    <mergeCell ref="A5:A18"/>
    <mergeCell ref="A20:A25"/>
    <mergeCell ref="A27:A32"/>
    <mergeCell ref="A34:A39"/>
    <mergeCell ref="B25:C25"/>
    <mergeCell ref="B28:C28"/>
    <mergeCell ref="B29:C29"/>
    <mergeCell ref="B30:C30"/>
  </mergeCells>
  <phoneticPr fontId="5"/>
  <conditionalFormatting sqref="A20:A25">
    <cfRule type="expression" dxfId="84" priority="4">
      <formula>AND($C$14="保育所",$C$17="保育所型認定こども園")</formula>
    </cfRule>
  </conditionalFormatting>
  <conditionalFormatting sqref="A27:A32">
    <cfRule type="expression" dxfId="83" priority="7">
      <formula>AND($C$14="保育所",$C$17="幼保連携型認定こども園")</formula>
    </cfRule>
  </conditionalFormatting>
  <conditionalFormatting sqref="A34:A39">
    <cfRule type="expression" dxfId="82" priority="6">
      <formula>AND($C$14="幼稚園",$C$17="幼保連携型認定こども園")</formula>
    </cfRule>
  </conditionalFormatting>
  <conditionalFormatting sqref="A41:A46">
    <cfRule type="expression" dxfId="81" priority="5">
      <formula>AND($C$14="幼稚園",$C$17="幼稚園型認定こども園")</formula>
    </cfRule>
  </conditionalFormatting>
  <dataValidations count="2">
    <dataValidation type="list" allowBlank="1" showInputMessage="1" showErrorMessage="1" sqref="C17" xr:uid="{90ECB398-E307-48FF-B956-844041BF000D}">
      <formula1>"幼保連携型認定こども園,保育所型認定こども園,幼稚園型認定こども園"</formula1>
    </dataValidation>
    <dataValidation type="list" allowBlank="1" showInputMessage="1" showErrorMessage="1" sqref="C14:C15" xr:uid="{3675428B-76D5-450D-A481-57B4094B6A59}">
      <formula1>"保育所,幼稚園"</formula1>
    </dataValidation>
  </dataValidations>
  <hyperlinks>
    <hyperlink ref="B21" location="'従事職員予定（保育所型）'!A1" display="従事職員予定（保育所型）" xr:uid="{1F7B3F4B-F4DB-41ED-8209-E4B42AA23B6C}"/>
    <hyperlink ref="B22" location="' (保育所型職員一覧不足用)'!A1" display="(保育所型職員一覧不足用)" xr:uid="{E08D5A3C-BB15-4CB9-BDAE-D84EA742C027}"/>
    <hyperlink ref="B23" location="'建物・設備等の状況（保育所型）'!A1" display="建物・設備等の状況（保育所型）" xr:uid="{C0268254-B932-4262-9F03-61C9D73BD530}"/>
    <hyperlink ref="B28" location="'従事職員予定（幼保連携型）'!A1" display="従事職員予定（幼保連携型）" xr:uid="{9E3E8D6A-18C2-46CE-B709-A238CC6D6063}"/>
    <hyperlink ref="B29" location="' (幼保連携型職員一覧不足用) '!A1" display="(幼保連携型職員一覧不足用) " xr:uid="{694BC8CD-727A-4F5F-887E-92AC5E0F2D68}"/>
    <hyperlink ref="B30" location="'建物・設備等の状況（保→幼保連携型）'!A1" display="建物・設備等の状況（保→幼保連携型）" xr:uid="{5D0C086D-2A49-4EB4-B58F-2018EB718561}"/>
    <hyperlink ref="B35" location="'従事職員予定（幼保連携型）'!A1" display="従事職員予定（幼保連携型）" xr:uid="{7AC11763-C4D0-4C2C-AC53-7267D7395695}"/>
    <hyperlink ref="B36" location="' (幼保連携型職員一覧不足用) '!A1" display=" (幼保連携型職員一覧不足用) " xr:uid="{57D88301-948A-47A2-82F7-1FAD0F677898}"/>
    <hyperlink ref="B37" location="'建物・設備等の状況（幼→幼保連携型）'!A1" display="建物・設備等の状況（幼→幼保連携型）" xr:uid="{DD645BD9-E99D-430F-B6EF-0A37F4797A85}"/>
    <hyperlink ref="B42" location="'従事職員予定（幼稚園型）'!A1" display="従事職員予定（幼稚園型）" xr:uid="{96C0F588-7DFD-48B0-A3B6-25A7BA1EAEF1}"/>
    <hyperlink ref="B43" location="' (幼稚園型職員一覧不足用)'!A1" display="(幼稚園型職員一覧不足用)" xr:uid="{95BA2A85-34AA-4C3B-BEA6-DD739F67D93E}"/>
    <hyperlink ref="B44" location="'建物・設備等の状況（幼稚園型）'!A1" display="建物・設備等の状況（幼稚園型）" xr:uid="{23221BF8-37FB-44E1-BBDC-A0BE662B4D5D}"/>
  </hyperlinks>
  <pageMargins left="0.7" right="0.7" top="0.75" bottom="0.75" header="0.3" footer="0.3"/>
  <pageSetup paperSize="9" scale="84"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579B2-28A6-4D8F-BD3E-15E09FC2C8A1}">
  <sheetPr>
    <tabColor theme="7" tint="0.59999389629810485"/>
  </sheetPr>
  <dimension ref="A1:CE124"/>
  <sheetViews>
    <sheetView showGridLines="0" view="pageBreakPreview" zoomScale="80" zoomScaleNormal="100" zoomScaleSheetLayoutView="80" workbookViewId="0"/>
  </sheetViews>
  <sheetFormatPr defaultRowHeight="14.25"/>
  <cols>
    <col min="1" max="2" width="2" style="6" customWidth="1"/>
    <col min="3" max="6" width="4.625" style="6" customWidth="1"/>
    <col min="7" max="36" width="2" style="6" customWidth="1"/>
    <col min="37" max="40" width="2.125" style="6" customWidth="1"/>
    <col min="41" max="45" width="2" style="6" customWidth="1"/>
    <col min="46" max="49" width="4.625" style="6" customWidth="1"/>
    <col min="50" max="83" width="2" style="6" customWidth="1"/>
    <col min="84" max="16384" width="9" style="6"/>
  </cols>
  <sheetData>
    <row r="1" spans="1:83" ht="13.5" customHeight="1">
      <c r="AO1" s="140" t="s">
        <v>414</v>
      </c>
    </row>
    <row r="2" spans="1:83" ht="13.5" customHeight="1">
      <c r="B2" s="3" t="s">
        <v>12</v>
      </c>
      <c r="AS2" s="3" t="s">
        <v>12</v>
      </c>
    </row>
    <row r="3" spans="1:83" ht="22.5" customHeight="1">
      <c r="A3" s="7"/>
      <c r="B3" s="8"/>
      <c r="C3" s="8"/>
      <c r="D3" s="8"/>
      <c r="E3" s="180" t="s">
        <v>13</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8"/>
      <c r="AI3" s="8"/>
      <c r="AJ3" s="8"/>
      <c r="AK3" s="8"/>
      <c r="AL3" s="8"/>
      <c r="AM3" s="8"/>
      <c r="AN3" s="8"/>
      <c r="AR3" s="7"/>
      <c r="AS3" s="8"/>
      <c r="AT3" s="8"/>
      <c r="AU3" s="8"/>
      <c r="AV3" s="180" t="s">
        <v>13</v>
      </c>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8"/>
      <c r="BZ3" s="8"/>
      <c r="CA3" s="8"/>
      <c r="CB3" s="8"/>
      <c r="CC3" s="8"/>
      <c r="CD3" s="8"/>
      <c r="CE3" s="8"/>
    </row>
    <row r="4" spans="1:83" ht="22.5" customHeight="1"/>
    <row r="5" spans="1:83" ht="22.5" customHeight="1">
      <c r="B5" s="9" t="s">
        <v>14</v>
      </c>
      <c r="C5" s="3"/>
      <c r="AS5" s="9" t="s">
        <v>14</v>
      </c>
      <c r="AT5" s="3"/>
    </row>
    <row r="6" spans="1:83" ht="22.5" customHeight="1">
      <c r="B6" s="10" t="s">
        <v>15</v>
      </c>
      <c r="AS6" s="10" t="s">
        <v>15</v>
      </c>
    </row>
    <row r="7" spans="1:83" ht="19.5" customHeight="1">
      <c r="B7" s="3"/>
      <c r="C7" s="181" t="s">
        <v>16</v>
      </c>
      <c r="D7" s="182"/>
      <c r="E7" s="182"/>
      <c r="F7" s="183"/>
      <c r="G7" s="181" t="s">
        <v>17</v>
      </c>
      <c r="H7" s="182"/>
      <c r="I7" s="182"/>
      <c r="J7" s="182"/>
      <c r="K7" s="182"/>
      <c r="L7" s="182"/>
      <c r="M7" s="182"/>
      <c r="N7" s="182"/>
      <c r="O7" s="182"/>
      <c r="P7" s="183"/>
      <c r="Q7" s="181" t="s">
        <v>18</v>
      </c>
      <c r="R7" s="182"/>
      <c r="S7" s="182"/>
      <c r="T7" s="182"/>
      <c r="U7" s="182"/>
      <c r="V7" s="182"/>
      <c r="W7" s="182"/>
      <c r="X7" s="182"/>
      <c r="Y7" s="182"/>
      <c r="Z7" s="183"/>
      <c r="AA7" s="181" t="s">
        <v>19</v>
      </c>
      <c r="AB7" s="182"/>
      <c r="AC7" s="182"/>
      <c r="AD7" s="182"/>
      <c r="AE7" s="182"/>
      <c r="AF7" s="182"/>
      <c r="AG7" s="182"/>
      <c r="AH7" s="182"/>
      <c r="AI7" s="182"/>
      <c r="AJ7" s="182"/>
      <c r="AK7" s="183"/>
      <c r="AL7" s="3"/>
      <c r="AM7" s="3"/>
      <c r="AN7" s="3"/>
      <c r="AS7" s="3"/>
      <c r="AT7" s="181" t="s">
        <v>16</v>
      </c>
      <c r="AU7" s="182"/>
      <c r="AV7" s="182"/>
      <c r="AW7" s="183"/>
      <c r="AX7" s="181" t="s">
        <v>17</v>
      </c>
      <c r="AY7" s="182"/>
      <c r="AZ7" s="182"/>
      <c r="BA7" s="182"/>
      <c r="BB7" s="182"/>
      <c r="BC7" s="182"/>
      <c r="BD7" s="182"/>
      <c r="BE7" s="182"/>
      <c r="BF7" s="182"/>
      <c r="BG7" s="183"/>
      <c r="BH7" s="181" t="s">
        <v>18</v>
      </c>
      <c r="BI7" s="182"/>
      <c r="BJ7" s="182"/>
      <c r="BK7" s="182"/>
      <c r="BL7" s="182"/>
      <c r="BM7" s="182"/>
      <c r="BN7" s="182"/>
      <c r="BO7" s="182"/>
      <c r="BP7" s="182"/>
      <c r="BQ7" s="183"/>
      <c r="BR7" s="181" t="s">
        <v>19</v>
      </c>
      <c r="BS7" s="182"/>
      <c r="BT7" s="182"/>
      <c r="BU7" s="182"/>
      <c r="BV7" s="182"/>
      <c r="BW7" s="182"/>
      <c r="BX7" s="182"/>
      <c r="BY7" s="182"/>
      <c r="BZ7" s="182"/>
      <c r="CA7" s="182"/>
      <c r="CB7" s="183"/>
      <c r="CC7" s="3"/>
      <c r="CD7" s="3"/>
      <c r="CE7" s="3"/>
    </row>
    <row r="8" spans="1:83" ht="22.5" customHeight="1">
      <c r="C8" s="181" t="s">
        <v>20</v>
      </c>
      <c r="D8" s="182"/>
      <c r="E8" s="182"/>
      <c r="F8" s="183"/>
      <c r="G8" s="184"/>
      <c r="H8" s="185"/>
      <c r="I8" s="185"/>
      <c r="J8" s="185"/>
      <c r="K8" s="185"/>
      <c r="L8" s="185"/>
      <c r="M8" s="185"/>
      <c r="N8" s="185"/>
      <c r="O8" s="185"/>
      <c r="P8" s="186"/>
      <c r="Q8" s="187" t="s">
        <v>21</v>
      </c>
      <c r="R8" s="188"/>
      <c r="S8" s="191"/>
      <c r="T8" s="191"/>
      <c r="U8" s="191"/>
      <c r="V8" s="191"/>
      <c r="W8" s="191"/>
      <c r="X8" s="191"/>
      <c r="Y8" s="188" t="s">
        <v>22</v>
      </c>
      <c r="Z8" s="188"/>
      <c r="AA8" s="190"/>
      <c r="AB8" s="190"/>
      <c r="AC8" s="190"/>
      <c r="AD8" s="190"/>
      <c r="AE8" s="190"/>
      <c r="AF8" s="190"/>
      <c r="AG8" s="190"/>
      <c r="AH8" s="190"/>
      <c r="AI8" s="190"/>
      <c r="AJ8" s="190"/>
      <c r="AK8" s="190"/>
      <c r="AL8" s="3"/>
      <c r="AM8" s="3"/>
      <c r="AN8" s="3"/>
      <c r="AT8" s="181" t="s">
        <v>20</v>
      </c>
      <c r="AU8" s="182"/>
      <c r="AV8" s="182"/>
      <c r="AW8" s="183"/>
      <c r="AX8" s="184"/>
      <c r="AY8" s="185"/>
      <c r="AZ8" s="185"/>
      <c r="BA8" s="185"/>
      <c r="BB8" s="185"/>
      <c r="BC8" s="185"/>
      <c r="BD8" s="185"/>
      <c r="BE8" s="185"/>
      <c r="BF8" s="185"/>
      <c r="BG8" s="186"/>
      <c r="BH8" s="187" t="s">
        <v>21</v>
      </c>
      <c r="BI8" s="188"/>
      <c r="BJ8" s="189">
        <v>5</v>
      </c>
      <c r="BK8" s="189"/>
      <c r="BL8" s="189"/>
      <c r="BM8" s="189"/>
      <c r="BN8" s="189"/>
      <c r="BO8" s="189"/>
      <c r="BP8" s="188" t="s">
        <v>22</v>
      </c>
      <c r="BQ8" s="188"/>
      <c r="BR8" s="190"/>
      <c r="BS8" s="190"/>
      <c r="BT8" s="190"/>
      <c r="BU8" s="190"/>
      <c r="BV8" s="190"/>
      <c r="BW8" s="190"/>
      <c r="BX8" s="190"/>
      <c r="BY8" s="190"/>
      <c r="BZ8" s="190"/>
      <c r="CA8" s="190"/>
      <c r="CB8" s="190"/>
      <c r="CC8" s="3"/>
      <c r="CD8" s="3"/>
      <c r="CE8" s="3"/>
    </row>
    <row r="9" spans="1:83" ht="22.5" customHeight="1">
      <c r="C9" s="181" t="s">
        <v>23</v>
      </c>
      <c r="D9" s="182"/>
      <c r="E9" s="182"/>
      <c r="F9" s="183"/>
      <c r="G9" s="184"/>
      <c r="H9" s="185"/>
      <c r="I9" s="185"/>
      <c r="J9" s="185"/>
      <c r="K9" s="185"/>
      <c r="L9" s="185"/>
      <c r="M9" s="185"/>
      <c r="N9" s="185"/>
      <c r="O9" s="185"/>
      <c r="P9" s="186"/>
      <c r="Q9" s="187" t="s">
        <v>24</v>
      </c>
      <c r="R9" s="188"/>
      <c r="S9" s="191"/>
      <c r="T9" s="191"/>
      <c r="U9" s="191"/>
      <c r="V9" s="191"/>
      <c r="W9" s="191"/>
      <c r="X9" s="191"/>
      <c r="Y9" s="188" t="s">
        <v>22</v>
      </c>
      <c r="Z9" s="188"/>
      <c r="AA9" s="190"/>
      <c r="AB9" s="190"/>
      <c r="AC9" s="190"/>
      <c r="AD9" s="190"/>
      <c r="AE9" s="190"/>
      <c r="AF9" s="190"/>
      <c r="AG9" s="190"/>
      <c r="AH9" s="190"/>
      <c r="AI9" s="190"/>
      <c r="AJ9" s="190"/>
      <c r="AK9" s="190"/>
      <c r="AL9" s="3"/>
      <c r="AM9" s="3"/>
      <c r="AN9" s="3"/>
      <c r="AT9" s="181" t="s">
        <v>23</v>
      </c>
      <c r="AU9" s="182"/>
      <c r="AV9" s="182"/>
      <c r="AW9" s="183"/>
      <c r="AX9" s="184"/>
      <c r="AY9" s="185"/>
      <c r="AZ9" s="185"/>
      <c r="BA9" s="185"/>
      <c r="BB9" s="185"/>
      <c r="BC9" s="185"/>
      <c r="BD9" s="185"/>
      <c r="BE9" s="185"/>
      <c r="BF9" s="185"/>
      <c r="BG9" s="186"/>
      <c r="BH9" s="187" t="s">
        <v>24</v>
      </c>
      <c r="BI9" s="188"/>
      <c r="BJ9" s="189">
        <v>15</v>
      </c>
      <c r="BK9" s="189"/>
      <c r="BL9" s="189"/>
      <c r="BM9" s="189"/>
      <c r="BN9" s="189"/>
      <c r="BO9" s="189"/>
      <c r="BP9" s="188" t="s">
        <v>22</v>
      </c>
      <c r="BQ9" s="188"/>
      <c r="BR9" s="190"/>
      <c r="BS9" s="190"/>
      <c r="BT9" s="190"/>
      <c r="BU9" s="190"/>
      <c r="BV9" s="190"/>
      <c r="BW9" s="190"/>
      <c r="BX9" s="190"/>
      <c r="BY9" s="190"/>
      <c r="BZ9" s="190"/>
      <c r="CA9" s="190"/>
      <c r="CB9" s="190"/>
      <c r="CC9" s="3"/>
      <c r="CD9" s="3"/>
      <c r="CE9" s="3"/>
    </row>
    <row r="10" spans="1:83" ht="22.5" customHeight="1">
      <c r="C10" s="181" t="s">
        <v>25</v>
      </c>
      <c r="D10" s="182"/>
      <c r="E10" s="182"/>
      <c r="F10" s="183"/>
      <c r="G10" s="184"/>
      <c r="H10" s="185"/>
      <c r="I10" s="185"/>
      <c r="J10" s="185"/>
      <c r="K10" s="185"/>
      <c r="L10" s="185"/>
      <c r="M10" s="185"/>
      <c r="N10" s="185"/>
      <c r="O10" s="185"/>
      <c r="P10" s="186"/>
      <c r="Q10" s="187" t="s">
        <v>26</v>
      </c>
      <c r="R10" s="188"/>
      <c r="S10" s="191"/>
      <c r="T10" s="191"/>
      <c r="U10" s="191"/>
      <c r="V10" s="191"/>
      <c r="W10" s="191"/>
      <c r="X10" s="191"/>
      <c r="Y10" s="188" t="s">
        <v>22</v>
      </c>
      <c r="Z10" s="188"/>
      <c r="AA10" s="190"/>
      <c r="AB10" s="190"/>
      <c r="AC10" s="190"/>
      <c r="AD10" s="190"/>
      <c r="AE10" s="190"/>
      <c r="AF10" s="190"/>
      <c r="AG10" s="190"/>
      <c r="AH10" s="190"/>
      <c r="AI10" s="190"/>
      <c r="AJ10" s="190"/>
      <c r="AK10" s="190"/>
      <c r="AL10" s="3"/>
      <c r="AM10" s="3"/>
      <c r="AN10" s="3"/>
      <c r="AT10" s="181" t="s">
        <v>25</v>
      </c>
      <c r="AU10" s="182"/>
      <c r="AV10" s="182"/>
      <c r="AW10" s="183"/>
      <c r="AX10" s="184"/>
      <c r="AY10" s="185"/>
      <c r="AZ10" s="185"/>
      <c r="BA10" s="185"/>
      <c r="BB10" s="185"/>
      <c r="BC10" s="185"/>
      <c r="BD10" s="185"/>
      <c r="BE10" s="185"/>
      <c r="BF10" s="185"/>
      <c r="BG10" s="186"/>
      <c r="BH10" s="187" t="s">
        <v>26</v>
      </c>
      <c r="BI10" s="188"/>
      <c r="BJ10" s="189">
        <v>25</v>
      </c>
      <c r="BK10" s="189"/>
      <c r="BL10" s="189"/>
      <c r="BM10" s="189"/>
      <c r="BN10" s="189"/>
      <c r="BO10" s="189"/>
      <c r="BP10" s="188" t="s">
        <v>22</v>
      </c>
      <c r="BQ10" s="188"/>
      <c r="BR10" s="190"/>
      <c r="BS10" s="190"/>
      <c r="BT10" s="190"/>
      <c r="BU10" s="190"/>
      <c r="BV10" s="190"/>
      <c r="BW10" s="190"/>
      <c r="BX10" s="190"/>
      <c r="BY10" s="190"/>
      <c r="BZ10" s="190"/>
      <c r="CA10" s="190"/>
      <c r="CB10" s="190"/>
      <c r="CC10" s="3"/>
      <c r="CD10" s="3"/>
      <c r="CE10" s="3"/>
    </row>
    <row r="11" spans="1:83" ht="22.5" customHeight="1">
      <c r="C11" s="181" t="s">
        <v>27</v>
      </c>
      <c r="D11" s="182"/>
      <c r="E11" s="182"/>
      <c r="F11" s="183"/>
      <c r="G11" s="187" t="s">
        <v>28</v>
      </c>
      <c r="H11" s="188"/>
      <c r="I11" s="191"/>
      <c r="J11" s="191"/>
      <c r="K11" s="191"/>
      <c r="L11" s="191"/>
      <c r="M11" s="191"/>
      <c r="N11" s="191"/>
      <c r="O11" s="188" t="s">
        <v>22</v>
      </c>
      <c r="P11" s="193"/>
      <c r="Q11" s="187" t="s">
        <v>29</v>
      </c>
      <c r="R11" s="188"/>
      <c r="S11" s="191"/>
      <c r="T11" s="191"/>
      <c r="U11" s="191"/>
      <c r="V11" s="191"/>
      <c r="W11" s="191"/>
      <c r="X11" s="191"/>
      <c r="Y11" s="188" t="s">
        <v>22</v>
      </c>
      <c r="Z11" s="188"/>
      <c r="AA11" s="194"/>
      <c r="AB11" s="194"/>
      <c r="AC11" s="194"/>
      <c r="AD11" s="194"/>
      <c r="AE11" s="194"/>
      <c r="AF11" s="194"/>
      <c r="AG11" s="194"/>
      <c r="AH11" s="194"/>
      <c r="AI11" s="194"/>
      <c r="AJ11" s="194"/>
      <c r="AK11" s="194"/>
      <c r="AL11" s="3"/>
      <c r="AM11" s="3"/>
      <c r="AN11" s="3"/>
      <c r="AT11" s="181" t="s">
        <v>27</v>
      </c>
      <c r="AU11" s="182"/>
      <c r="AV11" s="182"/>
      <c r="AW11" s="183"/>
      <c r="AX11" s="187" t="s">
        <v>28</v>
      </c>
      <c r="AY11" s="188"/>
      <c r="AZ11" s="189">
        <v>1</v>
      </c>
      <c r="BA11" s="189"/>
      <c r="BB11" s="189"/>
      <c r="BC11" s="189"/>
      <c r="BD11" s="189"/>
      <c r="BE11" s="189"/>
      <c r="BF11" s="188" t="s">
        <v>22</v>
      </c>
      <c r="BG11" s="193"/>
      <c r="BH11" s="187" t="s">
        <v>29</v>
      </c>
      <c r="BI11" s="188"/>
      <c r="BJ11" s="189">
        <v>25</v>
      </c>
      <c r="BK11" s="189"/>
      <c r="BL11" s="189"/>
      <c r="BM11" s="189"/>
      <c r="BN11" s="189"/>
      <c r="BO11" s="189"/>
      <c r="BP11" s="188" t="s">
        <v>22</v>
      </c>
      <c r="BQ11" s="188"/>
      <c r="BR11" s="192">
        <v>1</v>
      </c>
      <c r="BS11" s="192"/>
      <c r="BT11" s="192"/>
      <c r="BU11" s="192"/>
      <c r="BV11" s="192"/>
      <c r="BW11" s="192"/>
      <c r="BX11" s="192"/>
      <c r="BY11" s="192"/>
      <c r="BZ11" s="192"/>
      <c r="CA11" s="192"/>
      <c r="CB11" s="192"/>
      <c r="CC11" s="3"/>
      <c r="CD11" s="3"/>
      <c r="CE11" s="3"/>
    </row>
    <row r="12" spans="1:83" ht="22.5" customHeight="1">
      <c r="C12" s="181" t="s">
        <v>30</v>
      </c>
      <c r="D12" s="182"/>
      <c r="E12" s="182"/>
      <c r="F12" s="183"/>
      <c r="G12" s="187" t="s">
        <v>31</v>
      </c>
      <c r="H12" s="188"/>
      <c r="I12" s="191"/>
      <c r="J12" s="191"/>
      <c r="K12" s="191"/>
      <c r="L12" s="191"/>
      <c r="M12" s="191"/>
      <c r="N12" s="191"/>
      <c r="O12" s="188" t="s">
        <v>22</v>
      </c>
      <c r="P12" s="193"/>
      <c r="Q12" s="187" t="s">
        <v>32</v>
      </c>
      <c r="R12" s="188"/>
      <c r="S12" s="191"/>
      <c r="T12" s="191"/>
      <c r="U12" s="191"/>
      <c r="V12" s="191"/>
      <c r="W12" s="191"/>
      <c r="X12" s="191"/>
      <c r="Y12" s="188" t="s">
        <v>22</v>
      </c>
      <c r="Z12" s="188"/>
      <c r="AA12" s="194"/>
      <c r="AB12" s="194"/>
      <c r="AC12" s="194"/>
      <c r="AD12" s="194"/>
      <c r="AE12" s="194"/>
      <c r="AF12" s="194"/>
      <c r="AG12" s="194"/>
      <c r="AH12" s="194"/>
      <c r="AI12" s="194"/>
      <c r="AJ12" s="194"/>
      <c r="AK12" s="194"/>
      <c r="AL12" s="3"/>
      <c r="AM12" s="3"/>
      <c r="AN12" s="3"/>
      <c r="AT12" s="181" t="s">
        <v>30</v>
      </c>
      <c r="AU12" s="182"/>
      <c r="AV12" s="182"/>
      <c r="AW12" s="183"/>
      <c r="AX12" s="187" t="s">
        <v>31</v>
      </c>
      <c r="AY12" s="188"/>
      <c r="AZ12" s="189">
        <v>1</v>
      </c>
      <c r="BA12" s="189"/>
      <c r="BB12" s="189"/>
      <c r="BC12" s="189"/>
      <c r="BD12" s="189"/>
      <c r="BE12" s="189"/>
      <c r="BF12" s="188" t="s">
        <v>22</v>
      </c>
      <c r="BG12" s="193"/>
      <c r="BH12" s="187" t="s">
        <v>32</v>
      </c>
      <c r="BI12" s="188"/>
      <c r="BJ12" s="189">
        <v>25</v>
      </c>
      <c r="BK12" s="189"/>
      <c r="BL12" s="189"/>
      <c r="BM12" s="189"/>
      <c r="BN12" s="189"/>
      <c r="BO12" s="189"/>
      <c r="BP12" s="188" t="s">
        <v>22</v>
      </c>
      <c r="BQ12" s="188"/>
      <c r="BR12" s="192">
        <v>1</v>
      </c>
      <c r="BS12" s="192"/>
      <c r="BT12" s="192"/>
      <c r="BU12" s="192"/>
      <c r="BV12" s="192"/>
      <c r="BW12" s="192"/>
      <c r="BX12" s="192"/>
      <c r="BY12" s="192"/>
      <c r="BZ12" s="192"/>
      <c r="CA12" s="192"/>
      <c r="CB12" s="192"/>
      <c r="CC12" s="3"/>
      <c r="CD12" s="3"/>
      <c r="CE12" s="3"/>
    </row>
    <row r="13" spans="1:83" ht="22.5" customHeight="1">
      <c r="C13" s="181" t="s">
        <v>33</v>
      </c>
      <c r="D13" s="182"/>
      <c r="E13" s="182"/>
      <c r="F13" s="183"/>
      <c r="G13" s="187" t="s">
        <v>34</v>
      </c>
      <c r="H13" s="188"/>
      <c r="I13" s="191"/>
      <c r="J13" s="191"/>
      <c r="K13" s="191"/>
      <c r="L13" s="191"/>
      <c r="M13" s="191"/>
      <c r="N13" s="191"/>
      <c r="O13" s="188" t="s">
        <v>22</v>
      </c>
      <c r="P13" s="193"/>
      <c r="Q13" s="187" t="s">
        <v>35</v>
      </c>
      <c r="R13" s="188"/>
      <c r="S13" s="191"/>
      <c r="T13" s="191"/>
      <c r="U13" s="191"/>
      <c r="V13" s="191"/>
      <c r="W13" s="191"/>
      <c r="X13" s="191"/>
      <c r="Y13" s="188" t="s">
        <v>22</v>
      </c>
      <c r="Z13" s="193"/>
      <c r="AA13" s="194"/>
      <c r="AB13" s="194"/>
      <c r="AC13" s="194"/>
      <c r="AD13" s="194"/>
      <c r="AE13" s="194"/>
      <c r="AF13" s="194"/>
      <c r="AG13" s="194"/>
      <c r="AH13" s="194"/>
      <c r="AI13" s="194"/>
      <c r="AJ13" s="194"/>
      <c r="AK13" s="194"/>
      <c r="AL13" s="11"/>
      <c r="AM13" s="11"/>
      <c r="AN13" s="11"/>
      <c r="AT13" s="181" t="s">
        <v>33</v>
      </c>
      <c r="AU13" s="182"/>
      <c r="AV13" s="182"/>
      <c r="AW13" s="183"/>
      <c r="AX13" s="187" t="s">
        <v>34</v>
      </c>
      <c r="AY13" s="188"/>
      <c r="AZ13" s="189">
        <v>1</v>
      </c>
      <c r="BA13" s="189"/>
      <c r="BB13" s="189"/>
      <c r="BC13" s="189"/>
      <c r="BD13" s="189"/>
      <c r="BE13" s="189"/>
      <c r="BF13" s="188" t="s">
        <v>22</v>
      </c>
      <c r="BG13" s="193"/>
      <c r="BH13" s="187" t="s">
        <v>35</v>
      </c>
      <c r="BI13" s="188"/>
      <c r="BJ13" s="189">
        <v>25</v>
      </c>
      <c r="BK13" s="189"/>
      <c r="BL13" s="189"/>
      <c r="BM13" s="189"/>
      <c r="BN13" s="189"/>
      <c r="BO13" s="189"/>
      <c r="BP13" s="188" t="s">
        <v>22</v>
      </c>
      <c r="BQ13" s="193"/>
      <c r="BR13" s="192">
        <v>1</v>
      </c>
      <c r="BS13" s="192"/>
      <c r="BT13" s="192"/>
      <c r="BU13" s="192"/>
      <c r="BV13" s="192"/>
      <c r="BW13" s="192"/>
      <c r="BX13" s="192"/>
      <c r="BY13" s="192"/>
      <c r="BZ13" s="192"/>
      <c r="CA13" s="192"/>
      <c r="CB13" s="192"/>
      <c r="CC13" s="11"/>
      <c r="CD13" s="11"/>
      <c r="CE13" s="11"/>
    </row>
    <row r="14" spans="1:83" ht="13.5" customHeight="1"/>
    <row r="15" spans="1:83" ht="13.5" customHeight="1"/>
    <row r="16" spans="1:83" ht="22.5" customHeight="1">
      <c r="B16" s="10" t="s">
        <v>36</v>
      </c>
      <c r="K16" s="6" t="s">
        <v>37</v>
      </c>
      <c r="Y16" s="3"/>
      <c r="AS16" s="10" t="s">
        <v>36</v>
      </c>
      <c r="BB16" s="6" t="s">
        <v>37</v>
      </c>
      <c r="BP16" s="3"/>
    </row>
    <row r="17" spans="3:83" ht="19.5" customHeight="1">
      <c r="C17" s="181" t="s">
        <v>38</v>
      </c>
      <c r="D17" s="182"/>
      <c r="E17" s="182"/>
      <c r="F17" s="182"/>
      <c r="G17" s="195" t="s">
        <v>17</v>
      </c>
      <c r="H17" s="195"/>
      <c r="I17" s="195"/>
      <c r="J17" s="195"/>
      <c r="K17" s="195"/>
      <c r="L17" s="195"/>
      <c r="M17" s="195"/>
      <c r="N17" s="195"/>
      <c r="O17" s="195"/>
      <c r="P17" s="195"/>
      <c r="Q17" s="195" t="s">
        <v>18</v>
      </c>
      <c r="R17" s="195"/>
      <c r="S17" s="195"/>
      <c r="T17" s="195"/>
      <c r="U17" s="195"/>
      <c r="V17" s="195"/>
      <c r="W17" s="195"/>
      <c r="X17" s="195"/>
      <c r="Y17" s="195"/>
      <c r="Z17" s="195"/>
      <c r="AT17" s="181" t="s">
        <v>38</v>
      </c>
      <c r="AU17" s="182"/>
      <c r="AV17" s="182"/>
      <c r="AW17" s="182"/>
      <c r="AX17" s="195" t="s">
        <v>17</v>
      </c>
      <c r="AY17" s="195"/>
      <c r="AZ17" s="195"/>
      <c r="BA17" s="195"/>
      <c r="BB17" s="195"/>
      <c r="BC17" s="195"/>
      <c r="BD17" s="195"/>
      <c r="BE17" s="195"/>
      <c r="BF17" s="195"/>
      <c r="BG17" s="195"/>
      <c r="BH17" s="195" t="s">
        <v>18</v>
      </c>
      <c r="BI17" s="195"/>
      <c r="BJ17" s="195"/>
      <c r="BK17" s="195"/>
      <c r="BL17" s="195"/>
      <c r="BM17" s="195"/>
      <c r="BN17" s="195"/>
      <c r="BO17" s="195"/>
      <c r="BP17" s="195"/>
      <c r="BQ17" s="195"/>
    </row>
    <row r="18" spans="3:83" ht="18" customHeight="1">
      <c r="C18" s="195" t="s">
        <v>20</v>
      </c>
      <c r="D18" s="195"/>
      <c r="E18" s="195"/>
      <c r="F18" s="195"/>
      <c r="G18" s="204"/>
      <c r="H18" s="205"/>
      <c r="I18" s="205"/>
      <c r="J18" s="205"/>
      <c r="K18" s="205"/>
      <c r="L18" s="205"/>
      <c r="M18" s="205"/>
      <c r="N18" s="205"/>
      <c r="O18" s="205"/>
      <c r="P18" s="205"/>
      <c r="Q18" s="196" t="s">
        <v>39</v>
      </c>
      <c r="R18" s="197"/>
      <c r="S18" s="197"/>
      <c r="T18" s="197"/>
      <c r="U18" s="197"/>
      <c r="V18" s="12"/>
      <c r="W18" s="197" t="s">
        <v>40</v>
      </c>
      <c r="X18" s="198"/>
      <c r="Y18" s="198"/>
      <c r="Z18" s="199"/>
      <c r="AI18" s="2"/>
      <c r="AJ18" s="3"/>
      <c r="AK18" s="3"/>
      <c r="AL18" s="3"/>
      <c r="AM18" s="3"/>
      <c r="AN18" s="3"/>
      <c r="AT18" s="195" t="s">
        <v>20</v>
      </c>
      <c r="AU18" s="195"/>
      <c r="AV18" s="195"/>
      <c r="AW18" s="195"/>
      <c r="AX18" s="204"/>
      <c r="AY18" s="205"/>
      <c r="AZ18" s="205"/>
      <c r="BA18" s="205"/>
      <c r="BB18" s="205"/>
      <c r="BC18" s="205"/>
      <c r="BD18" s="205"/>
      <c r="BE18" s="205"/>
      <c r="BF18" s="205"/>
      <c r="BG18" s="205"/>
      <c r="BH18" s="196" t="s">
        <v>39</v>
      </c>
      <c r="BI18" s="197"/>
      <c r="BJ18" s="197"/>
      <c r="BK18" s="197"/>
      <c r="BL18" s="197"/>
      <c r="BM18" s="12"/>
      <c r="BN18" s="197" t="s">
        <v>40</v>
      </c>
      <c r="BO18" s="198"/>
      <c r="BP18" s="198"/>
      <c r="BQ18" s="199"/>
      <c r="BZ18" s="2"/>
      <c r="CA18" s="3"/>
      <c r="CB18" s="3"/>
      <c r="CC18" s="3"/>
      <c r="CD18" s="3"/>
      <c r="CE18" s="3"/>
    </row>
    <row r="19" spans="3:83" ht="24.95" customHeight="1">
      <c r="C19" s="195"/>
      <c r="D19" s="195"/>
      <c r="E19" s="195"/>
      <c r="F19" s="195"/>
      <c r="G19" s="206"/>
      <c r="H19" s="207"/>
      <c r="I19" s="207"/>
      <c r="J19" s="207"/>
      <c r="K19" s="207"/>
      <c r="L19" s="207"/>
      <c r="M19" s="207"/>
      <c r="N19" s="207"/>
      <c r="O19" s="207"/>
      <c r="P19" s="207"/>
      <c r="Q19" s="200" t="str">
        <f>IF(S8=0,"",ROUNDDOWN(S8/3,1))</f>
        <v/>
      </c>
      <c r="R19" s="201"/>
      <c r="S19" s="201"/>
      <c r="T19" s="201"/>
      <c r="U19" s="201"/>
      <c r="V19" s="201"/>
      <c r="W19" s="201"/>
      <c r="X19" s="201"/>
      <c r="Y19" s="202" t="s">
        <v>22</v>
      </c>
      <c r="Z19" s="203"/>
      <c r="AI19" s="3"/>
      <c r="AJ19" s="3"/>
      <c r="AK19" s="3"/>
      <c r="AL19" s="3"/>
      <c r="AM19" s="13"/>
      <c r="AN19" s="13"/>
      <c r="AT19" s="195"/>
      <c r="AU19" s="195"/>
      <c r="AV19" s="195"/>
      <c r="AW19" s="195"/>
      <c r="AX19" s="206"/>
      <c r="AY19" s="207"/>
      <c r="AZ19" s="207"/>
      <c r="BA19" s="207"/>
      <c r="BB19" s="207"/>
      <c r="BC19" s="207"/>
      <c r="BD19" s="207"/>
      <c r="BE19" s="207"/>
      <c r="BF19" s="207"/>
      <c r="BG19" s="207"/>
      <c r="BH19" s="200">
        <f>IF(BJ8=0,"",ROUNDDOWN(BJ8/3,1))</f>
        <v>1.6</v>
      </c>
      <c r="BI19" s="201"/>
      <c r="BJ19" s="201"/>
      <c r="BK19" s="201"/>
      <c r="BL19" s="201"/>
      <c r="BM19" s="201"/>
      <c r="BN19" s="201"/>
      <c r="BO19" s="201"/>
      <c r="BP19" s="202" t="s">
        <v>22</v>
      </c>
      <c r="BQ19" s="203"/>
      <c r="BZ19" s="3"/>
      <c r="CA19" s="3"/>
      <c r="CB19" s="3"/>
      <c r="CC19" s="3"/>
      <c r="CD19" s="13"/>
      <c r="CE19" s="13"/>
    </row>
    <row r="20" spans="3:83" ht="18" customHeight="1">
      <c r="C20" s="195" t="s">
        <v>23</v>
      </c>
      <c r="D20" s="195"/>
      <c r="E20" s="195"/>
      <c r="F20" s="195"/>
      <c r="G20" s="204"/>
      <c r="H20" s="205"/>
      <c r="I20" s="205"/>
      <c r="J20" s="205"/>
      <c r="K20" s="205"/>
      <c r="L20" s="205"/>
      <c r="M20" s="205"/>
      <c r="N20" s="205"/>
      <c r="O20" s="205"/>
      <c r="P20" s="205"/>
      <c r="Q20" s="196" t="s">
        <v>41</v>
      </c>
      <c r="R20" s="197"/>
      <c r="S20" s="197"/>
      <c r="T20" s="197"/>
      <c r="U20" s="197"/>
      <c r="V20" s="12"/>
      <c r="W20" s="197" t="s">
        <v>40</v>
      </c>
      <c r="X20" s="198"/>
      <c r="Y20" s="198"/>
      <c r="Z20" s="199"/>
      <c r="AI20" s="2"/>
      <c r="AJ20" s="3"/>
      <c r="AK20" s="3"/>
      <c r="AL20" s="3"/>
      <c r="AM20" s="3"/>
      <c r="AN20" s="3"/>
      <c r="AT20" s="195" t="s">
        <v>23</v>
      </c>
      <c r="AU20" s="195"/>
      <c r="AV20" s="195"/>
      <c r="AW20" s="195"/>
      <c r="AX20" s="204"/>
      <c r="AY20" s="205"/>
      <c r="AZ20" s="205"/>
      <c r="BA20" s="205"/>
      <c r="BB20" s="205"/>
      <c r="BC20" s="205"/>
      <c r="BD20" s="205"/>
      <c r="BE20" s="205"/>
      <c r="BF20" s="205"/>
      <c r="BG20" s="205"/>
      <c r="BH20" s="196" t="s">
        <v>41</v>
      </c>
      <c r="BI20" s="197"/>
      <c r="BJ20" s="197"/>
      <c r="BK20" s="197"/>
      <c r="BL20" s="197"/>
      <c r="BM20" s="12"/>
      <c r="BN20" s="197" t="s">
        <v>40</v>
      </c>
      <c r="BO20" s="198"/>
      <c r="BP20" s="198"/>
      <c r="BQ20" s="199"/>
      <c r="BZ20" s="2"/>
      <c r="CA20" s="3"/>
      <c r="CB20" s="3"/>
      <c r="CC20" s="3"/>
      <c r="CD20" s="3"/>
      <c r="CE20" s="3"/>
    </row>
    <row r="21" spans="3:83" ht="24.95" customHeight="1">
      <c r="C21" s="195"/>
      <c r="D21" s="195"/>
      <c r="E21" s="195"/>
      <c r="F21" s="195"/>
      <c r="G21" s="206"/>
      <c r="H21" s="207"/>
      <c r="I21" s="207"/>
      <c r="J21" s="207"/>
      <c r="K21" s="207"/>
      <c r="L21" s="207"/>
      <c r="M21" s="207"/>
      <c r="N21" s="207"/>
      <c r="O21" s="207"/>
      <c r="P21" s="207"/>
      <c r="Q21" s="200" t="str">
        <f>IF(S9=0,"",ROUNDDOWN(S9/5,1))</f>
        <v/>
      </c>
      <c r="R21" s="201"/>
      <c r="S21" s="201"/>
      <c r="T21" s="201"/>
      <c r="U21" s="201"/>
      <c r="V21" s="201"/>
      <c r="W21" s="201"/>
      <c r="X21" s="201"/>
      <c r="Y21" s="202" t="s">
        <v>22</v>
      </c>
      <c r="Z21" s="203"/>
      <c r="AI21" s="3"/>
      <c r="AJ21" s="3"/>
      <c r="AK21" s="3"/>
      <c r="AL21" s="3"/>
      <c r="AM21" s="13"/>
      <c r="AN21" s="13"/>
      <c r="AT21" s="195"/>
      <c r="AU21" s="195"/>
      <c r="AV21" s="195"/>
      <c r="AW21" s="195"/>
      <c r="AX21" s="206"/>
      <c r="AY21" s="207"/>
      <c r="AZ21" s="207"/>
      <c r="BA21" s="207"/>
      <c r="BB21" s="207"/>
      <c r="BC21" s="207"/>
      <c r="BD21" s="207"/>
      <c r="BE21" s="207"/>
      <c r="BF21" s="207"/>
      <c r="BG21" s="207"/>
      <c r="BH21" s="200">
        <f>IF(BJ9=0,"",ROUNDDOWN(BJ9/5,1))</f>
        <v>3</v>
      </c>
      <c r="BI21" s="201"/>
      <c r="BJ21" s="201"/>
      <c r="BK21" s="201"/>
      <c r="BL21" s="201"/>
      <c r="BM21" s="201"/>
      <c r="BN21" s="201"/>
      <c r="BO21" s="201"/>
      <c r="BP21" s="202" t="s">
        <v>22</v>
      </c>
      <c r="BQ21" s="203"/>
      <c r="BZ21" s="3"/>
      <c r="CA21" s="3"/>
      <c r="CB21" s="3"/>
      <c r="CC21" s="3"/>
      <c r="CD21" s="13"/>
      <c r="CE21" s="13"/>
    </row>
    <row r="22" spans="3:83" ht="18" customHeight="1">
      <c r="C22" s="195" t="s">
        <v>25</v>
      </c>
      <c r="D22" s="195"/>
      <c r="E22" s="195"/>
      <c r="F22" s="195"/>
      <c r="G22" s="204"/>
      <c r="H22" s="205"/>
      <c r="I22" s="205"/>
      <c r="J22" s="205"/>
      <c r="K22" s="205"/>
      <c r="L22" s="205"/>
      <c r="M22" s="205"/>
      <c r="N22" s="205"/>
      <c r="O22" s="205"/>
      <c r="P22" s="205"/>
      <c r="Q22" s="196" t="s">
        <v>42</v>
      </c>
      <c r="R22" s="197"/>
      <c r="S22" s="197"/>
      <c r="T22" s="197"/>
      <c r="U22" s="197"/>
      <c r="V22" s="12"/>
      <c r="W22" s="197" t="s">
        <v>40</v>
      </c>
      <c r="X22" s="198"/>
      <c r="Y22" s="198"/>
      <c r="Z22" s="199"/>
      <c r="AT22" s="195" t="s">
        <v>25</v>
      </c>
      <c r="AU22" s="195"/>
      <c r="AV22" s="195"/>
      <c r="AW22" s="195"/>
      <c r="AX22" s="204"/>
      <c r="AY22" s="205"/>
      <c r="AZ22" s="205"/>
      <c r="BA22" s="205"/>
      <c r="BB22" s="205"/>
      <c r="BC22" s="205"/>
      <c r="BD22" s="205"/>
      <c r="BE22" s="205"/>
      <c r="BF22" s="205"/>
      <c r="BG22" s="205"/>
      <c r="BH22" s="196" t="s">
        <v>42</v>
      </c>
      <c r="BI22" s="197"/>
      <c r="BJ22" s="197"/>
      <c r="BK22" s="197"/>
      <c r="BL22" s="197"/>
      <c r="BM22" s="12"/>
      <c r="BN22" s="197" t="s">
        <v>40</v>
      </c>
      <c r="BO22" s="198"/>
      <c r="BP22" s="198"/>
      <c r="BQ22" s="199"/>
    </row>
    <row r="23" spans="3:83" ht="24.95" customHeight="1">
      <c r="C23" s="195"/>
      <c r="D23" s="195"/>
      <c r="E23" s="195"/>
      <c r="F23" s="195"/>
      <c r="G23" s="208"/>
      <c r="H23" s="209"/>
      <c r="I23" s="209"/>
      <c r="J23" s="209"/>
      <c r="K23" s="209"/>
      <c r="L23" s="209"/>
      <c r="M23" s="209"/>
      <c r="N23" s="209"/>
      <c r="O23" s="209"/>
      <c r="P23" s="209"/>
      <c r="Q23" s="200" t="str">
        <f>IF(S10=0,"",ROUNDDOWN(S10/6,1))</f>
        <v/>
      </c>
      <c r="R23" s="201"/>
      <c r="S23" s="201"/>
      <c r="T23" s="201"/>
      <c r="U23" s="201"/>
      <c r="V23" s="201"/>
      <c r="W23" s="201"/>
      <c r="X23" s="201"/>
      <c r="Y23" s="202" t="s">
        <v>22</v>
      </c>
      <c r="Z23" s="203"/>
      <c r="AT23" s="195"/>
      <c r="AU23" s="195"/>
      <c r="AV23" s="195"/>
      <c r="AW23" s="195"/>
      <c r="AX23" s="208"/>
      <c r="AY23" s="209"/>
      <c r="AZ23" s="209"/>
      <c r="BA23" s="209"/>
      <c r="BB23" s="209"/>
      <c r="BC23" s="209"/>
      <c r="BD23" s="209"/>
      <c r="BE23" s="209"/>
      <c r="BF23" s="209"/>
      <c r="BG23" s="209"/>
      <c r="BH23" s="200">
        <f>IF(BJ10=0,"",ROUNDDOWN(BJ10/6,1))</f>
        <v>4.0999999999999996</v>
      </c>
      <c r="BI23" s="201"/>
      <c r="BJ23" s="201"/>
      <c r="BK23" s="201"/>
      <c r="BL23" s="201"/>
      <c r="BM23" s="201"/>
      <c r="BN23" s="201"/>
      <c r="BO23" s="201"/>
      <c r="BP23" s="202" t="s">
        <v>22</v>
      </c>
      <c r="BQ23" s="203"/>
    </row>
    <row r="24" spans="3:83" ht="18" customHeight="1">
      <c r="C24" s="195" t="s">
        <v>27</v>
      </c>
      <c r="D24" s="195"/>
      <c r="E24" s="195"/>
      <c r="F24" s="181"/>
      <c r="G24" s="196" t="s">
        <v>43</v>
      </c>
      <c r="H24" s="197"/>
      <c r="I24" s="197"/>
      <c r="J24" s="197"/>
      <c r="K24" s="197"/>
      <c r="L24" s="12"/>
      <c r="M24" s="197" t="s">
        <v>40</v>
      </c>
      <c r="N24" s="198"/>
      <c r="O24" s="198"/>
      <c r="P24" s="199"/>
      <c r="Q24" s="196" t="s">
        <v>44</v>
      </c>
      <c r="R24" s="197"/>
      <c r="S24" s="197"/>
      <c r="T24" s="197"/>
      <c r="U24" s="197"/>
      <c r="V24" s="12"/>
      <c r="W24" s="197" t="s">
        <v>40</v>
      </c>
      <c r="X24" s="198"/>
      <c r="Y24" s="198"/>
      <c r="Z24" s="199"/>
      <c r="AT24" s="195" t="s">
        <v>27</v>
      </c>
      <c r="AU24" s="195"/>
      <c r="AV24" s="195"/>
      <c r="AW24" s="181"/>
      <c r="AX24" s="196" t="s">
        <v>43</v>
      </c>
      <c r="AY24" s="197"/>
      <c r="AZ24" s="197"/>
      <c r="BA24" s="197"/>
      <c r="BB24" s="197"/>
      <c r="BC24" s="12"/>
      <c r="BD24" s="197" t="s">
        <v>40</v>
      </c>
      <c r="BE24" s="198"/>
      <c r="BF24" s="198"/>
      <c r="BG24" s="199"/>
      <c r="BH24" s="196" t="s">
        <v>44</v>
      </c>
      <c r="BI24" s="197"/>
      <c r="BJ24" s="197"/>
      <c r="BK24" s="197"/>
      <c r="BL24" s="197"/>
      <c r="BM24" s="12"/>
      <c r="BN24" s="197" t="s">
        <v>40</v>
      </c>
      <c r="BO24" s="198"/>
      <c r="BP24" s="198"/>
      <c r="BQ24" s="199"/>
    </row>
    <row r="25" spans="3:83" ht="24.95" customHeight="1">
      <c r="C25" s="195"/>
      <c r="D25" s="195"/>
      <c r="E25" s="195"/>
      <c r="F25" s="181"/>
      <c r="G25" s="200" t="str">
        <f>IF(I11=0,"",ROUNDDOWN(I11/20,1))</f>
        <v/>
      </c>
      <c r="H25" s="201"/>
      <c r="I25" s="201"/>
      <c r="J25" s="201"/>
      <c r="K25" s="201"/>
      <c r="L25" s="201"/>
      <c r="M25" s="201"/>
      <c r="N25" s="201"/>
      <c r="O25" s="202" t="s">
        <v>22</v>
      </c>
      <c r="P25" s="203"/>
      <c r="Q25" s="200" t="str">
        <f>IF(S11=0,"",ROUNDDOWN(S11/15,1))</f>
        <v/>
      </c>
      <c r="R25" s="201"/>
      <c r="S25" s="201"/>
      <c r="T25" s="201"/>
      <c r="U25" s="201"/>
      <c r="V25" s="201"/>
      <c r="W25" s="201"/>
      <c r="X25" s="201"/>
      <c r="Y25" s="202" t="s">
        <v>22</v>
      </c>
      <c r="Z25" s="203"/>
      <c r="AT25" s="195"/>
      <c r="AU25" s="195"/>
      <c r="AV25" s="195"/>
      <c r="AW25" s="181"/>
      <c r="AX25" s="200">
        <f>IF(AZ11=0,"",ROUNDDOWN(AZ11/20,1))</f>
        <v>0</v>
      </c>
      <c r="AY25" s="201"/>
      <c r="AZ25" s="201"/>
      <c r="BA25" s="201"/>
      <c r="BB25" s="201"/>
      <c r="BC25" s="201"/>
      <c r="BD25" s="201"/>
      <c r="BE25" s="201"/>
      <c r="BF25" s="202" t="s">
        <v>22</v>
      </c>
      <c r="BG25" s="203"/>
      <c r="BH25" s="200">
        <f>IF(BJ11=0,"",ROUNDDOWN(BJ11/15,1))</f>
        <v>1.6</v>
      </c>
      <c r="BI25" s="201"/>
      <c r="BJ25" s="201"/>
      <c r="BK25" s="201"/>
      <c r="BL25" s="201"/>
      <c r="BM25" s="201"/>
      <c r="BN25" s="201"/>
      <c r="BO25" s="201"/>
      <c r="BP25" s="202" t="s">
        <v>22</v>
      </c>
      <c r="BQ25" s="203"/>
    </row>
    <row r="26" spans="3:83" ht="18" customHeight="1">
      <c r="C26" s="195" t="s">
        <v>30</v>
      </c>
      <c r="D26" s="195"/>
      <c r="E26" s="195"/>
      <c r="F26" s="181"/>
      <c r="G26" s="196" t="s">
        <v>45</v>
      </c>
      <c r="H26" s="197"/>
      <c r="I26" s="197"/>
      <c r="J26" s="197"/>
      <c r="K26" s="197"/>
      <c r="L26" s="12"/>
      <c r="M26" s="197" t="s">
        <v>40</v>
      </c>
      <c r="N26" s="198"/>
      <c r="O26" s="198"/>
      <c r="P26" s="199"/>
      <c r="Q26" s="196" t="s">
        <v>46</v>
      </c>
      <c r="R26" s="197"/>
      <c r="S26" s="197"/>
      <c r="T26" s="197"/>
      <c r="U26" s="197"/>
      <c r="V26" s="12"/>
      <c r="W26" s="197" t="s">
        <v>40</v>
      </c>
      <c r="X26" s="198"/>
      <c r="Y26" s="198"/>
      <c r="Z26" s="199"/>
      <c r="AT26" s="195" t="s">
        <v>30</v>
      </c>
      <c r="AU26" s="195"/>
      <c r="AV26" s="195"/>
      <c r="AW26" s="181"/>
      <c r="AX26" s="196" t="s">
        <v>45</v>
      </c>
      <c r="AY26" s="197"/>
      <c r="AZ26" s="197"/>
      <c r="BA26" s="197"/>
      <c r="BB26" s="197"/>
      <c r="BC26" s="12"/>
      <c r="BD26" s="197" t="s">
        <v>40</v>
      </c>
      <c r="BE26" s="198"/>
      <c r="BF26" s="198"/>
      <c r="BG26" s="199"/>
      <c r="BH26" s="196" t="s">
        <v>46</v>
      </c>
      <c r="BI26" s="197"/>
      <c r="BJ26" s="197"/>
      <c r="BK26" s="197"/>
      <c r="BL26" s="197"/>
      <c r="BM26" s="12"/>
      <c r="BN26" s="197" t="s">
        <v>40</v>
      </c>
      <c r="BO26" s="198"/>
      <c r="BP26" s="198"/>
      <c r="BQ26" s="199"/>
    </row>
    <row r="27" spans="3:83" ht="24.95" customHeight="1">
      <c r="C27" s="195"/>
      <c r="D27" s="195"/>
      <c r="E27" s="195"/>
      <c r="F27" s="181"/>
      <c r="G27" s="200" t="str">
        <f>IF(I12=0,"",ROUNDDOWN(I12/30,1))</f>
        <v/>
      </c>
      <c r="H27" s="201"/>
      <c r="I27" s="201"/>
      <c r="J27" s="201"/>
      <c r="K27" s="201"/>
      <c r="L27" s="201"/>
      <c r="M27" s="201"/>
      <c r="N27" s="201"/>
      <c r="O27" s="202" t="s">
        <v>22</v>
      </c>
      <c r="P27" s="203"/>
      <c r="Q27" s="200" t="str">
        <f>IF(S12=0,"",ROUNDDOWN(S12/20,1))</f>
        <v/>
      </c>
      <c r="R27" s="201"/>
      <c r="S27" s="201"/>
      <c r="T27" s="201"/>
      <c r="U27" s="201"/>
      <c r="V27" s="201"/>
      <c r="W27" s="201"/>
      <c r="X27" s="201"/>
      <c r="Y27" s="202" t="s">
        <v>22</v>
      </c>
      <c r="Z27" s="203"/>
      <c r="AT27" s="195"/>
      <c r="AU27" s="195"/>
      <c r="AV27" s="195"/>
      <c r="AW27" s="181"/>
      <c r="AX27" s="200">
        <f>IF(AZ12=0,"",ROUNDDOWN(AZ12/30,1))</f>
        <v>0</v>
      </c>
      <c r="AY27" s="201"/>
      <c r="AZ27" s="201"/>
      <c r="BA27" s="201"/>
      <c r="BB27" s="201"/>
      <c r="BC27" s="201"/>
      <c r="BD27" s="201"/>
      <c r="BE27" s="201"/>
      <c r="BF27" s="202" t="s">
        <v>22</v>
      </c>
      <c r="BG27" s="203"/>
      <c r="BH27" s="200">
        <f>IF(BJ12=0,"",ROUNDDOWN(BJ12/20,1))</f>
        <v>1.2</v>
      </c>
      <c r="BI27" s="201"/>
      <c r="BJ27" s="201"/>
      <c r="BK27" s="201"/>
      <c r="BL27" s="201"/>
      <c r="BM27" s="201"/>
      <c r="BN27" s="201"/>
      <c r="BO27" s="201"/>
      <c r="BP27" s="202" t="s">
        <v>22</v>
      </c>
      <c r="BQ27" s="203"/>
    </row>
    <row r="28" spans="3:83" ht="18" customHeight="1">
      <c r="C28" s="195" t="s">
        <v>33</v>
      </c>
      <c r="D28" s="195"/>
      <c r="E28" s="195"/>
      <c r="F28" s="181"/>
      <c r="G28" s="196" t="s">
        <v>47</v>
      </c>
      <c r="H28" s="197"/>
      <c r="I28" s="197"/>
      <c r="J28" s="197"/>
      <c r="K28" s="197"/>
      <c r="L28" s="12"/>
      <c r="M28" s="197" t="s">
        <v>40</v>
      </c>
      <c r="N28" s="198"/>
      <c r="O28" s="198"/>
      <c r="P28" s="199"/>
      <c r="Q28" s="196" t="s">
        <v>48</v>
      </c>
      <c r="R28" s="197"/>
      <c r="S28" s="197"/>
      <c r="T28" s="197"/>
      <c r="U28" s="197"/>
      <c r="V28" s="12"/>
      <c r="W28" s="197" t="s">
        <v>40</v>
      </c>
      <c r="X28" s="198"/>
      <c r="Y28" s="198"/>
      <c r="Z28" s="199"/>
      <c r="AC28" s="210" t="s">
        <v>49</v>
      </c>
      <c r="AD28" s="211"/>
      <c r="AE28" s="211"/>
      <c r="AF28" s="211"/>
      <c r="AG28" s="211"/>
      <c r="AH28" s="211"/>
      <c r="AI28" s="211"/>
      <c r="AJ28" s="212"/>
      <c r="AK28" s="3"/>
      <c r="AL28" s="3"/>
      <c r="AM28" s="14"/>
      <c r="AT28" s="195" t="s">
        <v>33</v>
      </c>
      <c r="AU28" s="195"/>
      <c r="AV28" s="195"/>
      <c r="AW28" s="181"/>
      <c r="AX28" s="196" t="s">
        <v>47</v>
      </c>
      <c r="AY28" s="197"/>
      <c r="AZ28" s="197"/>
      <c r="BA28" s="197"/>
      <c r="BB28" s="197"/>
      <c r="BC28" s="12"/>
      <c r="BD28" s="197" t="s">
        <v>40</v>
      </c>
      <c r="BE28" s="198"/>
      <c r="BF28" s="198"/>
      <c r="BG28" s="199"/>
      <c r="BH28" s="196" t="s">
        <v>48</v>
      </c>
      <c r="BI28" s="197"/>
      <c r="BJ28" s="197"/>
      <c r="BK28" s="197"/>
      <c r="BL28" s="197"/>
      <c r="BM28" s="12"/>
      <c r="BN28" s="197" t="s">
        <v>40</v>
      </c>
      <c r="BO28" s="198"/>
      <c r="BP28" s="198"/>
      <c r="BQ28" s="199"/>
      <c r="BT28" s="210" t="s">
        <v>49</v>
      </c>
      <c r="BU28" s="211"/>
      <c r="BV28" s="211"/>
      <c r="BW28" s="211"/>
      <c r="BX28" s="211"/>
      <c r="BY28" s="211"/>
      <c r="BZ28" s="211"/>
      <c r="CA28" s="212"/>
      <c r="CB28" s="3"/>
      <c r="CC28" s="3"/>
      <c r="CD28" s="14"/>
    </row>
    <row r="29" spans="3:83" ht="24.95" customHeight="1">
      <c r="C29" s="195"/>
      <c r="D29" s="195"/>
      <c r="E29" s="195"/>
      <c r="F29" s="181"/>
      <c r="G29" s="200" t="str">
        <f>IF(I13=0,"",ROUNDDOWN(I13/30,1))</f>
        <v/>
      </c>
      <c r="H29" s="201"/>
      <c r="I29" s="201"/>
      <c r="J29" s="201"/>
      <c r="K29" s="201"/>
      <c r="L29" s="201"/>
      <c r="M29" s="201"/>
      <c r="N29" s="201"/>
      <c r="O29" s="202" t="s">
        <v>22</v>
      </c>
      <c r="P29" s="203"/>
      <c r="Q29" s="200" t="str">
        <f>IF(S13=0,"",ROUNDDOWN(S13/25,1))</f>
        <v/>
      </c>
      <c r="R29" s="201"/>
      <c r="S29" s="201"/>
      <c r="T29" s="201"/>
      <c r="U29" s="201"/>
      <c r="V29" s="201"/>
      <c r="W29" s="201"/>
      <c r="X29" s="201"/>
      <c r="Y29" s="202" t="s">
        <v>22</v>
      </c>
      <c r="Z29" s="203"/>
      <c r="AC29" s="213"/>
      <c r="AD29" s="214"/>
      <c r="AE29" s="214"/>
      <c r="AF29" s="214"/>
      <c r="AG29" s="214"/>
      <c r="AH29" s="214"/>
      <c r="AI29" s="214"/>
      <c r="AJ29" s="215"/>
      <c r="AK29" s="3"/>
      <c r="AL29" s="3"/>
      <c r="AM29" s="14"/>
      <c r="AT29" s="195"/>
      <c r="AU29" s="195"/>
      <c r="AV29" s="195"/>
      <c r="AW29" s="181"/>
      <c r="AX29" s="200">
        <f>IF(AZ13=0,"",ROUNDDOWN(AZ13/30,1))</f>
        <v>0</v>
      </c>
      <c r="AY29" s="201"/>
      <c r="AZ29" s="201"/>
      <c r="BA29" s="201"/>
      <c r="BB29" s="201"/>
      <c r="BC29" s="201"/>
      <c r="BD29" s="201"/>
      <c r="BE29" s="201"/>
      <c r="BF29" s="202" t="s">
        <v>22</v>
      </c>
      <c r="BG29" s="203"/>
      <c r="BH29" s="200">
        <f>IF(BJ13=0,"",ROUNDDOWN(BJ13/25,1))</f>
        <v>1</v>
      </c>
      <c r="BI29" s="201"/>
      <c r="BJ29" s="201"/>
      <c r="BK29" s="201"/>
      <c r="BL29" s="201"/>
      <c r="BM29" s="201"/>
      <c r="BN29" s="201"/>
      <c r="BO29" s="201"/>
      <c r="BP29" s="202" t="s">
        <v>22</v>
      </c>
      <c r="BQ29" s="203"/>
      <c r="BT29" s="213"/>
      <c r="BU29" s="214"/>
      <c r="BV29" s="214"/>
      <c r="BW29" s="214"/>
      <c r="BX29" s="214"/>
      <c r="BY29" s="214"/>
      <c r="BZ29" s="214"/>
      <c r="CA29" s="215"/>
      <c r="CB29" s="3"/>
      <c r="CC29" s="3"/>
      <c r="CD29" s="14"/>
    </row>
    <row r="30" spans="3:83" ht="18" customHeight="1">
      <c r="C30" s="195" t="s">
        <v>50</v>
      </c>
      <c r="D30" s="195"/>
      <c r="E30" s="195"/>
      <c r="F30" s="181"/>
      <c r="G30" s="220" t="s">
        <v>51</v>
      </c>
      <c r="H30" s="221"/>
      <c r="I30" s="221"/>
      <c r="J30" s="221"/>
      <c r="K30" s="221"/>
      <c r="L30" s="12"/>
      <c r="M30" s="197"/>
      <c r="N30" s="198"/>
      <c r="O30" s="198"/>
      <c r="P30" s="199"/>
      <c r="Q30" s="220" t="s">
        <v>52</v>
      </c>
      <c r="R30" s="221"/>
      <c r="S30" s="221"/>
      <c r="T30" s="221"/>
      <c r="U30" s="221"/>
      <c r="V30" s="12"/>
      <c r="W30" s="197"/>
      <c r="X30" s="198"/>
      <c r="Y30" s="198"/>
      <c r="Z30" s="199"/>
      <c r="AC30" s="15" t="s">
        <v>53</v>
      </c>
      <c r="AD30" s="16"/>
      <c r="AE30" s="16"/>
      <c r="AF30" s="17"/>
      <c r="AG30" s="17"/>
      <c r="AH30" s="17"/>
      <c r="AI30" s="17"/>
      <c r="AJ30" s="18"/>
      <c r="AK30" s="19"/>
      <c r="AL30" s="20"/>
      <c r="AM30" s="20"/>
      <c r="AT30" s="195" t="s">
        <v>50</v>
      </c>
      <c r="AU30" s="195"/>
      <c r="AV30" s="195"/>
      <c r="AW30" s="181"/>
      <c r="AX30" s="220" t="s">
        <v>51</v>
      </c>
      <c r="AY30" s="221"/>
      <c r="AZ30" s="221"/>
      <c r="BA30" s="221"/>
      <c r="BB30" s="221"/>
      <c r="BC30" s="12"/>
      <c r="BD30" s="197"/>
      <c r="BE30" s="198"/>
      <c r="BF30" s="198"/>
      <c r="BG30" s="199"/>
      <c r="BH30" s="220" t="s">
        <v>52</v>
      </c>
      <c r="BI30" s="221"/>
      <c r="BJ30" s="221"/>
      <c r="BK30" s="221"/>
      <c r="BL30" s="221"/>
      <c r="BM30" s="12"/>
      <c r="BN30" s="197"/>
      <c r="BO30" s="198"/>
      <c r="BP30" s="198"/>
      <c r="BQ30" s="199"/>
      <c r="BT30" s="15" t="s">
        <v>53</v>
      </c>
      <c r="BU30" s="16"/>
      <c r="BV30" s="16"/>
      <c r="BW30" s="17"/>
      <c r="BX30" s="17"/>
      <c r="BY30" s="17"/>
      <c r="BZ30" s="17"/>
      <c r="CA30" s="18"/>
      <c r="CB30" s="19"/>
      <c r="CC30" s="20"/>
      <c r="CD30" s="20"/>
    </row>
    <row r="31" spans="3:83" ht="24.95" customHeight="1">
      <c r="C31" s="195"/>
      <c r="D31" s="195"/>
      <c r="E31" s="195"/>
      <c r="F31" s="181"/>
      <c r="G31" s="200">
        <f>SUM(G25,G27,G29)</f>
        <v>0</v>
      </c>
      <c r="H31" s="201"/>
      <c r="I31" s="201"/>
      <c r="J31" s="201"/>
      <c r="K31" s="201"/>
      <c r="L31" s="201"/>
      <c r="M31" s="201"/>
      <c r="N31" s="201"/>
      <c r="O31" s="202" t="s">
        <v>22</v>
      </c>
      <c r="P31" s="203"/>
      <c r="Q31" s="200">
        <f>SUM(Q19,Q21,Q23,Q25,Q27,Q29)</f>
        <v>0</v>
      </c>
      <c r="R31" s="201"/>
      <c r="S31" s="201"/>
      <c r="T31" s="201"/>
      <c r="U31" s="201"/>
      <c r="V31" s="201"/>
      <c r="W31" s="201"/>
      <c r="X31" s="201"/>
      <c r="Y31" s="202" t="s">
        <v>22</v>
      </c>
      <c r="Z31" s="203"/>
      <c r="AC31" s="216">
        <f>G31+Q31</f>
        <v>0</v>
      </c>
      <c r="AD31" s="217"/>
      <c r="AE31" s="217"/>
      <c r="AF31" s="217"/>
      <c r="AG31" s="217"/>
      <c r="AH31" s="217"/>
      <c r="AI31" s="218" t="s">
        <v>22</v>
      </c>
      <c r="AJ31" s="219"/>
      <c r="AM31" s="20"/>
      <c r="AT31" s="195"/>
      <c r="AU31" s="195"/>
      <c r="AV31" s="195"/>
      <c r="AW31" s="181"/>
      <c r="AX31" s="200">
        <f>SUM(AX25,AX27,AX29)</f>
        <v>0</v>
      </c>
      <c r="AY31" s="201"/>
      <c r="AZ31" s="201"/>
      <c r="BA31" s="201"/>
      <c r="BB31" s="201"/>
      <c r="BC31" s="201"/>
      <c r="BD31" s="201"/>
      <c r="BE31" s="201"/>
      <c r="BF31" s="202" t="s">
        <v>22</v>
      </c>
      <c r="BG31" s="203"/>
      <c r="BH31" s="200">
        <f>SUM(BH19,BH21,BH23,BH25,BH27,BH29)</f>
        <v>12.499999999999998</v>
      </c>
      <c r="BI31" s="201"/>
      <c r="BJ31" s="201"/>
      <c r="BK31" s="201"/>
      <c r="BL31" s="201"/>
      <c r="BM31" s="201"/>
      <c r="BN31" s="201"/>
      <c r="BO31" s="201"/>
      <c r="BP31" s="202" t="s">
        <v>22</v>
      </c>
      <c r="BQ31" s="203"/>
      <c r="BT31" s="216">
        <f>AX31+BH31</f>
        <v>12.499999999999998</v>
      </c>
      <c r="BU31" s="217"/>
      <c r="BV31" s="217"/>
      <c r="BW31" s="217"/>
      <c r="BX31" s="217"/>
      <c r="BY31" s="217"/>
      <c r="BZ31" s="218" t="s">
        <v>22</v>
      </c>
      <c r="CA31" s="219"/>
      <c r="CD31" s="20"/>
    </row>
    <row r="32" spans="3:83" ht="11.25" customHeight="1"/>
    <row r="33" spans="1:83" ht="16.5" customHeight="1">
      <c r="E33" s="6" t="s">
        <v>54</v>
      </c>
      <c r="AU33" s="6" t="s">
        <v>54</v>
      </c>
    </row>
    <row r="34" spans="1:83" ht="13.5" customHeight="1">
      <c r="F34" s="222" t="s">
        <v>55</v>
      </c>
      <c r="G34" s="222"/>
      <c r="H34" s="222"/>
      <c r="I34" s="222"/>
      <c r="J34" s="222"/>
      <c r="K34" s="222"/>
      <c r="L34" s="222"/>
      <c r="M34" s="222"/>
      <c r="N34" s="222"/>
      <c r="O34" s="222"/>
      <c r="P34" s="222"/>
      <c r="Q34" s="222"/>
      <c r="R34" s="222"/>
      <c r="S34" s="222"/>
      <c r="T34" s="222"/>
      <c r="U34" s="223">
        <f>COUNTIF(Z62:AF82,"常勤")+COUNTIF('[1]様式2 (職員一覧不足用)'!Z5:AF25,"常勤")</f>
        <v>0</v>
      </c>
      <c r="V34" s="224"/>
      <c r="W34" s="224"/>
      <c r="X34" s="224"/>
      <c r="Y34" s="225" t="s">
        <v>56</v>
      </c>
      <c r="Z34" s="226"/>
      <c r="AV34" s="222" t="s">
        <v>55</v>
      </c>
      <c r="AW34" s="222"/>
      <c r="AX34" s="222"/>
      <c r="AY34" s="222"/>
      <c r="AZ34" s="222"/>
      <c r="BA34" s="222"/>
      <c r="BB34" s="222"/>
      <c r="BC34" s="222"/>
      <c r="BD34" s="222"/>
      <c r="BE34" s="222"/>
      <c r="BF34" s="222"/>
      <c r="BG34" s="222"/>
      <c r="BH34" s="222"/>
      <c r="BI34" s="222"/>
      <c r="BJ34" s="222"/>
      <c r="BK34" s="223">
        <f>COUNTIF(BQ62:BW82,"常勤")+COUNTIF('[1]様式2 (職員一覧不足用)'!BO5:BU25,"常勤")</f>
        <v>12</v>
      </c>
      <c r="BL34" s="224"/>
      <c r="BM34" s="224"/>
      <c r="BN34" s="224"/>
      <c r="BO34" s="225" t="s">
        <v>56</v>
      </c>
      <c r="BP34" s="226"/>
    </row>
    <row r="35" spans="1:83" ht="13.5" customHeight="1">
      <c r="F35" s="222"/>
      <c r="G35" s="222"/>
      <c r="H35" s="222"/>
      <c r="I35" s="222"/>
      <c r="J35" s="222"/>
      <c r="K35" s="222"/>
      <c r="L35" s="222"/>
      <c r="M35" s="222"/>
      <c r="N35" s="222"/>
      <c r="O35" s="222"/>
      <c r="P35" s="222"/>
      <c r="Q35" s="222"/>
      <c r="R35" s="222"/>
      <c r="S35" s="222"/>
      <c r="T35" s="222"/>
      <c r="U35" s="223"/>
      <c r="V35" s="224"/>
      <c r="W35" s="224"/>
      <c r="X35" s="224"/>
      <c r="Y35" s="225"/>
      <c r="Z35" s="226"/>
      <c r="AV35" s="222"/>
      <c r="AW35" s="222"/>
      <c r="AX35" s="222"/>
      <c r="AY35" s="222"/>
      <c r="AZ35" s="222"/>
      <c r="BA35" s="222"/>
      <c r="BB35" s="222"/>
      <c r="BC35" s="222"/>
      <c r="BD35" s="222"/>
      <c r="BE35" s="222"/>
      <c r="BF35" s="222"/>
      <c r="BG35" s="222"/>
      <c r="BH35" s="222"/>
      <c r="BI35" s="222"/>
      <c r="BJ35" s="222"/>
      <c r="BK35" s="223"/>
      <c r="BL35" s="224"/>
      <c r="BM35" s="224"/>
      <c r="BN35" s="224"/>
      <c r="BO35" s="225"/>
      <c r="BP35" s="226"/>
    </row>
    <row r="36" spans="1:83" ht="13.5" customHeight="1">
      <c r="F36" s="234" t="s">
        <v>57</v>
      </c>
      <c r="G36" s="237" t="s">
        <v>58</v>
      </c>
      <c r="H36" s="238"/>
      <c r="I36" s="238"/>
      <c r="J36" s="238"/>
      <c r="K36" s="238"/>
      <c r="L36" s="238"/>
      <c r="M36" s="238"/>
      <c r="N36" s="238"/>
      <c r="O36" s="238"/>
      <c r="P36" s="238"/>
      <c r="Q36" s="238"/>
      <c r="R36" s="238"/>
      <c r="S36" s="238"/>
      <c r="T36" s="239"/>
      <c r="U36" s="223">
        <f>COUNTIF(Z62:AF82,"非常勤")+COUNTIF(Z62:AF82,"派遣")+COUNTIF('[1]様式2 (職員一覧不足用)'!Z5:AF25,"非常勤")+COUNTIF('[1]様式2 (職員一覧不足用)'!Z5:AF25,"派遣")</f>
        <v>0</v>
      </c>
      <c r="V36" s="224"/>
      <c r="W36" s="224"/>
      <c r="X36" s="224"/>
      <c r="Y36" s="225" t="s">
        <v>56</v>
      </c>
      <c r="Z36" s="226"/>
      <c r="AV36" s="234" t="s">
        <v>57</v>
      </c>
      <c r="AW36" s="237" t="s">
        <v>58</v>
      </c>
      <c r="AX36" s="238"/>
      <c r="AY36" s="238"/>
      <c r="AZ36" s="238"/>
      <c r="BA36" s="238"/>
      <c r="BB36" s="238"/>
      <c r="BC36" s="238"/>
      <c r="BD36" s="238"/>
      <c r="BE36" s="238"/>
      <c r="BF36" s="238"/>
      <c r="BG36" s="238"/>
      <c r="BH36" s="238"/>
      <c r="BI36" s="238"/>
      <c r="BJ36" s="239"/>
      <c r="BK36" s="223">
        <f>COUNTIF(BQ62:BW82,"非常勤")+COUNTIF(BQ62:BW82,"派遣")+COUNTIF('[1]様式2 (職員一覧不足用)'!BO5:BU25,"非常勤")+COUNTIF('[1]様式2 (職員一覧不足用)'!BO5:BU25,"派遣")</f>
        <v>4</v>
      </c>
      <c r="BL36" s="224"/>
      <c r="BM36" s="224"/>
      <c r="BN36" s="224"/>
      <c r="BO36" s="225" t="s">
        <v>56</v>
      </c>
      <c r="BP36" s="226"/>
    </row>
    <row r="37" spans="1:83" ht="13.5" customHeight="1">
      <c r="F37" s="235"/>
      <c r="G37" s="240"/>
      <c r="H37" s="241"/>
      <c r="I37" s="241"/>
      <c r="J37" s="241"/>
      <c r="K37" s="241"/>
      <c r="L37" s="241"/>
      <c r="M37" s="241"/>
      <c r="N37" s="241"/>
      <c r="O37" s="241"/>
      <c r="P37" s="241"/>
      <c r="Q37" s="241"/>
      <c r="R37" s="241"/>
      <c r="S37" s="241"/>
      <c r="T37" s="242"/>
      <c r="U37" s="223"/>
      <c r="V37" s="224"/>
      <c r="W37" s="224"/>
      <c r="X37" s="224"/>
      <c r="Y37" s="225"/>
      <c r="Z37" s="226"/>
      <c r="AV37" s="235"/>
      <c r="AW37" s="240"/>
      <c r="AX37" s="241"/>
      <c r="AY37" s="241"/>
      <c r="AZ37" s="241"/>
      <c r="BA37" s="241"/>
      <c r="BB37" s="241"/>
      <c r="BC37" s="241"/>
      <c r="BD37" s="241"/>
      <c r="BE37" s="241"/>
      <c r="BF37" s="241"/>
      <c r="BG37" s="241"/>
      <c r="BH37" s="241"/>
      <c r="BI37" s="241"/>
      <c r="BJ37" s="242"/>
      <c r="BK37" s="223"/>
      <c r="BL37" s="224"/>
      <c r="BM37" s="224"/>
      <c r="BN37" s="224"/>
      <c r="BO37" s="225"/>
      <c r="BP37" s="226"/>
    </row>
    <row r="38" spans="1:83" ht="13.5" customHeight="1">
      <c r="F38" s="235"/>
      <c r="G38" s="227" t="s">
        <v>59</v>
      </c>
      <c r="H38" s="227"/>
      <c r="I38" s="227"/>
      <c r="J38" s="227"/>
      <c r="K38" s="227"/>
      <c r="L38" s="227"/>
      <c r="M38" s="227"/>
      <c r="N38" s="227"/>
      <c r="O38" s="227"/>
      <c r="P38" s="227"/>
      <c r="Q38" s="227"/>
      <c r="R38" s="227"/>
      <c r="S38" s="227"/>
      <c r="T38" s="227"/>
      <c r="U38" s="228" t="e">
        <f ca="1">SUMIF(Z62:AF82,"非常勤",AG62:AL82)+SUMIF(Z62:AF82,"派遣",AG62:AL82)+SUMIF('[1]様式2 (職員一覧不足用)'!Z5:AF25,"非常勤",'[1]様式2 (職員一覧不足用)'!AG5:AL25)+SUMIF('[1]様式2 (職員一覧不足用)'!Z5:AF25,"派遣",'[1]様式2 (職員一覧不足用)'!AG5:AL25)</f>
        <v>#VALUE!</v>
      </c>
      <c r="V38" s="229"/>
      <c r="W38" s="229"/>
      <c r="X38" s="229"/>
      <c r="Y38" s="230" t="s">
        <v>60</v>
      </c>
      <c r="Z38" s="231"/>
      <c r="AV38" s="235"/>
      <c r="AW38" s="227" t="s">
        <v>59</v>
      </c>
      <c r="AX38" s="227"/>
      <c r="AY38" s="227"/>
      <c r="AZ38" s="227"/>
      <c r="BA38" s="227"/>
      <c r="BB38" s="227"/>
      <c r="BC38" s="227"/>
      <c r="BD38" s="227"/>
      <c r="BE38" s="227"/>
      <c r="BF38" s="227"/>
      <c r="BG38" s="227"/>
      <c r="BH38" s="227"/>
      <c r="BI38" s="227"/>
      <c r="BJ38" s="227"/>
      <c r="BK38" s="228" t="e">
        <f ca="1">SUMIF(BQ62:BW82,"非常勤",BX62:CC82)+SUMIF(BQ62:BW82,"派遣",BX62:CC82)+SUMIF('[1]様式2 (職員一覧不足用)'!BO5:BU25,"非常勤",'[1]様式2 (職員一覧不足用)'!BV5:CA25)+SUMIF('[1]様式2 (職員一覧不足用)'!BO5:BU25,"派遣",'[1]様式2 (職員一覧不足用)'!BV5:CA25)</f>
        <v>#VALUE!</v>
      </c>
      <c r="BL38" s="229"/>
      <c r="BM38" s="229"/>
      <c r="BN38" s="229"/>
      <c r="BO38" s="230" t="s">
        <v>60</v>
      </c>
      <c r="BP38" s="231"/>
    </row>
    <row r="39" spans="1:83" ht="13.5" customHeight="1">
      <c r="F39" s="235"/>
      <c r="G39" s="227"/>
      <c r="H39" s="227"/>
      <c r="I39" s="227"/>
      <c r="J39" s="227"/>
      <c r="K39" s="227"/>
      <c r="L39" s="227"/>
      <c r="M39" s="227"/>
      <c r="N39" s="227"/>
      <c r="O39" s="227"/>
      <c r="P39" s="227"/>
      <c r="Q39" s="227"/>
      <c r="R39" s="227"/>
      <c r="S39" s="227"/>
      <c r="T39" s="227"/>
      <c r="U39" s="216"/>
      <c r="V39" s="217"/>
      <c r="W39" s="217"/>
      <c r="X39" s="217"/>
      <c r="Y39" s="232"/>
      <c r="Z39" s="233"/>
      <c r="AV39" s="235"/>
      <c r="AW39" s="227"/>
      <c r="AX39" s="227"/>
      <c r="AY39" s="227"/>
      <c r="AZ39" s="227"/>
      <c r="BA39" s="227"/>
      <c r="BB39" s="227"/>
      <c r="BC39" s="227"/>
      <c r="BD39" s="227"/>
      <c r="BE39" s="227"/>
      <c r="BF39" s="227"/>
      <c r="BG39" s="227"/>
      <c r="BH39" s="227"/>
      <c r="BI39" s="227"/>
      <c r="BJ39" s="227"/>
      <c r="BK39" s="216"/>
      <c r="BL39" s="217"/>
      <c r="BM39" s="217"/>
      <c r="BN39" s="217"/>
      <c r="BO39" s="232"/>
      <c r="BP39" s="233"/>
    </row>
    <row r="40" spans="1:83" ht="32.25" customHeight="1">
      <c r="F40" s="235"/>
      <c r="G40" s="227" t="s">
        <v>61</v>
      </c>
      <c r="H40" s="227"/>
      <c r="I40" s="227"/>
      <c r="J40" s="227"/>
      <c r="K40" s="227"/>
      <c r="L40" s="227"/>
      <c r="M40" s="227"/>
      <c r="N40" s="227"/>
      <c r="O40" s="227"/>
      <c r="P40" s="227"/>
      <c r="Q40" s="227"/>
      <c r="R40" s="227"/>
      <c r="S40" s="227"/>
      <c r="T40" s="227"/>
      <c r="U40" s="243">
        <f>D50</f>
        <v>0</v>
      </c>
      <c r="V40" s="244"/>
      <c r="W40" s="244"/>
      <c r="X40" s="244"/>
      <c r="Y40" s="225" t="s">
        <v>62</v>
      </c>
      <c r="Z40" s="226"/>
      <c r="AV40" s="235"/>
      <c r="AW40" s="227" t="s">
        <v>61</v>
      </c>
      <c r="AX40" s="227"/>
      <c r="AY40" s="227"/>
      <c r="AZ40" s="227"/>
      <c r="BA40" s="227"/>
      <c r="BB40" s="227"/>
      <c r="BC40" s="227"/>
      <c r="BD40" s="227"/>
      <c r="BE40" s="227"/>
      <c r="BF40" s="227"/>
      <c r="BG40" s="227"/>
      <c r="BH40" s="227"/>
      <c r="BI40" s="227"/>
      <c r="BJ40" s="227"/>
      <c r="BK40" s="243">
        <f>AU50</f>
        <v>173</v>
      </c>
      <c r="BL40" s="244"/>
      <c r="BM40" s="244"/>
      <c r="BN40" s="244"/>
      <c r="BO40" s="225" t="s">
        <v>62</v>
      </c>
      <c r="BP40" s="226"/>
    </row>
    <row r="41" spans="1:83" ht="24.95" customHeight="1">
      <c r="F41" s="235"/>
      <c r="G41" s="227" t="s">
        <v>63</v>
      </c>
      <c r="H41" s="245"/>
      <c r="I41" s="245"/>
      <c r="J41" s="245"/>
      <c r="K41" s="245"/>
      <c r="L41" s="245"/>
      <c r="M41" s="245"/>
      <c r="N41" s="245"/>
      <c r="O41" s="245"/>
      <c r="P41" s="245"/>
      <c r="Q41" s="245"/>
      <c r="R41" s="245"/>
      <c r="S41" s="245"/>
      <c r="T41" s="245"/>
      <c r="U41" s="223" t="e">
        <f ca="1">ROUNDDOWN(U38/U40,1)</f>
        <v>#VALUE!</v>
      </c>
      <c r="V41" s="224"/>
      <c r="W41" s="224"/>
      <c r="X41" s="224"/>
      <c r="Y41" s="225" t="s">
        <v>56</v>
      </c>
      <c r="Z41" s="226"/>
      <c r="AC41" s="249" t="s">
        <v>64</v>
      </c>
      <c r="AD41" s="250"/>
      <c r="AE41" s="250"/>
      <c r="AF41" s="250"/>
      <c r="AG41" s="250"/>
      <c r="AH41" s="250"/>
      <c r="AI41" s="250"/>
      <c r="AJ41" s="251"/>
      <c r="AK41" s="255" t="s">
        <v>65</v>
      </c>
      <c r="AL41" s="256"/>
      <c r="AM41" s="256"/>
      <c r="AN41" s="257"/>
      <c r="AV41" s="235"/>
      <c r="AW41" s="227" t="s">
        <v>63</v>
      </c>
      <c r="AX41" s="245"/>
      <c r="AY41" s="245"/>
      <c r="AZ41" s="245"/>
      <c r="BA41" s="245"/>
      <c r="BB41" s="245"/>
      <c r="BC41" s="245"/>
      <c r="BD41" s="245"/>
      <c r="BE41" s="245"/>
      <c r="BF41" s="245"/>
      <c r="BG41" s="245"/>
      <c r="BH41" s="245"/>
      <c r="BI41" s="245"/>
      <c r="BJ41" s="245"/>
      <c r="BK41" s="223" t="e">
        <f ca="1">ROUNDDOWN(BK38/BK40,1)</f>
        <v>#VALUE!</v>
      </c>
      <c r="BL41" s="224"/>
      <c r="BM41" s="224"/>
      <c r="BN41" s="224"/>
      <c r="BO41" s="225" t="s">
        <v>56</v>
      </c>
      <c r="BP41" s="226"/>
      <c r="BS41" s="249" t="s">
        <v>64</v>
      </c>
      <c r="BT41" s="250"/>
      <c r="BU41" s="250"/>
      <c r="BV41" s="250"/>
      <c r="BW41" s="250"/>
      <c r="BX41" s="250"/>
      <c r="BY41" s="250"/>
      <c r="BZ41" s="251"/>
      <c r="CA41" s="255" t="s">
        <v>65</v>
      </c>
      <c r="CB41" s="256"/>
      <c r="CC41" s="256"/>
      <c r="CD41" s="257"/>
    </row>
    <row r="42" spans="1:83" ht="13.5" customHeight="1" thickBot="1">
      <c r="F42" s="236"/>
      <c r="G42" s="246"/>
      <c r="H42" s="246"/>
      <c r="I42" s="246"/>
      <c r="J42" s="246"/>
      <c r="K42" s="246"/>
      <c r="L42" s="246"/>
      <c r="M42" s="246"/>
      <c r="N42" s="246"/>
      <c r="O42" s="246"/>
      <c r="P42" s="246"/>
      <c r="Q42" s="246"/>
      <c r="R42" s="246"/>
      <c r="S42" s="246"/>
      <c r="T42" s="246"/>
      <c r="U42" s="247"/>
      <c r="V42" s="248"/>
      <c r="W42" s="248"/>
      <c r="X42" s="248"/>
      <c r="Y42" s="230"/>
      <c r="Z42" s="231"/>
      <c r="AC42" s="252"/>
      <c r="AD42" s="253"/>
      <c r="AE42" s="253"/>
      <c r="AF42" s="253"/>
      <c r="AG42" s="253"/>
      <c r="AH42" s="253"/>
      <c r="AI42" s="253"/>
      <c r="AJ42" s="254"/>
      <c r="AK42" s="258"/>
      <c r="AL42" s="259"/>
      <c r="AM42" s="259"/>
      <c r="AN42" s="260"/>
      <c r="AV42" s="236"/>
      <c r="AW42" s="246"/>
      <c r="AX42" s="246"/>
      <c r="AY42" s="246"/>
      <c r="AZ42" s="246"/>
      <c r="BA42" s="246"/>
      <c r="BB42" s="246"/>
      <c r="BC42" s="246"/>
      <c r="BD42" s="246"/>
      <c r="BE42" s="246"/>
      <c r="BF42" s="246"/>
      <c r="BG42" s="246"/>
      <c r="BH42" s="246"/>
      <c r="BI42" s="246"/>
      <c r="BJ42" s="246"/>
      <c r="BK42" s="247"/>
      <c r="BL42" s="248"/>
      <c r="BM42" s="248"/>
      <c r="BN42" s="248"/>
      <c r="BO42" s="230"/>
      <c r="BP42" s="231"/>
      <c r="BS42" s="252"/>
      <c r="BT42" s="253"/>
      <c r="BU42" s="253"/>
      <c r="BV42" s="253"/>
      <c r="BW42" s="253"/>
      <c r="BX42" s="253"/>
      <c r="BY42" s="253"/>
      <c r="BZ42" s="254"/>
      <c r="CA42" s="258"/>
      <c r="CB42" s="259"/>
      <c r="CC42" s="259"/>
      <c r="CD42" s="260"/>
    </row>
    <row r="43" spans="1:83" ht="13.5" customHeight="1">
      <c r="F43" s="282" t="s">
        <v>66</v>
      </c>
      <c r="G43" s="283"/>
      <c r="H43" s="283"/>
      <c r="I43" s="283"/>
      <c r="J43" s="283"/>
      <c r="K43" s="283"/>
      <c r="L43" s="283"/>
      <c r="M43" s="283"/>
      <c r="N43" s="283"/>
      <c r="O43" s="283"/>
      <c r="P43" s="283"/>
      <c r="Q43" s="283"/>
      <c r="R43" s="283"/>
      <c r="S43" s="283"/>
      <c r="T43" s="284"/>
      <c r="U43" s="261" t="e">
        <f ca="1">SUM(U34,U41)</f>
        <v>#VALUE!</v>
      </c>
      <c r="V43" s="262"/>
      <c r="W43" s="262"/>
      <c r="X43" s="262"/>
      <c r="Y43" s="265" t="s">
        <v>56</v>
      </c>
      <c r="Z43" s="266"/>
      <c r="AA43" s="269" t="e">
        <f ca="1">IF(U43&gt;AC43,"&gt;",IF(U43=AC43,"=","&lt;"))</f>
        <v>#VALUE!</v>
      </c>
      <c r="AB43" s="269"/>
      <c r="AC43" s="270">
        <f>ROUND(AC31,0)</f>
        <v>0</v>
      </c>
      <c r="AD43" s="271"/>
      <c r="AE43" s="271"/>
      <c r="AF43" s="271"/>
      <c r="AG43" s="271"/>
      <c r="AH43" s="271"/>
      <c r="AI43" s="274" t="s">
        <v>22</v>
      </c>
      <c r="AJ43" s="275"/>
      <c r="AK43" s="276" t="e">
        <f ca="1">IF(U43&gt;=AC43,"OK","NG")</f>
        <v>#VALUE!</v>
      </c>
      <c r="AL43" s="277"/>
      <c r="AM43" s="277"/>
      <c r="AN43" s="278"/>
      <c r="AV43" s="282" t="s">
        <v>66</v>
      </c>
      <c r="AW43" s="283"/>
      <c r="AX43" s="283"/>
      <c r="AY43" s="283"/>
      <c r="AZ43" s="283"/>
      <c r="BA43" s="283"/>
      <c r="BB43" s="283"/>
      <c r="BC43" s="283"/>
      <c r="BD43" s="283"/>
      <c r="BE43" s="283"/>
      <c r="BF43" s="283"/>
      <c r="BG43" s="283"/>
      <c r="BH43" s="283"/>
      <c r="BI43" s="283"/>
      <c r="BJ43" s="284"/>
      <c r="BK43" s="261" t="e">
        <f ca="1">SUM(BK34,BK41)</f>
        <v>#VALUE!</v>
      </c>
      <c r="BL43" s="262"/>
      <c r="BM43" s="262"/>
      <c r="BN43" s="262"/>
      <c r="BO43" s="265" t="s">
        <v>56</v>
      </c>
      <c r="BP43" s="266"/>
      <c r="BQ43" s="269" t="s">
        <v>67</v>
      </c>
      <c r="BR43" s="269"/>
      <c r="BS43" s="270">
        <f>ROUND(BT31,0)</f>
        <v>13</v>
      </c>
      <c r="BT43" s="271"/>
      <c r="BU43" s="271"/>
      <c r="BV43" s="271"/>
      <c r="BW43" s="271"/>
      <c r="BX43" s="271"/>
      <c r="BY43" s="274" t="s">
        <v>22</v>
      </c>
      <c r="BZ43" s="275"/>
      <c r="CA43" s="276" t="str">
        <f>IF(BK40&gt;BS31,"OK","NG")</f>
        <v>OK</v>
      </c>
      <c r="CB43" s="277"/>
      <c r="CC43" s="277"/>
      <c r="CD43" s="278"/>
    </row>
    <row r="44" spans="1:83" ht="13.5" customHeight="1" thickBot="1">
      <c r="F44" s="285"/>
      <c r="G44" s="286"/>
      <c r="H44" s="286"/>
      <c r="I44" s="286"/>
      <c r="J44" s="286"/>
      <c r="K44" s="286"/>
      <c r="L44" s="286"/>
      <c r="M44" s="286"/>
      <c r="N44" s="286"/>
      <c r="O44" s="286"/>
      <c r="P44" s="286"/>
      <c r="Q44" s="286"/>
      <c r="R44" s="286"/>
      <c r="S44" s="286"/>
      <c r="T44" s="287"/>
      <c r="U44" s="263"/>
      <c r="V44" s="264"/>
      <c r="W44" s="264"/>
      <c r="X44" s="264"/>
      <c r="Y44" s="267"/>
      <c r="Z44" s="268"/>
      <c r="AA44" s="269"/>
      <c r="AB44" s="269"/>
      <c r="AC44" s="272"/>
      <c r="AD44" s="273"/>
      <c r="AE44" s="273"/>
      <c r="AF44" s="273"/>
      <c r="AG44" s="273"/>
      <c r="AH44" s="273"/>
      <c r="AI44" s="218"/>
      <c r="AJ44" s="219"/>
      <c r="AK44" s="279"/>
      <c r="AL44" s="280"/>
      <c r="AM44" s="280"/>
      <c r="AN44" s="281"/>
      <c r="AV44" s="285"/>
      <c r="AW44" s="286"/>
      <c r="AX44" s="286"/>
      <c r="AY44" s="286"/>
      <c r="AZ44" s="286"/>
      <c r="BA44" s="286"/>
      <c r="BB44" s="286"/>
      <c r="BC44" s="286"/>
      <c r="BD44" s="286"/>
      <c r="BE44" s="286"/>
      <c r="BF44" s="286"/>
      <c r="BG44" s="286"/>
      <c r="BH44" s="286"/>
      <c r="BI44" s="286"/>
      <c r="BJ44" s="287"/>
      <c r="BK44" s="263"/>
      <c r="BL44" s="264"/>
      <c r="BM44" s="264"/>
      <c r="BN44" s="264"/>
      <c r="BO44" s="267"/>
      <c r="BP44" s="268"/>
      <c r="BQ44" s="269"/>
      <c r="BR44" s="269"/>
      <c r="BS44" s="272"/>
      <c r="BT44" s="273"/>
      <c r="BU44" s="273"/>
      <c r="BV44" s="273"/>
      <c r="BW44" s="273"/>
      <c r="BX44" s="273"/>
      <c r="BY44" s="218"/>
      <c r="BZ44" s="219"/>
      <c r="CA44" s="279"/>
      <c r="CB44" s="280"/>
      <c r="CC44" s="280"/>
      <c r="CD44" s="281"/>
    </row>
    <row r="45" spans="1:83" ht="13.5" customHeight="1"/>
    <row r="46" spans="1:83">
      <c r="B46" s="9" t="s">
        <v>68</v>
      </c>
      <c r="AS46" s="9" t="s">
        <v>68</v>
      </c>
    </row>
    <row r="47" spans="1:83" ht="120" customHeight="1">
      <c r="A47" s="288" t="s">
        <v>69</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90"/>
      <c r="AR47" s="288" t="s">
        <v>69</v>
      </c>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90"/>
    </row>
    <row r="48" spans="1:83" ht="14.25" customHeight="1">
      <c r="B48" s="21" t="s">
        <v>70</v>
      </c>
      <c r="C48" s="3"/>
      <c r="D48" s="3"/>
      <c r="E48" s="3"/>
      <c r="F48" s="3"/>
      <c r="G48" s="22"/>
      <c r="H48" s="22"/>
      <c r="I48" s="22"/>
      <c r="J48" s="22"/>
      <c r="K48" s="22"/>
      <c r="L48" s="22"/>
      <c r="M48" s="22"/>
      <c r="N48" s="22"/>
      <c r="O48" s="22"/>
      <c r="P48" s="22"/>
      <c r="Q48" s="3"/>
      <c r="R48" s="3"/>
      <c r="S48" s="3"/>
      <c r="T48" s="3"/>
      <c r="U48" s="3"/>
      <c r="V48" s="3"/>
      <c r="W48" s="3"/>
      <c r="X48" s="3"/>
      <c r="Y48" s="3"/>
      <c r="Z48" s="22"/>
      <c r="AA48" s="22"/>
      <c r="AB48" s="22"/>
      <c r="AC48" s="22"/>
      <c r="AD48" s="22"/>
      <c r="AE48" s="22"/>
      <c r="AF48" s="22"/>
      <c r="AG48" s="3"/>
      <c r="AH48" s="3"/>
      <c r="AI48" s="3"/>
      <c r="AJ48" s="3"/>
      <c r="AK48" s="3"/>
      <c r="AL48" s="3"/>
      <c r="AM48" s="3"/>
      <c r="AN48" s="3"/>
      <c r="AS48" s="21" t="s">
        <v>70</v>
      </c>
      <c r="AT48" s="3"/>
      <c r="AU48" s="3"/>
      <c r="AV48" s="3"/>
      <c r="AW48" s="3"/>
      <c r="AX48" s="22"/>
      <c r="AY48" s="22"/>
      <c r="AZ48" s="22"/>
      <c r="BA48" s="22"/>
      <c r="BB48" s="22"/>
      <c r="BC48" s="22"/>
      <c r="BD48" s="22"/>
      <c r="BE48" s="22"/>
      <c r="BF48" s="22"/>
      <c r="BG48" s="22"/>
      <c r="BH48" s="3"/>
      <c r="BI48" s="3"/>
      <c r="BJ48" s="3"/>
      <c r="BK48" s="3"/>
      <c r="BL48" s="3"/>
      <c r="BM48" s="3"/>
      <c r="BN48" s="3"/>
      <c r="BO48" s="3"/>
      <c r="BP48" s="3"/>
      <c r="BQ48" s="22"/>
      <c r="BR48" s="22"/>
      <c r="BS48" s="22"/>
      <c r="BT48" s="22"/>
      <c r="BU48" s="22"/>
      <c r="BV48" s="22"/>
      <c r="BW48" s="22"/>
      <c r="BX48" s="3"/>
      <c r="BY48" s="3"/>
      <c r="BZ48" s="3"/>
      <c r="CA48" s="3"/>
      <c r="CB48" s="3"/>
      <c r="CC48" s="3"/>
      <c r="CD48" s="3"/>
      <c r="CE48" s="3"/>
    </row>
    <row r="49" spans="2:83">
      <c r="B49" s="21"/>
      <c r="C49" s="3" t="s">
        <v>71</v>
      </c>
      <c r="D49" s="3"/>
      <c r="E49" s="3"/>
      <c r="F49" s="3"/>
      <c r="G49" s="22"/>
      <c r="H49" s="22"/>
      <c r="I49" s="22"/>
      <c r="J49" s="22"/>
      <c r="K49" s="22"/>
      <c r="L49" s="22"/>
      <c r="M49" s="22"/>
      <c r="N49" s="22"/>
      <c r="O49" s="22"/>
      <c r="P49" s="22"/>
      <c r="Q49" s="3"/>
      <c r="R49" s="3"/>
      <c r="S49" s="3"/>
      <c r="T49" s="3"/>
      <c r="U49" s="3"/>
      <c r="V49" s="3"/>
      <c r="W49" s="3"/>
      <c r="X49" s="3"/>
      <c r="Y49" s="3"/>
      <c r="Z49" s="22"/>
      <c r="AA49" s="22"/>
      <c r="AB49" s="22"/>
      <c r="AC49" s="22"/>
      <c r="AD49" s="22"/>
      <c r="AE49" s="22"/>
      <c r="AF49" s="22"/>
      <c r="AG49" s="3"/>
      <c r="AH49" s="3"/>
      <c r="AI49" s="3"/>
      <c r="AJ49" s="3"/>
      <c r="AK49" s="3"/>
      <c r="AL49" s="3"/>
      <c r="AM49" s="3"/>
      <c r="AN49" s="3"/>
      <c r="AS49" s="21"/>
      <c r="AT49" s="3" t="s">
        <v>71</v>
      </c>
      <c r="AU49" s="3"/>
      <c r="AV49" s="3"/>
      <c r="AW49" s="3"/>
      <c r="AX49" s="22"/>
      <c r="AY49" s="22"/>
      <c r="AZ49" s="22"/>
      <c r="BA49" s="22"/>
      <c r="BB49" s="22"/>
      <c r="BC49" s="22"/>
      <c r="BD49" s="22"/>
      <c r="BE49" s="22"/>
      <c r="BF49" s="22"/>
      <c r="BG49" s="22"/>
      <c r="BH49" s="3"/>
      <c r="BI49" s="3"/>
      <c r="BJ49" s="3"/>
      <c r="BK49" s="3"/>
      <c r="BL49" s="3"/>
      <c r="BM49" s="3"/>
      <c r="BN49" s="3"/>
      <c r="BO49" s="3"/>
      <c r="BP49" s="3"/>
      <c r="BQ49" s="22"/>
      <c r="BR49" s="22"/>
      <c r="BS49" s="22"/>
      <c r="BT49" s="22"/>
      <c r="BU49" s="22"/>
      <c r="BV49" s="22"/>
      <c r="BW49" s="22"/>
      <c r="BX49" s="3"/>
      <c r="BY49" s="3"/>
      <c r="BZ49" s="3"/>
      <c r="CA49" s="3"/>
      <c r="CB49" s="3"/>
      <c r="CC49" s="3"/>
      <c r="CD49" s="3"/>
      <c r="CE49" s="3"/>
    </row>
    <row r="50" spans="2:83">
      <c r="B50" s="21"/>
      <c r="C50" s="3"/>
      <c r="D50" s="291"/>
      <c r="E50" s="292"/>
      <c r="F50" s="293"/>
      <c r="G50" s="3" t="s">
        <v>60</v>
      </c>
      <c r="H50" s="22"/>
      <c r="I50" s="22"/>
      <c r="J50" s="22"/>
      <c r="K50" s="22"/>
      <c r="L50" s="22"/>
      <c r="M50" s="22"/>
      <c r="N50" s="22"/>
      <c r="O50" s="22"/>
      <c r="P50" s="22"/>
      <c r="Q50" s="3"/>
      <c r="R50" s="3"/>
      <c r="S50" s="3"/>
      <c r="T50" s="3"/>
      <c r="U50" s="3"/>
      <c r="V50" s="3"/>
      <c r="W50" s="3"/>
      <c r="X50" s="3"/>
      <c r="Y50" s="3"/>
      <c r="Z50" s="22"/>
      <c r="AA50" s="22"/>
      <c r="AB50" s="22"/>
      <c r="AC50" s="22"/>
      <c r="AD50" s="22"/>
      <c r="AE50" s="22"/>
      <c r="AF50" s="22"/>
      <c r="AG50" s="3"/>
      <c r="AH50" s="3"/>
      <c r="AI50" s="3"/>
      <c r="AJ50" s="3"/>
      <c r="AK50" s="3"/>
      <c r="AL50" s="3"/>
      <c r="AM50" s="3"/>
      <c r="AN50" s="3"/>
      <c r="AS50" s="21"/>
      <c r="AT50" s="3"/>
      <c r="AU50" s="294">
        <v>173</v>
      </c>
      <c r="AV50" s="295"/>
      <c r="AW50" s="296"/>
      <c r="AX50" s="3" t="s">
        <v>60</v>
      </c>
      <c r="AY50" s="22"/>
      <c r="AZ50" s="22"/>
      <c r="BA50" s="22"/>
      <c r="BB50" s="22"/>
      <c r="BC50" s="22"/>
      <c r="BD50" s="22"/>
      <c r="BE50" s="22"/>
      <c r="BF50" s="22"/>
      <c r="BG50" s="22"/>
      <c r="BH50" s="3"/>
      <c r="BI50" s="3"/>
      <c r="BJ50" s="3"/>
      <c r="BK50" s="3"/>
      <c r="BL50" s="3"/>
      <c r="BM50" s="3"/>
      <c r="BN50" s="3"/>
      <c r="BO50" s="3"/>
      <c r="BP50" s="3"/>
      <c r="BQ50" s="22"/>
      <c r="BR50" s="22"/>
      <c r="BS50" s="22"/>
      <c r="BT50" s="22"/>
      <c r="BU50" s="22"/>
      <c r="BV50" s="22"/>
      <c r="BW50" s="22"/>
      <c r="BX50" s="3"/>
      <c r="BY50" s="3"/>
      <c r="BZ50" s="3"/>
      <c r="CA50" s="3"/>
      <c r="CB50" s="3"/>
      <c r="CC50" s="3"/>
      <c r="CD50" s="3"/>
      <c r="CE50" s="3"/>
    </row>
    <row r="51" spans="2:83">
      <c r="B51" s="21"/>
      <c r="C51" s="3"/>
      <c r="D51" s="3"/>
      <c r="E51" s="3"/>
      <c r="F51" s="3"/>
      <c r="G51" s="3"/>
      <c r="H51" s="22"/>
      <c r="I51" s="22"/>
      <c r="J51" s="22"/>
      <c r="K51" s="22"/>
      <c r="L51" s="22"/>
      <c r="M51" s="22"/>
      <c r="N51" s="22"/>
      <c r="O51" s="22"/>
      <c r="P51" s="22"/>
      <c r="Q51" s="3"/>
      <c r="R51" s="3"/>
      <c r="S51" s="3"/>
      <c r="T51" s="3"/>
      <c r="U51" s="3"/>
      <c r="V51" s="3"/>
      <c r="W51" s="3"/>
      <c r="X51" s="3"/>
      <c r="Y51" s="3"/>
      <c r="Z51" s="22"/>
      <c r="AA51" s="22"/>
      <c r="AB51" s="22"/>
      <c r="AC51" s="22"/>
      <c r="AD51" s="22"/>
      <c r="AE51" s="22"/>
      <c r="AF51" s="22"/>
      <c r="AG51" s="3"/>
      <c r="AH51" s="3"/>
      <c r="AI51" s="3"/>
      <c r="AJ51" s="3"/>
      <c r="AK51" s="3"/>
      <c r="AL51" s="3"/>
      <c r="AM51" s="3"/>
      <c r="AN51" s="3"/>
      <c r="AS51" s="21"/>
      <c r="AT51" s="3"/>
      <c r="AU51" s="3"/>
      <c r="AV51" s="3"/>
      <c r="AW51" s="3"/>
      <c r="AX51" s="3"/>
      <c r="AY51" s="22"/>
      <c r="AZ51" s="22"/>
      <c r="BA51" s="22"/>
      <c r="BB51" s="22"/>
      <c r="BC51" s="22"/>
      <c r="BD51" s="22"/>
      <c r="BE51" s="22"/>
      <c r="BF51" s="22"/>
      <c r="BG51" s="22"/>
      <c r="BH51" s="3"/>
      <c r="BI51" s="3"/>
      <c r="BJ51" s="3"/>
      <c r="BK51" s="3"/>
      <c r="BL51" s="3"/>
      <c r="BM51" s="3"/>
      <c r="BN51" s="3"/>
      <c r="BO51" s="3"/>
      <c r="BP51" s="3"/>
      <c r="BQ51" s="22"/>
      <c r="BR51" s="22"/>
      <c r="BS51" s="22"/>
      <c r="BT51" s="22"/>
      <c r="BU51" s="22"/>
      <c r="BV51" s="22"/>
      <c r="BW51" s="22"/>
      <c r="BX51" s="3"/>
      <c r="BY51" s="3"/>
      <c r="BZ51" s="3"/>
      <c r="CA51" s="3"/>
      <c r="CB51" s="3"/>
      <c r="CC51" s="3"/>
      <c r="CD51" s="3"/>
      <c r="CE51" s="3"/>
    </row>
    <row r="52" spans="2:83" ht="14.25" customHeight="1">
      <c r="C52" s="23" t="s">
        <v>72</v>
      </c>
      <c r="D52" s="23"/>
      <c r="E52" s="23"/>
      <c r="F52" s="23"/>
      <c r="G52" s="24"/>
      <c r="H52" s="24"/>
      <c r="I52" s="24"/>
      <c r="J52" s="24"/>
      <c r="K52" s="24"/>
      <c r="L52" s="24"/>
      <c r="M52" s="24"/>
      <c r="N52" s="24"/>
      <c r="O52" s="24"/>
      <c r="P52" s="24"/>
      <c r="Q52" s="23"/>
      <c r="R52" s="23"/>
      <c r="S52" s="23"/>
      <c r="T52" s="23"/>
      <c r="U52" s="23"/>
      <c r="V52" s="23"/>
      <c r="W52" s="23"/>
      <c r="X52" s="23"/>
      <c r="Y52" s="23"/>
      <c r="Z52" s="23"/>
      <c r="AA52" s="23"/>
      <c r="AB52" s="23"/>
      <c r="AC52" s="23"/>
      <c r="AD52" s="23"/>
      <c r="AE52" s="23"/>
      <c r="AF52" s="23"/>
      <c r="AG52" s="23"/>
      <c r="AH52" s="23"/>
      <c r="AI52" s="23"/>
      <c r="AJ52" s="23"/>
      <c r="AK52" s="23"/>
      <c r="AL52" s="23"/>
      <c r="AM52" s="3"/>
      <c r="AN52" s="3"/>
      <c r="AT52" s="23" t="s">
        <v>72</v>
      </c>
      <c r="AU52" s="23"/>
      <c r="AV52" s="23"/>
      <c r="AW52" s="23"/>
      <c r="AX52" s="24"/>
      <c r="AY52" s="24"/>
      <c r="AZ52" s="24"/>
      <c r="BA52" s="24"/>
      <c r="BB52" s="24"/>
      <c r="BC52" s="24"/>
      <c r="BD52" s="24"/>
      <c r="BE52" s="24"/>
      <c r="BF52" s="24"/>
      <c r="BG52" s="24"/>
      <c r="BH52" s="23"/>
      <c r="BI52" s="23"/>
      <c r="BJ52" s="23"/>
      <c r="BK52" s="23"/>
      <c r="BL52" s="23"/>
      <c r="BM52" s="23"/>
      <c r="BN52" s="23"/>
      <c r="BO52" s="23"/>
      <c r="BP52" s="23"/>
      <c r="BQ52" s="23"/>
      <c r="BR52" s="23"/>
      <c r="BS52" s="23"/>
      <c r="BT52" s="23"/>
      <c r="BU52" s="23"/>
      <c r="BV52" s="23"/>
      <c r="BW52" s="23"/>
      <c r="BX52" s="23"/>
      <c r="BY52" s="23"/>
      <c r="BZ52" s="23"/>
      <c r="CA52" s="23"/>
      <c r="CB52" s="23"/>
      <c r="CC52" s="23"/>
      <c r="CD52" s="3"/>
      <c r="CE52" s="3"/>
    </row>
    <row r="53" spans="2:83" ht="24.75" customHeight="1">
      <c r="C53" s="181" t="s">
        <v>73</v>
      </c>
      <c r="D53" s="182"/>
      <c r="E53" s="182"/>
      <c r="F53" s="183"/>
      <c r="G53" s="297" t="s">
        <v>74</v>
      </c>
      <c r="H53" s="297"/>
      <c r="I53" s="297"/>
      <c r="J53" s="297"/>
      <c r="K53" s="297"/>
      <c r="L53" s="297"/>
      <c r="M53" s="297"/>
      <c r="N53" s="297"/>
      <c r="O53" s="297"/>
      <c r="P53" s="297"/>
      <c r="Q53" s="181" t="s">
        <v>75</v>
      </c>
      <c r="R53" s="182"/>
      <c r="S53" s="182"/>
      <c r="T53" s="182"/>
      <c r="U53" s="182"/>
      <c r="V53" s="182"/>
      <c r="W53" s="182"/>
      <c r="X53" s="182"/>
      <c r="Y53" s="183"/>
      <c r="Z53" s="298" t="s">
        <v>76</v>
      </c>
      <c r="AA53" s="299"/>
      <c r="AB53" s="299"/>
      <c r="AC53" s="299"/>
      <c r="AD53" s="299"/>
      <c r="AE53" s="299"/>
      <c r="AF53" s="300"/>
      <c r="AG53" s="301" t="s">
        <v>77</v>
      </c>
      <c r="AH53" s="302"/>
      <c r="AI53" s="302"/>
      <c r="AJ53" s="302"/>
      <c r="AK53" s="302"/>
      <c r="AL53" s="302"/>
      <c r="AM53" s="25"/>
      <c r="AN53" s="25"/>
      <c r="AT53" s="181" t="s">
        <v>73</v>
      </c>
      <c r="AU53" s="182"/>
      <c r="AV53" s="182"/>
      <c r="AW53" s="183"/>
      <c r="AX53" s="297" t="s">
        <v>74</v>
      </c>
      <c r="AY53" s="297"/>
      <c r="AZ53" s="297"/>
      <c r="BA53" s="297"/>
      <c r="BB53" s="297"/>
      <c r="BC53" s="297"/>
      <c r="BD53" s="297"/>
      <c r="BE53" s="297"/>
      <c r="BF53" s="297"/>
      <c r="BG53" s="297"/>
      <c r="BH53" s="181" t="s">
        <v>75</v>
      </c>
      <c r="BI53" s="182"/>
      <c r="BJ53" s="182"/>
      <c r="BK53" s="182"/>
      <c r="BL53" s="182"/>
      <c r="BM53" s="182"/>
      <c r="BN53" s="182"/>
      <c r="BO53" s="182"/>
      <c r="BP53" s="183"/>
      <c r="BQ53" s="298" t="s">
        <v>76</v>
      </c>
      <c r="BR53" s="299"/>
      <c r="BS53" s="299"/>
      <c r="BT53" s="299"/>
      <c r="BU53" s="299"/>
      <c r="BV53" s="299"/>
      <c r="BW53" s="300"/>
      <c r="BX53" s="301" t="s">
        <v>77</v>
      </c>
      <c r="BY53" s="302"/>
      <c r="BZ53" s="302"/>
      <c r="CA53" s="302"/>
      <c r="CB53" s="302"/>
      <c r="CC53" s="302"/>
      <c r="CD53" s="25"/>
      <c r="CE53" s="25"/>
    </row>
    <row r="54" spans="2:83" ht="14.25" customHeight="1">
      <c r="C54" s="303"/>
      <c r="D54" s="304"/>
      <c r="E54" s="304"/>
      <c r="F54" s="304"/>
      <c r="G54" s="305"/>
      <c r="H54" s="306"/>
      <c r="I54" s="306"/>
      <c r="J54" s="306"/>
      <c r="K54" s="306"/>
      <c r="L54" s="306"/>
      <c r="M54" s="306"/>
      <c r="N54" s="306"/>
      <c r="O54" s="306"/>
      <c r="P54" s="307"/>
      <c r="Q54" s="308"/>
      <c r="R54" s="309"/>
      <c r="S54" s="309"/>
      <c r="T54" s="309"/>
      <c r="U54" s="309"/>
      <c r="V54" s="309"/>
      <c r="W54" s="309"/>
      <c r="X54" s="309"/>
      <c r="Y54" s="310"/>
      <c r="Z54" s="304"/>
      <c r="AA54" s="304"/>
      <c r="AB54" s="304"/>
      <c r="AC54" s="304"/>
      <c r="AD54" s="304"/>
      <c r="AE54" s="304"/>
      <c r="AF54" s="311"/>
      <c r="AG54" s="303"/>
      <c r="AH54" s="304"/>
      <c r="AI54" s="304"/>
      <c r="AJ54" s="304"/>
      <c r="AK54" s="304"/>
      <c r="AL54" s="311"/>
      <c r="AM54" s="25"/>
      <c r="AN54" s="25"/>
      <c r="AT54" s="187" t="s">
        <v>78</v>
      </c>
      <c r="AU54" s="188"/>
      <c r="AV54" s="188"/>
      <c r="AW54" s="188"/>
      <c r="AX54" s="312" t="s">
        <v>79</v>
      </c>
      <c r="AY54" s="313"/>
      <c r="AZ54" s="313"/>
      <c r="BA54" s="313"/>
      <c r="BB54" s="313"/>
      <c r="BC54" s="313"/>
      <c r="BD54" s="313"/>
      <c r="BE54" s="313"/>
      <c r="BF54" s="313"/>
      <c r="BG54" s="314"/>
      <c r="BH54" s="315" t="s">
        <v>80</v>
      </c>
      <c r="BI54" s="316"/>
      <c r="BJ54" s="316"/>
      <c r="BK54" s="316"/>
      <c r="BL54" s="316"/>
      <c r="BM54" s="316"/>
      <c r="BN54" s="316"/>
      <c r="BO54" s="316"/>
      <c r="BP54" s="317"/>
      <c r="BQ54" s="188" t="s">
        <v>81</v>
      </c>
      <c r="BR54" s="188"/>
      <c r="BS54" s="188"/>
      <c r="BT54" s="188"/>
      <c r="BU54" s="188"/>
      <c r="BV54" s="188"/>
      <c r="BW54" s="193"/>
      <c r="BX54" s="187">
        <v>173</v>
      </c>
      <c r="BY54" s="188"/>
      <c r="BZ54" s="188"/>
      <c r="CA54" s="188"/>
      <c r="CB54" s="188"/>
      <c r="CC54" s="193"/>
      <c r="CD54" s="25"/>
      <c r="CE54" s="25"/>
    </row>
    <row r="55" spans="2:83" ht="14.25" customHeight="1">
      <c r="C55" s="303"/>
      <c r="D55" s="304"/>
      <c r="E55" s="304"/>
      <c r="F55" s="304"/>
      <c r="G55" s="305"/>
      <c r="H55" s="306"/>
      <c r="I55" s="306"/>
      <c r="J55" s="306"/>
      <c r="K55" s="306"/>
      <c r="L55" s="306"/>
      <c r="M55" s="306"/>
      <c r="N55" s="306"/>
      <c r="O55" s="306"/>
      <c r="P55" s="307"/>
      <c r="Q55" s="308"/>
      <c r="R55" s="309"/>
      <c r="S55" s="309"/>
      <c r="T55" s="309"/>
      <c r="U55" s="309"/>
      <c r="V55" s="309"/>
      <c r="W55" s="309"/>
      <c r="X55" s="309"/>
      <c r="Y55" s="310"/>
      <c r="Z55" s="304"/>
      <c r="AA55" s="304"/>
      <c r="AB55" s="304"/>
      <c r="AC55" s="304"/>
      <c r="AD55" s="304"/>
      <c r="AE55" s="304"/>
      <c r="AF55" s="311"/>
      <c r="AG55" s="303"/>
      <c r="AH55" s="304"/>
      <c r="AI55" s="304"/>
      <c r="AJ55" s="304"/>
      <c r="AK55" s="304"/>
      <c r="AL55" s="311"/>
      <c r="AM55" s="25"/>
      <c r="AN55" s="25"/>
      <c r="AT55" s="187" t="s">
        <v>78</v>
      </c>
      <c r="AU55" s="188"/>
      <c r="AV55" s="188"/>
      <c r="AW55" s="188"/>
      <c r="AX55" s="312" t="s">
        <v>79</v>
      </c>
      <c r="AY55" s="313"/>
      <c r="AZ55" s="313"/>
      <c r="BA55" s="313"/>
      <c r="BB55" s="313"/>
      <c r="BC55" s="313"/>
      <c r="BD55" s="313"/>
      <c r="BE55" s="313"/>
      <c r="BF55" s="313"/>
      <c r="BG55" s="314"/>
      <c r="BH55" s="315" t="s">
        <v>80</v>
      </c>
      <c r="BI55" s="316"/>
      <c r="BJ55" s="316"/>
      <c r="BK55" s="316"/>
      <c r="BL55" s="316"/>
      <c r="BM55" s="316"/>
      <c r="BN55" s="316"/>
      <c r="BO55" s="316"/>
      <c r="BP55" s="317"/>
      <c r="BQ55" s="188" t="s">
        <v>81</v>
      </c>
      <c r="BR55" s="188"/>
      <c r="BS55" s="188"/>
      <c r="BT55" s="188"/>
      <c r="BU55" s="188"/>
      <c r="BV55" s="188"/>
      <c r="BW55" s="193"/>
      <c r="BX55" s="187">
        <v>173</v>
      </c>
      <c r="BY55" s="188"/>
      <c r="BZ55" s="188"/>
      <c r="CA55" s="188"/>
      <c r="CB55" s="188"/>
      <c r="CC55" s="193"/>
      <c r="CD55" s="25"/>
      <c r="CE55" s="25"/>
    </row>
    <row r="56" spans="2:83" ht="14.25" customHeight="1">
      <c r="C56" s="303"/>
      <c r="D56" s="304"/>
      <c r="E56" s="304"/>
      <c r="F56" s="304"/>
      <c r="G56" s="305"/>
      <c r="H56" s="306"/>
      <c r="I56" s="306"/>
      <c r="J56" s="306"/>
      <c r="K56" s="306"/>
      <c r="L56" s="306"/>
      <c r="M56" s="306"/>
      <c r="N56" s="306"/>
      <c r="O56" s="306"/>
      <c r="P56" s="307"/>
      <c r="Q56" s="308"/>
      <c r="R56" s="309"/>
      <c r="S56" s="309"/>
      <c r="T56" s="309"/>
      <c r="U56" s="309"/>
      <c r="V56" s="309"/>
      <c r="W56" s="309"/>
      <c r="X56" s="309"/>
      <c r="Y56" s="310"/>
      <c r="Z56" s="304"/>
      <c r="AA56" s="304"/>
      <c r="AB56" s="304"/>
      <c r="AC56" s="304"/>
      <c r="AD56" s="304"/>
      <c r="AE56" s="304"/>
      <c r="AF56" s="311"/>
      <c r="AG56" s="303"/>
      <c r="AH56" s="304"/>
      <c r="AI56" s="304"/>
      <c r="AJ56" s="304"/>
      <c r="AK56" s="304"/>
      <c r="AL56" s="311"/>
      <c r="AM56" s="25"/>
      <c r="AN56" s="25"/>
      <c r="AT56" s="187"/>
      <c r="AU56" s="188"/>
      <c r="AV56" s="188"/>
      <c r="AW56" s="188"/>
      <c r="AX56" s="312"/>
      <c r="AY56" s="313"/>
      <c r="AZ56" s="313"/>
      <c r="BA56" s="313"/>
      <c r="BB56" s="313"/>
      <c r="BC56" s="313"/>
      <c r="BD56" s="313"/>
      <c r="BE56" s="313"/>
      <c r="BF56" s="313"/>
      <c r="BG56" s="314"/>
      <c r="BH56" s="315"/>
      <c r="BI56" s="316"/>
      <c r="BJ56" s="316"/>
      <c r="BK56" s="316"/>
      <c r="BL56" s="316"/>
      <c r="BM56" s="316"/>
      <c r="BN56" s="316"/>
      <c r="BO56" s="316"/>
      <c r="BP56" s="317"/>
      <c r="BQ56" s="188"/>
      <c r="BR56" s="188"/>
      <c r="BS56" s="188"/>
      <c r="BT56" s="188"/>
      <c r="BU56" s="188"/>
      <c r="BV56" s="188"/>
      <c r="BW56" s="193"/>
      <c r="BX56" s="187"/>
      <c r="BY56" s="188"/>
      <c r="BZ56" s="188"/>
      <c r="CA56" s="188"/>
      <c r="CB56" s="188"/>
      <c r="CC56" s="193"/>
      <c r="CD56" s="25"/>
      <c r="CE56" s="25"/>
    </row>
    <row r="57" spans="2:83" ht="14.25" customHeight="1">
      <c r="C57" s="303"/>
      <c r="D57" s="304"/>
      <c r="E57" s="304"/>
      <c r="F57" s="304"/>
      <c r="G57" s="305"/>
      <c r="H57" s="306"/>
      <c r="I57" s="306"/>
      <c r="J57" s="306"/>
      <c r="K57" s="306"/>
      <c r="L57" s="306"/>
      <c r="M57" s="306"/>
      <c r="N57" s="306"/>
      <c r="O57" s="306"/>
      <c r="P57" s="307"/>
      <c r="Q57" s="308"/>
      <c r="R57" s="309"/>
      <c r="S57" s="309"/>
      <c r="T57" s="309"/>
      <c r="U57" s="309"/>
      <c r="V57" s="309"/>
      <c r="W57" s="309"/>
      <c r="X57" s="309"/>
      <c r="Y57" s="310"/>
      <c r="Z57" s="304"/>
      <c r="AA57" s="304"/>
      <c r="AB57" s="304"/>
      <c r="AC57" s="304"/>
      <c r="AD57" s="304"/>
      <c r="AE57" s="304"/>
      <c r="AF57" s="311"/>
      <c r="AG57" s="303"/>
      <c r="AH57" s="304"/>
      <c r="AI57" s="304"/>
      <c r="AJ57" s="304"/>
      <c r="AK57" s="304"/>
      <c r="AL57" s="311"/>
      <c r="AM57" s="25"/>
      <c r="AN57" s="25"/>
      <c r="AT57" s="187"/>
      <c r="AU57" s="188"/>
      <c r="AV57" s="188"/>
      <c r="AW57" s="188"/>
      <c r="AX57" s="312"/>
      <c r="AY57" s="313"/>
      <c r="AZ57" s="313"/>
      <c r="BA57" s="313"/>
      <c r="BB57" s="313"/>
      <c r="BC57" s="313"/>
      <c r="BD57" s="313"/>
      <c r="BE57" s="313"/>
      <c r="BF57" s="313"/>
      <c r="BG57" s="314"/>
      <c r="BH57" s="315"/>
      <c r="BI57" s="316"/>
      <c r="BJ57" s="316"/>
      <c r="BK57" s="316"/>
      <c r="BL57" s="316"/>
      <c r="BM57" s="316"/>
      <c r="BN57" s="316"/>
      <c r="BO57" s="316"/>
      <c r="BP57" s="317"/>
      <c r="BQ57" s="188"/>
      <c r="BR57" s="188"/>
      <c r="BS57" s="188"/>
      <c r="BT57" s="188"/>
      <c r="BU57" s="188"/>
      <c r="BV57" s="188"/>
      <c r="BW57" s="193"/>
      <c r="BX57" s="187"/>
      <c r="BY57" s="188"/>
      <c r="BZ57" s="188"/>
      <c r="CA57" s="188"/>
      <c r="CB57" s="188"/>
      <c r="CC57" s="193"/>
      <c r="CD57" s="25"/>
      <c r="CE57" s="25"/>
    </row>
    <row r="58" spans="2:83" ht="24.75" customHeight="1">
      <c r="C58" s="318" t="s">
        <v>82</v>
      </c>
      <c r="D58" s="318"/>
      <c r="E58" s="318"/>
      <c r="F58" s="318"/>
      <c r="G58" s="318"/>
      <c r="H58" s="318"/>
      <c r="I58" s="318"/>
      <c r="J58" s="318"/>
      <c r="K58" s="318"/>
      <c r="L58" s="318"/>
      <c r="M58" s="318"/>
      <c r="N58" s="318"/>
      <c r="O58" s="318"/>
      <c r="P58" s="318"/>
      <c r="Q58" s="318"/>
      <c r="R58" s="318"/>
      <c r="S58" s="318"/>
      <c r="T58" s="318"/>
      <c r="U58" s="318"/>
      <c r="V58" s="318"/>
      <c r="W58" s="318"/>
      <c r="X58" s="318"/>
      <c r="Y58" s="318"/>
      <c r="Z58" s="318"/>
      <c r="AA58" s="318"/>
      <c r="AB58" s="318"/>
      <c r="AC58" s="318"/>
      <c r="AD58" s="318"/>
      <c r="AE58" s="318"/>
      <c r="AF58" s="318"/>
      <c r="AG58" s="318"/>
      <c r="AH58" s="318"/>
      <c r="AI58" s="318"/>
      <c r="AJ58" s="318"/>
      <c r="AK58" s="318"/>
      <c r="AL58" s="318"/>
      <c r="AM58" s="25"/>
      <c r="AN58" s="25"/>
      <c r="AT58" s="318" t="s">
        <v>82</v>
      </c>
      <c r="AU58" s="318"/>
      <c r="AV58" s="318"/>
      <c r="AW58" s="318"/>
      <c r="AX58" s="318"/>
      <c r="AY58" s="318"/>
      <c r="AZ58" s="318"/>
      <c r="BA58" s="318"/>
      <c r="BB58" s="318"/>
      <c r="BC58" s="318"/>
      <c r="BD58" s="318"/>
      <c r="BE58" s="318"/>
      <c r="BF58" s="318"/>
      <c r="BG58" s="318"/>
      <c r="BH58" s="318"/>
      <c r="BI58" s="318"/>
      <c r="BJ58" s="318"/>
      <c r="BK58" s="318"/>
      <c r="BL58" s="318"/>
      <c r="BM58" s="318"/>
      <c r="BN58" s="318"/>
      <c r="BO58" s="318"/>
      <c r="BP58" s="318"/>
      <c r="BQ58" s="318"/>
      <c r="BR58" s="318"/>
      <c r="BS58" s="318"/>
      <c r="BT58" s="318"/>
      <c r="BU58" s="318"/>
      <c r="BV58" s="318"/>
      <c r="BW58" s="318"/>
      <c r="BX58" s="318"/>
      <c r="BY58" s="318"/>
      <c r="BZ58" s="318"/>
      <c r="CA58" s="318"/>
      <c r="CB58" s="318"/>
      <c r="CC58" s="318"/>
      <c r="CD58" s="25"/>
      <c r="CE58" s="25"/>
    </row>
    <row r="59" spans="2:83" ht="14.25" customHeight="1">
      <c r="C59" s="23"/>
      <c r="D59" s="23"/>
      <c r="E59" s="23"/>
      <c r="F59" s="23"/>
      <c r="G59" s="24"/>
      <c r="H59" s="24"/>
      <c r="I59" s="24"/>
      <c r="J59" s="24"/>
      <c r="K59" s="24"/>
      <c r="L59" s="24"/>
      <c r="M59" s="24"/>
      <c r="N59" s="24"/>
      <c r="O59" s="24"/>
      <c r="P59" s="24"/>
      <c r="Q59" s="23"/>
      <c r="R59" s="23"/>
      <c r="S59" s="23"/>
      <c r="T59" s="23"/>
      <c r="U59" s="23"/>
      <c r="V59" s="23"/>
      <c r="W59" s="23"/>
      <c r="X59" s="23"/>
      <c r="Y59" s="23"/>
      <c r="Z59" s="23"/>
      <c r="AA59" s="23"/>
      <c r="AB59" s="23"/>
      <c r="AC59" s="23"/>
      <c r="AD59" s="23"/>
      <c r="AE59" s="23"/>
      <c r="AF59" s="23"/>
      <c r="AG59" s="23"/>
      <c r="AH59" s="23"/>
      <c r="AI59" s="23"/>
      <c r="AJ59" s="23"/>
      <c r="AK59" s="23"/>
      <c r="AL59" s="23"/>
      <c r="AM59" s="25"/>
      <c r="AN59" s="25"/>
      <c r="AT59" s="23"/>
      <c r="AU59" s="23"/>
      <c r="AV59" s="23"/>
      <c r="AW59" s="23"/>
      <c r="AX59" s="24"/>
      <c r="AY59" s="24"/>
      <c r="AZ59" s="24"/>
      <c r="BA59" s="24"/>
      <c r="BB59" s="24"/>
      <c r="BC59" s="24"/>
      <c r="BD59" s="24"/>
      <c r="BE59" s="24"/>
      <c r="BF59" s="24"/>
      <c r="BG59" s="24"/>
      <c r="BH59" s="23"/>
      <c r="BI59" s="23"/>
      <c r="BJ59" s="23"/>
      <c r="BK59" s="23"/>
      <c r="BL59" s="23"/>
      <c r="BM59" s="23"/>
      <c r="BN59" s="23"/>
      <c r="BO59" s="23"/>
      <c r="BP59" s="23"/>
      <c r="BQ59" s="23"/>
      <c r="BR59" s="23"/>
      <c r="BS59" s="23"/>
      <c r="BT59" s="23"/>
      <c r="BU59" s="23"/>
      <c r="BV59" s="23"/>
      <c r="BW59" s="23"/>
      <c r="BX59" s="23"/>
      <c r="BY59" s="23"/>
      <c r="BZ59" s="23"/>
      <c r="CA59" s="23"/>
      <c r="CB59" s="23"/>
      <c r="CC59" s="23"/>
      <c r="CD59" s="25"/>
      <c r="CE59" s="25"/>
    </row>
    <row r="60" spans="2:83" ht="14.25" customHeight="1">
      <c r="C60" s="23" t="s">
        <v>83</v>
      </c>
      <c r="D60" s="23"/>
      <c r="E60" s="23"/>
      <c r="F60" s="23"/>
      <c r="G60" s="24"/>
      <c r="H60" s="24"/>
      <c r="I60" s="24"/>
      <c r="J60" s="24"/>
      <c r="K60" s="24"/>
      <c r="L60" s="24"/>
      <c r="M60" s="24"/>
      <c r="N60" s="24"/>
      <c r="O60" s="24"/>
      <c r="P60" s="24"/>
      <c r="Q60" s="23"/>
      <c r="R60" s="23"/>
      <c r="S60" s="23"/>
      <c r="T60" s="23"/>
      <c r="U60" s="23"/>
      <c r="V60" s="23"/>
      <c r="W60" s="23"/>
      <c r="X60" s="23"/>
      <c r="Y60" s="23"/>
      <c r="Z60" s="23"/>
      <c r="AA60" s="23"/>
      <c r="AB60" s="23"/>
      <c r="AC60" s="23"/>
      <c r="AD60" s="23"/>
      <c r="AE60" s="23"/>
      <c r="AF60" s="23"/>
      <c r="AG60" s="23"/>
      <c r="AH60" s="23"/>
      <c r="AI60" s="23"/>
      <c r="AJ60" s="23"/>
      <c r="AK60" s="23"/>
      <c r="AL60" s="23"/>
      <c r="AM60" s="25"/>
      <c r="AN60" s="25"/>
      <c r="AT60" s="23" t="s">
        <v>83</v>
      </c>
      <c r="AU60" s="23"/>
      <c r="AV60" s="23"/>
      <c r="AW60" s="23"/>
      <c r="AX60" s="24"/>
      <c r="AY60" s="24"/>
      <c r="AZ60" s="24"/>
      <c r="BA60" s="24"/>
      <c r="BB60" s="24"/>
      <c r="BC60" s="24"/>
      <c r="BD60" s="24"/>
      <c r="BE60" s="24"/>
      <c r="BF60" s="24"/>
      <c r="BG60" s="24"/>
      <c r="BH60" s="23"/>
      <c r="BI60" s="23"/>
      <c r="BJ60" s="23"/>
      <c r="BK60" s="23"/>
      <c r="BL60" s="23"/>
      <c r="BM60" s="23"/>
      <c r="BN60" s="23"/>
      <c r="BO60" s="23"/>
      <c r="BP60" s="23"/>
      <c r="BQ60" s="23"/>
      <c r="BR60" s="23"/>
      <c r="BS60" s="23"/>
      <c r="BT60" s="23"/>
      <c r="BU60" s="23"/>
      <c r="BV60" s="23"/>
      <c r="BW60" s="23"/>
      <c r="BX60" s="23"/>
      <c r="BY60" s="23"/>
      <c r="BZ60" s="23"/>
      <c r="CA60" s="23"/>
      <c r="CB60" s="23"/>
      <c r="CC60" s="23"/>
      <c r="CD60" s="25"/>
      <c r="CE60" s="25"/>
    </row>
    <row r="61" spans="2:83" ht="23.25" customHeight="1">
      <c r="C61" s="181" t="s">
        <v>73</v>
      </c>
      <c r="D61" s="182"/>
      <c r="E61" s="182"/>
      <c r="F61" s="183"/>
      <c r="G61" s="297" t="s">
        <v>74</v>
      </c>
      <c r="H61" s="297"/>
      <c r="I61" s="297"/>
      <c r="J61" s="297"/>
      <c r="K61" s="297"/>
      <c r="L61" s="297"/>
      <c r="M61" s="297"/>
      <c r="N61" s="297"/>
      <c r="O61" s="297"/>
      <c r="P61" s="297"/>
      <c r="Q61" s="181" t="s">
        <v>75</v>
      </c>
      <c r="R61" s="182"/>
      <c r="S61" s="182"/>
      <c r="T61" s="182"/>
      <c r="U61" s="182"/>
      <c r="V61" s="182"/>
      <c r="W61" s="182"/>
      <c r="X61" s="182"/>
      <c r="Y61" s="183"/>
      <c r="Z61" s="298" t="s">
        <v>76</v>
      </c>
      <c r="AA61" s="299"/>
      <c r="AB61" s="299"/>
      <c r="AC61" s="299"/>
      <c r="AD61" s="299"/>
      <c r="AE61" s="299"/>
      <c r="AF61" s="300"/>
      <c r="AG61" s="301" t="s">
        <v>77</v>
      </c>
      <c r="AH61" s="302"/>
      <c r="AI61" s="302"/>
      <c r="AJ61" s="302"/>
      <c r="AK61" s="302"/>
      <c r="AL61" s="302"/>
      <c r="AM61" s="25"/>
      <c r="AN61" s="25"/>
      <c r="AT61" s="181" t="s">
        <v>73</v>
      </c>
      <c r="AU61" s="182"/>
      <c r="AV61" s="182"/>
      <c r="AW61" s="183"/>
      <c r="AX61" s="297" t="s">
        <v>74</v>
      </c>
      <c r="AY61" s="297"/>
      <c r="AZ61" s="297"/>
      <c r="BA61" s="297"/>
      <c r="BB61" s="297"/>
      <c r="BC61" s="297"/>
      <c r="BD61" s="297"/>
      <c r="BE61" s="297"/>
      <c r="BF61" s="297"/>
      <c r="BG61" s="297"/>
      <c r="BH61" s="181" t="s">
        <v>75</v>
      </c>
      <c r="BI61" s="182"/>
      <c r="BJ61" s="182"/>
      <c r="BK61" s="182"/>
      <c r="BL61" s="182"/>
      <c r="BM61" s="182"/>
      <c r="BN61" s="182"/>
      <c r="BO61" s="182"/>
      <c r="BP61" s="183"/>
      <c r="BQ61" s="298" t="s">
        <v>76</v>
      </c>
      <c r="BR61" s="299"/>
      <c r="BS61" s="299"/>
      <c r="BT61" s="299"/>
      <c r="BU61" s="299"/>
      <c r="BV61" s="299"/>
      <c r="BW61" s="300"/>
      <c r="BX61" s="301" t="s">
        <v>77</v>
      </c>
      <c r="BY61" s="302"/>
      <c r="BZ61" s="302"/>
      <c r="CA61" s="302"/>
      <c r="CB61" s="302"/>
      <c r="CC61" s="302"/>
      <c r="CD61" s="25"/>
      <c r="CE61" s="25"/>
    </row>
    <row r="62" spans="2:83" ht="14.25" customHeight="1">
      <c r="C62" s="303"/>
      <c r="D62" s="304"/>
      <c r="E62" s="304"/>
      <c r="F62" s="304"/>
      <c r="G62" s="305"/>
      <c r="H62" s="306"/>
      <c r="I62" s="306"/>
      <c r="J62" s="306"/>
      <c r="K62" s="306"/>
      <c r="L62" s="306"/>
      <c r="M62" s="306"/>
      <c r="N62" s="306"/>
      <c r="O62" s="306"/>
      <c r="P62" s="307"/>
      <c r="Q62" s="308"/>
      <c r="R62" s="309"/>
      <c r="S62" s="309"/>
      <c r="T62" s="309"/>
      <c r="U62" s="309"/>
      <c r="V62" s="309"/>
      <c r="W62" s="309"/>
      <c r="X62" s="309"/>
      <c r="Y62" s="310"/>
      <c r="Z62" s="304"/>
      <c r="AA62" s="304"/>
      <c r="AB62" s="304"/>
      <c r="AC62" s="304"/>
      <c r="AD62" s="304"/>
      <c r="AE62" s="304"/>
      <c r="AF62" s="311"/>
      <c r="AG62" s="303"/>
      <c r="AH62" s="304"/>
      <c r="AI62" s="304"/>
      <c r="AJ62" s="304"/>
      <c r="AK62" s="304"/>
      <c r="AL62" s="311"/>
      <c r="AM62" s="25"/>
      <c r="AN62" s="25"/>
      <c r="AT62" s="187" t="s">
        <v>84</v>
      </c>
      <c r="AU62" s="188"/>
      <c r="AV62" s="188"/>
      <c r="AW62" s="193"/>
      <c r="AX62" s="312" t="s">
        <v>85</v>
      </c>
      <c r="AY62" s="313"/>
      <c r="AZ62" s="313"/>
      <c r="BA62" s="313"/>
      <c r="BB62" s="313"/>
      <c r="BC62" s="313"/>
      <c r="BD62" s="313"/>
      <c r="BE62" s="313"/>
      <c r="BF62" s="313"/>
      <c r="BG62" s="314"/>
      <c r="BH62" s="315" t="s">
        <v>80</v>
      </c>
      <c r="BI62" s="316"/>
      <c r="BJ62" s="316"/>
      <c r="BK62" s="316"/>
      <c r="BL62" s="316"/>
      <c r="BM62" s="316"/>
      <c r="BN62" s="316"/>
      <c r="BO62" s="316"/>
      <c r="BP62" s="317"/>
      <c r="BQ62" s="188" t="s">
        <v>81</v>
      </c>
      <c r="BR62" s="188"/>
      <c r="BS62" s="188"/>
      <c r="BT62" s="188"/>
      <c r="BU62" s="188"/>
      <c r="BV62" s="188"/>
      <c r="BW62" s="193"/>
      <c r="BX62" s="187">
        <v>173</v>
      </c>
      <c r="BY62" s="188"/>
      <c r="BZ62" s="188"/>
      <c r="CA62" s="188"/>
      <c r="CB62" s="188"/>
      <c r="CC62" s="193"/>
      <c r="CD62" s="25"/>
      <c r="CE62" s="25"/>
    </row>
    <row r="63" spans="2:83" ht="14.25" customHeight="1">
      <c r="C63" s="303"/>
      <c r="D63" s="304"/>
      <c r="E63" s="304"/>
      <c r="F63" s="304"/>
      <c r="G63" s="305"/>
      <c r="H63" s="306"/>
      <c r="I63" s="306"/>
      <c r="J63" s="306"/>
      <c r="K63" s="306"/>
      <c r="L63" s="306"/>
      <c r="M63" s="306"/>
      <c r="N63" s="306"/>
      <c r="O63" s="306"/>
      <c r="P63" s="307"/>
      <c r="Q63" s="308"/>
      <c r="R63" s="309"/>
      <c r="S63" s="309"/>
      <c r="T63" s="309"/>
      <c r="U63" s="309"/>
      <c r="V63" s="309"/>
      <c r="W63" s="309"/>
      <c r="X63" s="309"/>
      <c r="Y63" s="310"/>
      <c r="Z63" s="304"/>
      <c r="AA63" s="304"/>
      <c r="AB63" s="304"/>
      <c r="AC63" s="304"/>
      <c r="AD63" s="304"/>
      <c r="AE63" s="304"/>
      <c r="AF63" s="311"/>
      <c r="AG63" s="303"/>
      <c r="AH63" s="304"/>
      <c r="AI63" s="304"/>
      <c r="AJ63" s="304"/>
      <c r="AK63" s="304"/>
      <c r="AL63" s="311"/>
      <c r="AM63" s="25"/>
      <c r="AN63" s="25"/>
      <c r="AT63" s="187" t="s">
        <v>84</v>
      </c>
      <c r="AU63" s="188"/>
      <c r="AV63" s="188"/>
      <c r="AW63" s="193"/>
      <c r="AX63" s="312" t="s">
        <v>85</v>
      </c>
      <c r="AY63" s="313"/>
      <c r="AZ63" s="313"/>
      <c r="BA63" s="313"/>
      <c r="BB63" s="313"/>
      <c r="BC63" s="313"/>
      <c r="BD63" s="313"/>
      <c r="BE63" s="313"/>
      <c r="BF63" s="313"/>
      <c r="BG63" s="314"/>
      <c r="BH63" s="315" t="s">
        <v>80</v>
      </c>
      <c r="BI63" s="316"/>
      <c r="BJ63" s="316"/>
      <c r="BK63" s="316"/>
      <c r="BL63" s="316"/>
      <c r="BM63" s="316"/>
      <c r="BN63" s="316"/>
      <c r="BO63" s="316"/>
      <c r="BP63" s="317"/>
      <c r="BQ63" s="188" t="s">
        <v>81</v>
      </c>
      <c r="BR63" s="188"/>
      <c r="BS63" s="188"/>
      <c r="BT63" s="188"/>
      <c r="BU63" s="188"/>
      <c r="BV63" s="188"/>
      <c r="BW63" s="193"/>
      <c r="BX63" s="187">
        <v>173</v>
      </c>
      <c r="BY63" s="188"/>
      <c r="BZ63" s="188"/>
      <c r="CA63" s="188"/>
      <c r="CB63" s="188"/>
      <c r="CC63" s="193"/>
      <c r="CD63" s="25"/>
      <c r="CE63" s="25"/>
    </row>
    <row r="64" spans="2:83" ht="14.25" customHeight="1">
      <c r="C64" s="303"/>
      <c r="D64" s="304"/>
      <c r="E64" s="304"/>
      <c r="F64" s="304"/>
      <c r="G64" s="305"/>
      <c r="H64" s="306"/>
      <c r="I64" s="306"/>
      <c r="J64" s="306"/>
      <c r="K64" s="306"/>
      <c r="L64" s="306"/>
      <c r="M64" s="306"/>
      <c r="N64" s="306"/>
      <c r="O64" s="306"/>
      <c r="P64" s="307"/>
      <c r="Q64" s="308"/>
      <c r="R64" s="309"/>
      <c r="S64" s="309"/>
      <c r="T64" s="309"/>
      <c r="U64" s="309"/>
      <c r="V64" s="309"/>
      <c r="W64" s="309"/>
      <c r="X64" s="309"/>
      <c r="Y64" s="310"/>
      <c r="Z64" s="304"/>
      <c r="AA64" s="304"/>
      <c r="AB64" s="304"/>
      <c r="AC64" s="304"/>
      <c r="AD64" s="304"/>
      <c r="AE64" s="304"/>
      <c r="AF64" s="311"/>
      <c r="AG64" s="303"/>
      <c r="AH64" s="304"/>
      <c r="AI64" s="304"/>
      <c r="AJ64" s="304"/>
      <c r="AK64" s="304"/>
      <c r="AL64" s="311"/>
      <c r="AM64" s="25"/>
      <c r="AN64" s="25"/>
      <c r="AT64" s="187" t="s">
        <v>84</v>
      </c>
      <c r="AU64" s="188"/>
      <c r="AV64" s="188"/>
      <c r="AW64" s="193"/>
      <c r="AX64" s="312" t="s">
        <v>85</v>
      </c>
      <c r="AY64" s="313"/>
      <c r="AZ64" s="313"/>
      <c r="BA64" s="313"/>
      <c r="BB64" s="313"/>
      <c r="BC64" s="313"/>
      <c r="BD64" s="313"/>
      <c r="BE64" s="313"/>
      <c r="BF64" s="313"/>
      <c r="BG64" s="314"/>
      <c r="BH64" s="315" t="s">
        <v>80</v>
      </c>
      <c r="BI64" s="316"/>
      <c r="BJ64" s="316"/>
      <c r="BK64" s="316"/>
      <c r="BL64" s="316"/>
      <c r="BM64" s="316"/>
      <c r="BN64" s="316"/>
      <c r="BO64" s="316"/>
      <c r="BP64" s="317"/>
      <c r="BQ64" s="188" t="s">
        <v>81</v>
      </c>
      <c r="BR64" s="188"/>
      <c r="BS64" s="188"/>
      <c r="BT64" s="188"/>
      <c r="BU64" s="188"/>
      <c r="BV64" s="188"/>
      <c r="BW64" s="193"/>
      <c r="BX64" s="187">
        <v>173</v>
      </c>
      <c r="BY64" s="188"/>
      <c r="BZ64" s="188"/>
      <c r="CA64" s="188"/>
      <c r="CB64" s="188"/>
      <c r="CC64" s="193"/>
      <c r="CD64" s="25"/>
      <c r="CE64" s="25"/>
    </row>
    <row r="65" spans="3:83" ht="14.25" customHeight="1">
      <c r="C65" s="303"/>
      <c r="D65" s="304"/>
      <c r="E65" s="304"/>
      <c r="F65" s="304"/>
      <c r="G65" s="305"/>
      <c r="H65" s="306"/>
      <c r="I65" s="306"/>
      <c r="J65" s="306"/>
      <c r="K65" s="306"/>
      <c r="L65" s="306"/>
      <c r="M65" s="306"/>
      <c r="N65" s="306"/>
      <c r="O65" s="306"/>
      <c r="P65" s="307"/>
      <c r="Q65" s="308"/>
      <c r="R65" s="309"/>
      <c r="S65" s="309"/>
      <c r="T65" s="309"/>
      <c r="U65" s="309"/>
      <c r="V65" s="309"/>
      <c r="W65" s="309"/>
      <c r="X65" s="309"/>
      <c r="Y65" s="310"/>
      <c r="Z65" s="304"/>
      <c r="AA65" s="304"/>
      <c r="AB65" s="304"/>
      <c r="AC65" s="304"/>
      <c r="AD65" s="304"/>
      <c r="AE65" s="304"/>
      <c r="AF65" s="311"/>
      <c r="AG65" s="303"/>
      <c r="AH65" s="304"/>
      <c r="AI65" s="304"/>
      <c r="AJ65" s="304"/>
      <c r="AK65" s="304"/>
      <c r="AL65" s="311"/>
      <c r="AM65" s="25"/>
      <c r="AN65" s="25"/>
      <c r="AT65" s="187" t="s">
        <v>84</v>
      </c>
      <c r="AU65" s="188"/>
      <c r="AV65" s="188"/>
      <c r="AW65" s="193"/>
      <c r="AX65" s="312" t="s">
        <v>85</v>
      </c>
      <c r="AY65" s="313"/>
      <c r="AZ65" s="313"/>
      <c r="BA65" s="313"/>
      <c r="BB65" s="313"/>
      <c r="BC65" s="313"/>
      <c r="BD65" s="313"/>
      <c r="BE65" s="313"/>
      <c r="BF65" s="313"/>
      <c r="BG65" s="314"/>
      <c r="BH65" s="315" t="s">
        <v>80</v>
      </c>
      <c r="BI65" s="316"/>
      <c r="BJ65" s="316"/>
      <c r="BK65" s="316"/>
      <c r="BL65" s="316"/>
      <c r="BM65" s="316"/>
      <c r="BN65" s="316"/>
      <c r="BO65" s="316"/>
      <c r="BP65" s="317"/>
      <c r="BQ65" s="188" t="s">
        <v>81</v>
      </c>
      <c r="BR65" s="188"/>
      <c r="BS65" s="188"/>
      <c r="BT65" s="188"/>
      <c r="BU65" s="188"/>
      <c r="BV65" s="188"/>
      <c r="BW65" s="193"/>
      <c r="BX65" s="187">
        <v>173</v>
      </c>
      <c r="BY65" s="188"/>
      <c r="BZ65" s="188"/>
      <c r="CA65" s="188"/>
      <c r="CB65" s="188"/>
      <c r="CC65" s="193"/>
      <c r="CD65" s="25"/>
      <c r="CE65" s="25"/>
    </row>
    <row r="66" spans="3:83" ht="14.25" customHeight="1">
      <c r="C66" s="303"/>
      <c r="D66" s="304"/>
      <c r="E66" s="304"/>
      <c r="F66" s="304"/>
      <c r="G66" s="305"/>
      <c r="H66" s="306"/>
      <c r="I66" s="306"/>
      <c r="J66" s="306"/>
      <c r="K66" s="306"/>
      <c r="L66" s="306"/>
      <c r="M66" s="306"/>
      <c r="N66" s="306"/>
      <c r="O66" s="306"/>
      <c r="P66" s="307"/>
      <c r="Q66" s="308"/>
      <c r="R66" s="309"/>
      <c r="S66" s="309"/>
      <c r="T66" s="309"/>
      <c r="U66" s="309"/>
      <c r="V66" s="309"/>
      <c r="W66" s="309"/>
      <c r="X66" s="309"/>
      <c r="Y66" s="310"/>
      <c r="Z66" s="304"/>
      <c r="AA66" s="304"/>
      <c r="AB66" s="304"/>
      <c r="AC66" s="304"/>
      <c r="AD66" s="304"/>
      <c r="AE66" s="304"/>
      <c r="AF66" s="311"/>
      <c r="AG66" s="303"/>
      <c r="AH66" s="304"/>
      <c r="AI66" s="304"/>
      <c r="AJ66" s="304"/>
      <c r="AK66" s="304"/>
      <c r="AL66" s="311"/>
      <c r="AM66" s="25"/>
      <c r="AN66" s="25"/>
      <c r="AT66" s="187" t="s">
        <v>84</v>
      </c>
      <c r="AU66" s="188"/>
      <c r="AV66" s="188"/>
      <c r="AW66" s="193"/>
      <c r="AX66" s="312" t="s">
        <v>85</v>
      </c>
      <c r="AY66" s="313"/>
      <c r="AZ66" s="313"/>
      <c r="BA66" s="313"/>
      <c r="BB66" s="313"/>
      <c r="BC66" s="313"/>
      <c r="BD66" s="313"/>
      <c r="BE66" s="313"/>
      <c r="BF66" s="313"/>
      <c r="BG66" s="314"/>
      <c r="BH66" s="315" t="s">
        <v>80</v>
      </c>
      <c r="BI66" s="316"/>
      <c r="BJ66" s="316"/>
      <c r="BK66" s="316"/>
      <c r="BL66" s="316"/>
      <c r="BM66" s="316"/>
      <c r="BN66" s="316"/>
      <c r="BO66" s="316"/>
      <c r="BP66" s="317"/>
      <c r="BQ66" s="188" t="s">
        <v>86</v>
      </c>
      <c r="BR66" s="188"/>
      <c r="BS66" s="188"/>
      <c r="BT66" s="188"/>
      <c r="BU66" s="188"/>
      <c r="BV66" s="188"/>
      <c r="BW66" s="193"/>
      <c r="BX66" s="187">
        <v>90</v>
      </c>
      <c r="BY66" s="188"/>
      <c r="BZ66" s="188"/>
      <c r="CA66" s="188"/>
      <c r="CB66" s="188"/>
      <c r="CC66" s="193"/>
      <c r="CD66" s="25"/>
      <c r="CE66" s="25"/>
    </row>
    <row r="67" spans="3:83" ht="14.25" customHeight="1">
      <c r="C67" s="303"/>
      <c r="D67" s="304"/>
      <c r="E67" s="304"/>
      <c r="F67" s="304"/>
      <c r="G67" s="305"/>
      <c r="H67" s="306"/>
      <c r="I67" s="306"/>
      <c r="J67" s="306"/>
      <c r="K67" s="306"/>
      <c r="L67" s="306"/>
      <c r="M67" s="306"/>
      <c r="N67" s="306"/>
      <c r="O67" s="306"/>
      <c r="P67" s="307"/>
      <c r="Q67" s="308"/>
      <c r="R67" s="309"/>
      <c r="S67" s="309"/>
      <c r="T67" s="309"/>
      <c r="U67" s="309"/>
      <c r="V67" s="309"/>
      <c r="W67" s="309"/>
      <c r="X67" s="309"/>
      <c r="Y67" s="310"/>
      <c r="Z67" s="304"/>
      <c r="AA67" s="304"/>
      <c r="AB67" s="304"/>
      <c r="AC67" s="304"/>
      <c r="AD67" s="304"/>
      <c r="AE67" s="304"/>
      <c r="AF67" s="311"/>
      <c r="AG67" s="303"/>
      <c r="AH67" s="304"/>
      <c r="AI67" s="304"/>
      <c r="AJ67" s="304"/>
      <c r="AK67" s="304"/>
      <c r="AL67" s="311"/>
      <c r="AM67" s="3"/>
      <c r="AN67" s="3"/>
      <c r="AT67" s="187" t="s">
        <v>84</v>
      </c>
      <c r="AU67" s="188"/>
      <c r="AV67" s="188"/>
      <c r="AW67" s="193"/>
      <c r="AX67" s="312" t="s">
        <v>85</v>
      </c>
      <c r="AY67" s="313"/>
      <c r="AZ67" s="313"/>
      <c r="BA67" s="313"/>
      <c r="BB67" s="313"/>
      <c r="BC67" s="313"/>
      <c r="BD67" s="313"/>
      <c r="BE67" s="313"/>
      <c r="BF67" s="313"/>
      <c r="BG67" s="314"/>
      <c r="BH67" s="315" t="s">
        <v>80</v>
      </c>
      <c r="BI67" s="316"/>
      <c r="BJ67" s="316"/>
      <c r="BK67" s="316"/>
      <c r="BL67" s="316"/>
      <c r="BM67" s="316"/>
      <c r="BN67" s="316"/>
      <c r="BO67" s="316"/>
      <c r="BP67" s="317"/>
      <c r="BQ67" s="188" t="s">
        <v>86</v>
      </c>
      <c r="BR67" s="188"/>
      <c r="BS67" s="188"/>
      <c r="BT67" s="188"/>
      <c r="BU67" s="188"/>
      <c r="BV67" s="188"/>
      <c r="BW67" s="193"/>
      <c r="BX67" s="187">
        <v>100</v>
      </c>
      <c r="BY67" s="188"/>
      <c r="BZ67" s="188"/>
      <c r="CA67" s="188"/>
      <c r="CB67" s="188"/>
      <c r="CC67" s="193"/>
      <c r="CD67" s="3"/>
      <c r="CE67" s="3"/>
    </row>
    <row r="68" spans="3:83" ht="14.25" customHeight="1">
      <c r="C68" s="303"/>
      <c r="D68" s="304"/>
      <c r="E68" s="304"/>
      <c r="F68" s="304"/>
      <c r="G68" s="305"/>
      <c r="H68" s="306"/>
      <c r="I68" s="306"/>
      <c r="J68" s="306"/>
      <c r="K68" s="306"/>
      <c r="L68" s="306"/>
      <c r="M68" s="306"/>
      <c r="N68" s="306"/>
      <c r="O68" s="306"/>
      <c r="P68" s="307"/>
      <c r="Q68" s="308"/>
      <c r="R68" s="309"/>
      <c r="S68" s="309"/>
      <c r="T68" s="309"/>
      <c r="U68" s="309"/>
      <c r="V68" s="309"/>
      <c r="W68" s="309"/>
      <c r="X68" s="309"/>
      <c r="Y68" s="310"/>
      <c r="Z68" s="304"/>
      <c r="AA68" s="304"/>
      <c r="AB68" s="304"/>
      <c r="AC68" s="304"/>
      <c r="AD68" s="304"/>
      <c r="AE68" s="304"/>
      <c r="AF68" s="311"/>
      <c r="AG68" s="303"/>
      <c r="AH68" s="304"/>
      <c r="AI68" s="304"/>
      <c r="AJ68" s="304"/>
      <c r="AK68" s="304"/>
      <c r="AL68" s="311"/>
      <c r="AM68" s="3"/>
      <c r="AN68" s="3"/>
      <c r="AT68" s="187" t="s">
        <v>84</v>
      </c>
      <c r="AU68" s="188"/>
      <c r="AV68" s="188"/>
      <c r="AW68" s="193"/>
      <c r="AX68" s="312" t="s">
        <v>85</v>
      </c>
      <c r="AY68" s="313"/>
      <c r="AZ68" s="313"/>
      <c r="BA68" s="313"/>
      <c r="BB68" s="313"/>
      <c r="BC68" s="313"/>
      <c r="BD68" s="313"/>
      <c r="BE68" s="313"/>
      <c r="BF68" s="313"/>
      <c r="BG68" s="314"/>
      <c r="BH68" s="315" t="s">
        <v>87</v>
      </c>
      <c r="BI68" s="316"/>
      <c r="BJ68" s="316"/>
      <c r="BK68" s="316"/>
      <c r="BL68" s="316"/>
      <c r="BM68" s="316"/>
      <c r="BN68" s="316"/>
      <c r="BO68" s="316"/>
      <c r="BP68" s="317"/>
      <c r="BQ68" s="188" t="s">
        <v>81</v>
      </c>
      <c r="BR68" s="188"/>
      <c r="BS68" s="188"/>
      <c r="BT68" s="188"/>
      <c r="BU68" s="188"/>
      <c r="BV68" s="188"/>
      <c r="BW68" s="193"/>
      <c r="BX68" s="187">
        <v>173</v>
      </c>
      <c r="BY68" s="188"/>
      <c r="BZ68" s="188"/>
      <c r="CA68" s="188"/>
      <c r="CB68" s="188"/>
      <c r="CC68" s="193"/>
      <c r="CD68" s="3"/>
      <c r="CE68" s="3"/>
    </row>
    <row r="69" spans="3:83" ht="14.25" customHeight="1">
      <c r="C69" s="303"/>
      <c r="D69" s="304"/>
      <c r="E69" s="304"/>
      <c r="F69" s="304"/>
      <c r="G69" s="305"/>
      <c r="H69" s="306"/>
      <c r="I69" s="306"/>
      <c r="J69" s="306"/>
      <c r="K69" s="306"/>
      <c r="L69" s="306"/>
      <c r="M69" s="306"/>
      <c r="N69" s="306"/>
      <c r="O69" s="306"/>
      <c r="P69" s="307"/>
      <c r="Q69" s="308"/>
      <c r="R69" s="309"/>
      <c r="S69" s="309"/>
      <c r="T69" s="309"/>
      <c r="U69" s="309"/>
      <c r="V69" s="309"/>
      <c r="W69" s="309"/>
      <c r="X69" s="309"/>
      <c r="Y69" s="310"/>
      <c r="Z69" s="304"/>
      <c r="AA69" s="304"/>
      <c r="AB69" s="304"/>
      <c r="AC69" s="304"/>
      <c r="AD69" s="304"/>
      <c r="AE69" s="304"/>
      <c r="AF69" s="311"/>
      <c r="AG69" s="303"/>
      <c r="AH69" s="304"/>
      <c r="AI69" s="304"/>
      <c r="AJ69" s="304"/>
      <c r="AK69" s="304"/>
      <c r="AL69" s="311"/>
      <c r="AM69" s="3"/>
      <c r="AN69" s="3"/>
      <c r="AT69" s="187" t="s">
        <v>84</v>
      </c>
      <c r="AU69" s="188"/>
      <c r="AV69" s="188"/>
      <c r="AW69" s="193"/>
      <c r="AX69" s="312" t="s">
        <v>85</v>
      </c>
      <c r="AY69" s="313"/>
      <c r="AZ69" s="313"/>
      <c r="BA69" s="313"/>
      <c r="BB69" s="313"/>
      <c r="BC69" s="313"/>
      <c r="BD69" s="313"/>
      <c r="BE69" s="313"/>
      <c r="BF69" s="313"/>
      <c r="BG69" s="314"/>
      <c r="BH69" s="315" t="s">
        <v>87</v>
      </c>
      <c r="BI69" s="316"/>
      <c r="BJ69" s="316"/>
      <c r="BK69" s="316"/>
      <c r="BL69" s="316"/>
      <c r="BM69" s="316"/>
      <c r="BN69" s="316"/>
      <c r="BO69" s="316"/>
      <c r="BP69" s="317"/>
      <c r="BQ69" s="188" t="s">
        <v>81</v>
      </c>
      <c r="BR69" s="188"/>
      <c r="BS69" s="188"/>
      <c r="BT69" s="188"/>
      <c r="BU69" s="188"/>
      <c r="BV69" s="188"/>
      <c r="BW69" s="193"/>
      <c r="BX69" s="187">
        <v>173</v>
      </c>
      <c r="BY69" s="188"/>
      <c r="BZ69" s="188"/>
      <c r="CA69" s="188"/>
      <c r="CB69" s="188"/>
      <c r="CC69" s="193"/>
      <c r="CD69" s="3"/>
      <c r="CE69" s="3"/>
    </row>
    <row r="70" spans="3:83" ht="14.25" customHeight="1">
      <c r="C70" s="303"/>
      <c r="D70" s="304"/>
      <c r="E70" s="304"/>
      <c r="F70" s="304"/>
      <c r="G70" s="305"/>
      <c r="H70" s="306"/>
      <c r="I70" s="306"/>
      <c r="J70" s="306"/>
      <c r="K70" s="306"/>
      <c r="L70" s="306"/>
      <c r="M70" s="306"/>
      <c r="N70" s="306"/>
      <c r="O70" s="306"/>
      <c r="P70" s="307"/>
      <c r="Q70" s="308"/>
      <c r="R70" s="309"/>
      <c r="S70" s="309"/>
      <c r="T70" s="309"/>
      <c r="U70" s="309"/>
      <c r="V70" s="309"/>
      <c r="W70" s="309"/>
      <c r="X70" s="309"/>
      <c r="Y70" s="310"/>
      <c r="Z70" s="304"/>
      <c r="AA70" s="304"/>
      <c r="AB70" s="304"/>
      <c r="AC70" s="304"/>
      <c r="AD70" s="304"/>
      <c r="AE70" s="304"/>
      <c r="AF70" s="311"/>
      <c r="AG70" s="303"/>
      <c r="AH70" s="304"/>
      <c r="AI70" s="304"/>
      <c r="AJ70" s="304"/>
      <c r="AK70" s="304"/>
      <c r="AL70" s="311"/>
      <c r="AM70" s="3"/>
      <c r="AN70" s="3"/>
      <c r="AT70" s="187"/>
      <c r="AU70" s="188"/>
      <c r="AV70" s="188"/>
      <c r="AW70" s="188"/>
      <c r="AX70" s="312"/>
      <c r="AY70" s="313"/>
      <c r="AZ70" s="313"/>
      <c r="BA70" s="313"/>
      <c r="BB70" s="313"/>
      <c r="BC70" s="313"/>
      <c r="BD70" s="313"/>
      <c r="BE70" s="313"/>
      <c r="BF70" s="313"/>
      <c r="BG70" s="314"/>
      <c r="BH70" s="315"/>
      <c r="BI70" s="316"/>
      <c r="BJ70" s="316"/>
      <c r="BK70" s="316"/>
      <c r="BL70" s="316"/>
      <c r="BM70" s="316"/>
      <c r="BN70" s="316"/>
      <c r="BO70" s="316"/>
      <c r="BP70" s="317"/>
      <c r="BQ70" s="188"/>
      <c r="BR70" s="188"/>
      <c r="BS70" s="188"/>
      <c r="BT70" s="188"/>
      <c r="BU70" s="188"/>
      <c r="BV70" s="188"/>
      <c r="BW70" s="193"/>
      <c r="BX70" s="187"/>
      <c r="BY70" s="188"/>
      <c r="BZ70" s="188"/>
      <c r="CA70" s="188"/>
      <c r="CB70" s="188"/>
      <c r="CC70" s="193"/>
      <c r="CD70" s="3"/>
      <c r="CE70" s="3"/>
    </row>
    <row r="71" spans="3:83" ht="14.25" customHeight="1">
      <c r="C71" s="303"/>
      <c r="D71" s="304"/>
      <c r="E71" s="304"/>
      <c r="F71" s="304"/>
      <c r="G71" s="305"/>
      <c r="H71" s="306"/>
      <c r="I71" s="306"/>
      <c r="J71" s="306"/>
      <c r="K71" s="306"/>
      <c r="L71" s="306"/>
      <c r="M71" s="306"/>
      <c r="N71" s="306"/>
      <c r="O71" s="306"/>
      <c r="P71" s="307"/>
      <c r="Q71" s="308"/>
      <c r="R71" s="309"/>
      <c r="S71" s="309"/>
      <c r="T71" s="309"/>
      <c r="U71" s="309"/>
      <c r="V71" s="309"/>
      <c r="W71" s="309"/>
      <c r="X71" s="309"/>
      <c r="Y71" s="310"/>
      <c r="Z71" s="304"/>
      <c r="AA71" s="304"/>
      <c r="AB71" s="304"/>
      <c r="AC71" s="304"/>
      <c r="AD71" s="304"/>
      <c r="AE71" s="304"/>
      <c r="AF71" s="311"/>
      <c r="AG71" s="303"/>
      <c r="AH71" s="304"/>
      <c r="AI71" s="304"/>
      <c r="AJ71" s="304"/>
      <c r="AK71" s="304"/>
      <c r="AL71" s="311"/>
      <c r="AM71" s="3"/>
      <c r="AN71" s="3"/>
      <c r="AT71" s="187"/>
      <c r="AU71" s="188"/>
      <c r="AV71" s="188"/>
      <c r="AW71" s="188"/>
      <c r="AX71" s="312"/>
      <c r="AY71" s="313"/>
      <c r="AZ71" s="313"/>
      <c r="BA71" s="313"/>
      <c r="BB71" s="313"/>
      <c r="BC71" s="313"/>
      <c r="BD71" s="313"/>
      <c r="BE71" s="313"/>
      <c r="BF71" s="313"/>
      <c r="BG71" s="314"/>
      <c r="BH71" s="315"/>
      <c r="BI71" s="316"/>
      <c r="BJ71" s="316"/>
      <c r="BK71" s="316"/>
      <c r="BL71" s="316"/>
      <c r="BM71" s="316"/>
      <c r="BN71" s="316"/>
      <c r="BO71" s="316"/>
      <c r="BP71" s="317"/>
      <c r="BQ71" s="188"/>
      <c r="BR71" s="188"/>
      <c r="BS71" s="188"/>
      <c r="BT71" s="188"/>
      <c r="BU71" s="188"/>
      <c r="BV71" s="188"/>
      <c r="BW71" s="193"/>
      <c r="BX71" s="187"/>
      <c r="BY71" s="188"/>
      <c r="BZ71" s="188"/>
      <c r="CA71" s="188"/>
      <c r="CB71" s="188"/>
      <c r="CC71" s="193"/>
      <c r="CD71" s="3"/>
      <c r="CE71" s="3"/>
    </row>
    <row r="72" spans="3:83" ht="14.25" customHeight="1">
      <c r="C72" s="303"/>
      <c r="D72" s="304"/>
      <c r="E72" s="304"/>
      <c r="F72" s="304"/>
      <c r="G72" s="305"/>
      <c r="H72" s="306"/>
      <c r="I72" s="306"/>
      <c r="J72" s="306"/>
      <c r="K72" s="306"/>
      <c r="L72" s="306"/>
      <c r="M72" s="306"/>
      <c r="N72" s="306"/>
      <c r="O72" s="306"/>
      <c r="P72" s="307"/>
      <c r="Q72" s="308"/>
      <c r="R72" s="309"/>
      <c r="S72" s="309"/>
      <c r="T72" s="309"/>
      <c r="U72" s="309"/>
      <c r="V72" s="309"/>
      <c r="W72" s="309"/>
      <c r="X72" s="309"/>
      <c r="Y72" s="310"/>
      <c r="Z72" s="304"/>
      <c r="AA72" s="304"/>
      <c r="AB72" s="304"/>
      <c r="AC72" s="304"/>
      <c r="AD72" s="304"/>
      <c r="AE72" s="304"/>
      <c r="AF72" s="311"/>
      <c r="AG72" s="303"/>
      <c r="AH72" s="304"/>
      <c r="AI72" s="304"/>
      <c r="AJ72" s="304"/>
      <c r="AK72" s="304"/>
      <c r="AL72" s="311"/>
      <c r="AM72" s="3"/>
      <c r="AN72" s="3"/>
      <c r="AT72" s="187"/>
      <c r="AU72" s="188"/>
      <c r="AV72" s="188"/>
      <c r="AW72" s="188"/>
      <c r="AX72" s="312"/>
      <c r="AY72" s="313"/>
      <c r="AZ72" s="313"/>
      <c r="BA72" s="313"/>
      <c r="BB72" s="313"/>
      <c r="BC72" s="313"/>
      <c r="BD72" s="313"/>
      <c r="BE72" s="313"/>
      <c r="BF72" s="313"/>
      <c r="BG72" s="314"/>
      <c r="BH72" s="315"/>
      <c r="BI72" s="316"/>
      <c r="BJ72" s="316"/>
      <c r="BK72" s="316"/>
      <c r="BL72" s="316"/>
      <c r="BM72" s="316"/>
      <c r="BN72" s="316"/>
      <c r="BO72" s="316"/>
      <c r="BP72" s="317"/>
      <c r="BQ72" s="188"/>
      <c r="BR72" s="188"/>
      <c r="BS72" s="188"/>
      <c r="BT72" s="188"/>
      <c r="BU72" s="188"/>
      <c r="BV72" s="188"/>
      <c r="BW72" s="193"/>
      <c r="BX72" s="187"/>
      <c r="BY72" s="188"/>
      <c r="BZ72" s="188"/>
      <c r="CA72" s="188"/>
      <c r="CB72" s="188"/>
      <c r="CC72" s="193"/>
      <c r="CD72" s="3"/>
      <c r="CE72" s="3"/>
    </row>
    <row r="73" spans="3:83" ht="14.25" customHeight="1">
      <c r="C73" s="303"/>
      <c r="D73" s="304"/>
      <c r="E73" s="304"/>
      <c r="F73" s="304"/>
      <c r="G73" s="305"/>
      <c r="H73" s="306"/>
      <c r="I73" s="306"/>
      <c r="J73" s="306"/>
      <c r="K73" s="306"/>
      <c r="L73" s="306"/>
      <c r="M73" s="306"/>
      <c r="N73" s="306"/>
      <c r="O73" s="306"/>
      <c r="P73" s="307"/>
      <c r="Q73" s="308"/>
      <c r="R73" s="309"/>
      <c r="S73" s="309"/>
      <c r="T73" s="309"/>
      <c r="U73" s="309"/>
      <c r="V73" s="309"/>
      <c r="W73" s="309"/>
      <c r="X73" s="309"/>
      <c r="Y73" s="310"/>
      <c r="Z73" s="304"/>
      <c r="AA73" s="304"/>
      <c r="AB73" s="304"/>
      <c r="AC73" s="304"/>
      <c r="AD73" s="304"/>
      <c r="AE73" s="304"/>
      <c r="AF73" s="311"/>
      <c r="AG73" s="303"/>
      <c r="AH73" s="304"/>
      <c r="AI73" s="304"/>
      <c r="AJ73" s="304"/>
      <c r="AK73" s="304"/>
      <c r="AL73" s="311"/>
      <c r="AM73" s="3"/>
      <c r="AN73" s="3"/>
      <c r="AT73" s="187"/>
      <c r="AU73" s="188"/>
      <c r="AV73" s="188"/>
      <c r="AW73" s="188"/>
      <c r="AX73" s="312"/>
      <c r="AY73" s="313"/>
      <c r="AZ73" s="313"/>
      <c r="BA73" s="313"/>
      <c r="BB73" s="313"/>
      <c r="BC73" s="313"/>
      <c r="BD73" s="313"/>
      <c r="BE73" s="313"/>
      <c r="BF73" s="313"/>
      <c r="BG73" s="314"/>
      <c r="BH73" s="315"/>
      <c r="BI73" s="316"/>
      <c r="BJ73" s="316"/>
      <c r="BK73" s="316"/>
      <c r="BL73" s="316"/>
      <c r="BM73" s="316"/>
      <c r="BN73" s="316"/>
      <c r="BO73" s="316"/>
      <c r="BP73" s="317"/>
      <c r="BQ73" s="188"/>
      <c r="BR73" s="188"/>
      <c r="BS73" s="188"/>
      <c r="BT73" s="188"/>
      <c r="BU73" s="188"/>
      <c r="BV73" s="188"/>
      <c r="BW73" s="193"/>
      <c r="BX73" s="187"/>
      <c r="BY73" s="188"/>
      <c r="BZ73" s="188"/>
      <c r="CA73" s="188"/>
      <c r="CB73" s="188"/>
      <c r="CC73" s="193"/>
      <c r="CD73" s="3"/>
      <c r="CE73" s="3"/>
    </row>
    <row r="74" spans="3:83" ht="14.25" customHeight="1">
      <c r="C74" s="303"/>
      <c r="D74" s="304"/>
      <c r="E74" s="304"/>
      <c r="F74" s="304"/>
      <c r="G74" s="305"/>
      <c r="H74" s="306"/>
      <c r="I74" s="306"/>
      <c r="J74" s="306"/>
      <c r="K74" s="306"/>
      <c r="L74" s="306"/>
      <c r="M74" s="306"/>
      <c r="N74" s="306"/>
      <c r="O74" s="306"/>
      <c r="P74" s="307"/>
      <c r="Q74" s="308"/>
      <c r="R74" s="309"/>
      <c r="S74" s="309"/>
      <c r="T74" s="309"/>
      <c r="U74" s="309"/>
      <c r="V74" s="309"/>
      <c r="W74" s="309"/>
      <c r="X74" s="309"/>
      <c r="Y74" s="310"/>
      <c r="Z74" s="304"/>
      <c r="AA74" s="304"/>
      <c r="AB74" s="304"/>
      <c r="AC74" s="304"/>
      <c r="AD74" s="304"/>
      <c r="AE74" s="304"/>
      <c r="AF74" s="311"/>
      <c r="AG74" s="303"/>
      <c r="AH74" s="304"/>
      <c r="AI74" s="304"/>
      <c r="AJ74" s="304"/>
      <c r="AK74" s="304"/>
      <c r="AL74" s="311"/>
      <c r="AM74" s="3"/>
      <c r="AN74" s="3"/>
      <c r="AT74" s="187"/>
      <c r="AU74" s="188"/>
      <c r="AV74" s="188"/>
      <c r="AW74" s="188"/>
      <c r="AX74" s="312"/>
      <c r="AY74" s="313"/>
      <c r="AZ74" s="313"/>
      <c r="BA74" s="313"/>
      <c r="BB74" s="313"/>
      <c r="BC74" s="313"/>
      <c r="BD74" s="313"/>
      <c r="BE74" s="313"/>
      <c r="BF74" s="313"/>
      <c r="BG74" s="314"/>
      <c r="BH74" s="315"/>
      <c r="BI74" s="316"/>
      <c r="BJ74" s="316"/>
      <c r="BK74" s="316"/>
      <c r="BL74" s="316"/>
      <c r="BM74" s="316"/>
      <c r="BN74" s="316"/>
      <c r="BO74" s="316"/>
      <c r="BP74" s="317"/>
      <c r="BQ74" s="188"/>
      <c r="BR74" s="188"/>
      <c r="BS74" s="188"/>
      <c r="BT74" s="188"/>
      <c r="BU74" s="188"/>
      <c r="BV74" s="188"/>
      <c r="BW74" s="193"/>
      <c r="BX74" s="187"/>
      <c r="BY74" s="188"/>
      <c r="BZ74" s="188"/>
      <c r="CA74" s="188"/>
      <c r="CB74" s="188"/>
      <c r="CC74" s="193"/>
      <c r="CD74" s="3"/>
      <c r="CE74" s="3"/>
    </row>
    <row r="75" spans="3:83" ht="14.25" customHeight="1">
      <c r="C75" s="303"/>
      <c r="D75" s="304"/>
      <c r="E75" s="304"/>
      <c r="F75" s="304"/>
      <c r="G75" s="305"/>
      <c r="H75" s="306"/>
      <c r="I75" s="306"/>
      <c r="J75" s="306"/>
      <c r="K75" s="306"/>
      <c r="L75" s="306"/>
      <c r="M75" s="306"/>
      <c r="N75" s="306"/>
      <c r="O75" s="306"/>
      <c r="P75" s="307"/>
      <c r="Q75" s="308"/>
      <c r="R75" s="309"/>
      <c r="S75" s="309"/>
      <c r="T75" s="309"/>
      <c r="U75" s="309"/>
      <c r="V75" s="309"/>
      <c r="W75" s="309"/>
      <c r="X75" s="309"/>
      <c r="Y75" s="310"/>
      <c r="Z75" s="304"/>
      <c r="AA75" s="304"/>
      <c r="AB75" s="304"/>
      <c r="AC75" s="304"/>
      <c r="AD75" s="304"/>
      <c r="AE75" s="304"/>
      <c r="AF75" s="311"/>
      <c r="AG75" s="303"/>
      <c r="AH75" s="304"/>
      <c r="AI75" s="304"/>
      <c r="AJ75" s="304"/>
      <c r="AK75" s="304"/>
      <c r="AL75" s="311"/>
      <c r="AM75" s="3"/>
      <c r="AN75" s="3"/>
      <c r="AT75" s="187"/>
      <c r="AU75" s="188"/>
      <c r="AV75" s="188"/>
      <c r="AW75" s="188"/>
      <c r="AX75" s="312"/>
      <c r="AY75" s="313"/>
      <c r="AZ75" s="313"/>
      <c r="BA75" s="313"/>
      <c r="BB75" s="313"/>
      <c r="BC75" s="313"/>
      <c r="BD75" s="313"/>
      <c r="BE75" s="313"/>
      <c r="BF75" s="313"/>
      <c r="BG75" s="314"/>
      <c r="BH75" s="315"/>
      <c r="BI75" s="316"/>
      <c r="BJ75" s="316"/>
      <c r="BK75" s="316"/>
      <c r="BL75" s="316"/>
      <c r="BM75" s="316"/>
      <c r="BN75" s="316"/>
      <c r="BO75" s="316"/>
      <c r="BP75" s="317"/>
      <c r="BQ75" s="188"/>
      <c r="BR75" s="188"/>
      <c r="BS75" s="188"/>
      <c r="BT75" s="188"/>
      <c r="BU75" s="188"/>
      <c r="BV75" s="188"/>
      <c r="BW75" s="193"/>
      <c r="BX75" s="187"/>
      <c r="BY75" s="188"/>
      <c r="BZ75" s="188"/>
      <c r="CA75" s="188"/>
      <c r="CB75" s="188"/>
      <c r="CC75" s="193"/>
      <c r="CD75" s="3"/>
      <c r="CE75" s="3"/>
    </row>
    <row r="76" spans="3:83" ht="14.25" customHeight="1">
      <c r="C76" s="303"/>
      <c r="D76" s="304"/>
      <c r="E76" s="304"/>
      <c r="F76" s="304"/>
      <c r="G76" s="305"/>
      <c r="H76" s="306"/>
      <c r="I76" s="306"/>
      <c r="J76" s="306"/>
      <c r="K76" s="306"/>
      <c r="L76" s="306"/>
      <c r="M76" s="306"/>
      <c r="N76" s="306"/>
      <c r="O76" s="306"/>
      <c r="P76" s="307"/>
      <c r="Q76" s="308"/>
      <c r="R76" s="309"/>
      <c r="S76" s="309"/>
      <c r="T76" s="309"/>
      <c r="U76" s="309"/>
      <c r="V76" s="309"/>
      <c r="W76" s="309"/>
      <c r="X76" s="309"/>
      <c r="Y76" s="310"/>
      <c r="Z76" s="304"/>
      <c r="AA76" s="304"/>
      <c r="AB76" s="304"/>
      <c r="AC76" s="304"/>
      <c r="AD76" s="304"/>
      <c r="AE76" s="304"/>
      <c r="AF76" s="311"/>
      <c r="AG76" s="303"/>
      <c r="AH76" s="304"/>
      <c r="AI76" s="304"/>
      <c r="AJ76" s="304"/>
      <c r="AK76" s="304"/>
      <c r="AL76" s="311"/>
      <c r="AM76" s="3"/>
      <c r="AN76" s="3"/>
      <c r="AT76" s="187"/>
      <c r="AU76" s="188"/>
      <c r="AV76" s="188"/>
      <c r="AW76" s="188"/>
      <c r="AX76" s="312"/>
      <c r="AY76" s="313"/>
      <c r="AZ76" s="313"/>
      <c r="BA76" s="313"/>
      <c r="BB76" s="313"/>
      <c r="BC76" s="313"/>
      <c r="BD76" s="313"/>
      <c r="BE76" s="313"/>
      <c r="BF76" s="313"/>
      <c r="BG76" s="314"/>
      <c r="BH76" s="315"/>
      <c r="BI76" s="316"/>
      <c r="BJ76" s="316"/>
      <c r="BK76" s="316"/>
      <c r="BL76" s="316"/>
      <c r="BM76" s="316"/>
      <c r="BN76" s="316"/>
      <c r="BO76" s="316"/>
      <c r="BP76" s="317"/>
      <c r="BQ76" s="188"/>
      <c r="BR76" s="188"/>
      <c r="BS76" s="188"/>
      <c r="BT76" s="188"/>
      <c r="BU76" s="188"/>
      <c r="BV76" s="188"/>
      <c r="BW76" s="193"/>
      <c r="BX76" s="187"/>
      <c r="BY76" s="188"/>
      <c r="BZ76" s="188"/>
      <c r="CA76" s="188"/>
      <c r="CB76" s="188"/>
      <c r="CC76" s="193"/>
      <c r="CD76" s="3"/>
      <c r="CE76" s="3"/>
    </row>
    <row r="77" spans="3:83" ht="14.25" customHeight="1">
      <c r="C77" s="303"/>
      <c r="D77" s="304"/>
      <c r="E77" s="304"/>
      <c r="F77" s="304"/>
      <c r="G77" s="305"/>
      <c r="H77" s="306"/>
      <c r="I77" s="306"/>
      <c r="J77" s="306"/>
      <c r="K77" s="306"/>
      <c r="L77" s="306"/>
      <c r="M77" s="306"/>
      <c r="N77" s="306"/>
      <c r="O77" s="306"/>
      <c r="P77" s="307"/>
      <c r="Q77" s="308"/>
      <c r="R77" s="309"/>
      <c r="S77" s="309"/>
      <c r="T77" s="309"/>
      <c r="U77" s="309"/>
      <c r="V77" s="309"/>
      <c r="W77" s="309"/>
      <c r="X77" s="309"/>
      <c r="Y77" s="310"/>
      <c r="Z77" s="304"/>
      <c r="AA77" s="304"/>
      <c r="AB77" s="304"/>
      <c r="AC77" s="304"/>
      <c r="AD77" s="304"/>
      <c r="AE77" s="304"/>
      <c r="AF77" s="311"/>
      <c r="AG77" s="303"/>
      <c r="AH77" s="304"/>
      <c r="AI77" s="304"/>
      <c r="AJ77" s="304"/>
      <c r="AK77" s="304"/>
      <c r="AL77" s="311"/>
      <c r="AM77" s="3"/>
      <c r="AN77" s="3"/>
      <c r="AT77" s="187"/>
      <c r="AU77" s="188"/>
      <c r="AV77" s="188"/>
      <c r="AW77" s="188"/>
      <c r="AX77" s="312"/>
      <c r="AY77" s="313"/>
      <c r="AZ77" s="313"/>
      <c r="BA77" s="313"/>
      <c r="BB77" s="313"/>
      <c r="BC77" s="313"/>
      <c r="BD77" s="313"/>
      <c r="BE77" s="313"/>
      <c r="BF77" s="313"/>
      <c r="BG77" s="314"/>
      <c r="BH77" s="315"/>
      <c r="BI77" s="316"/>
      <c r="BJ77" s="316"/>
      <c r="BK77" s="316"/>
      <c r="BL77" s="316"/>
      <c r="BM77" s="316"/>
      <c r="BN77" s="316"/>
      <c r="BO77" s="316"/>
      <c r="BP77" s="317"/>
      <c r="BQ77" s="188"/>
      <c r="BR77" s="188"/>
      <c r="BS77" s="188"/>
      <c r="BT77" s="188"/>
      <c r="BU77" s="188"/>
      <c r="BV77" s="188"/>
      <c r="BW77" s="193"/>
      <c r="BX77" s="187"/>
      <c r="BY77" s="188"/>
      <c r="BZ77" s="188"/>
      <c r="CA77" s="188"/>
      <c r="CB77" s="188"/>
      <c r="CC77" s="193"/>
      <c r="CD77" s="3"/>
      <c r="CE77" s="3"/>
    </row>
    <row r="78" spans="3:83" ht="14.25" customHeight="1">
      <c r="C78" s="303"/>
      <c r="D78" s="304"/>
      <c r="E78" s="304"/>
      <c r="F78" s="304"/>
      <c r="G78" s="305"/>
      <c r="H78" s="306"/>
      <c r="I78" s="306"/>
      <c r="J78" s="306"/>
      <c r="K78" s="306"/>
      <c r="L78" s="306"/>
      <c r="M78" s="306"/>
      <c r="N78" s="306"/>
      <c r="O78" s="306"/>
      <c r="P78" s="307"/>
      <c r="Q78" s="308"/>
      <c r="R78" s="309"/>
      <c r="S78" s="309"/>
      <c r="T78" s="309"/>
      <c r="U78" s="309"/>
      <c r="V78" s="309"/>
      <c r="W78" s="309"/>
      <c r="X78" s="309"/>
      <c r="Y78" s="310"/>
      <c r="Z78" s="304"/>
      <c r="AA78" s="304"/>
      <c r="AB78" s="304"/>
      <c r="AC78" s="304"/>
      <c r="AD78" s="304"/>
      <c r="AE78" s="304"/>
      <c r="AF78" s="311"/>
      <c r="AG78" s="303"/>
      <c r="AH78" s="304"/>
      <c r="AI78" s="304"/>
      <c r="AJ78" s="304"/>
      <c r="AK78" s="304"/>
      <c r="AL78" s="311"/>
      <c r="AM78" s="3"/>
      <c r="AN78" s="3"/>
      <c r="AT78" s="187"/>
      <c r="AU78" s="188"/>
      <c r="AV78" s="188"/>
      <c r="AW78" s="188"/>
      <c r="AX78" s="312"/>
      <c r="AY78" s="313"/>
      <c r="AZ78" s="313"/>
      <c r="BA78" s="313"/>
      <c r="BB78" s="313"/>
      <c r="BC78" s="313"/>
      <c r="BD78" s="313"/>
      <c r="BE78" s="313"/>
      <c r="BF78" s="313"/>
      <c r="BG78" s="314"/>
      <c r="BH78" s="315"/>
      <c r="BI78" s="316"/>
      <c r="BJ78" s="316"/>
      <c r="BK78" s="316"/>
      <c r="BL78" s="316"/>
      <c r="BM78" s="316"/>
      <c r="BN78" s="316"/>
      <c r="BO78" s="316"/>
      <c r="BP78" s="317"/>
      <c r="BQ78" s="188"/>
      <c r="BR78" s="188"/>
      <c r="BS78" s="188"/>
      <c r="BT78" s="188"/>
      <c r="BU78" s="188"/>
      <c r="BV78" s="188"/>
      <c r="BW78" s="193"/>
      <c r="BX78" s="187"/>
      <c r="BY78" s="188"/>
      <c r="BZ78" s="188"/>
      <c r="CA78" s="188"/>
      <c r="CB78" s="188"/>
      <c r="CC78" s="193"/>
      <c r="CD78" s="3"/>
      <c r="CE78" s="3"/>
    </row>
    <row r="79" spans="3:83" ht="14.25" customHeight="1">
      <c r="C79" s="303"/>
      <c r="D79" s="304"/>
      <c r="E79" s="304"/>
      <c r="F79" s="304"/>
      <c r="G79" s="305"/>
      <c r="H79" s="306"/>
      <c r="I79" s="306"/>
      <c r="J79" s="306"/>
      <c r="K79" s="306"/>
      <c r="L79" s="306"/>
      <c r="M79" s="306"/>
      <c r="N79" s="306"/>
      <c r="O79" s="306"/>
      <c r="P79" s="307"/>
      <c r="Q79" s="308"/>
      <c r="R79" s="309"/>
      <c r="S79" s="309"/>
      <c r="T79" s="309"/>
      <c r="U79" s="309"/>
      <c r="V79" s="309"/>
      <c r="W79" s="309"/>
      <c r="X79" s="309"/>
      <c r="Y79" s="310"/>
      <c r="Z79" s="304"/>
      <c r="AA79" s="304"/>
      <c r="AB79" s="304"/>
      <c r="AC79" s="304"/>
      <c r="AD79" s="304"/>
      <c r="AE79" s="304"/>
      <c r="AF79" s="311"/>
      <c r="AG79" s="303"/>
      <c r="AH79" s="304"/>
      <c r="AI79" s="304"/>
      <c r="AJ79" s="304"/>
      <c r="AK79" s="304"/>
      <c r="AL79" s="311"/>
      <c r="AM79" s="3"/>
      <c r="AN79" s="3"/>
      <c r="AT79" s="187"/>
      <c r="AU79" s="188"/>
      <c r="AV79" s="188"/>
      <c r="AW79" s="188"/>
      <c r="AX79" s="312"/>
      <c r="AY79" s="313"/>
      <c r="AZ79" s="313"/>
      <c r="BA79" s="313"/>
      <c r="BB79" s="313"/>
      <c r="BC79" s="313"/>
      <c r="BD79" s="313"/>
      <c r="BE79" s="313"/>
      <c r="BF79" s="313"/>
      <c r="BG79" s="314"/>
      <c r="BH79" s="315"/>
      <c r="BI79" s="316"/>
      <c r="BJ79" s="316"/>
      <c r="BK79" s="316"/>
      <c r="BL79" s="316"/>
      <c r="BM79" s="316"/>
      <c r="BN79" s="316"/>
      <c r="BO79" s="316"/>
      <c r="BP79" s="317"/>
      <c r="BQ79" s="188"/>
      <c r="BR79" s="188"/>
      <c r="BS79" s="188"/>
      <c r="BT79" s="188"/>
      <c r="BU79" s="188"/>
      <c r="BV79" s="188"/>
      <c r="BW79" s="193"/>
      <c r="BX79" s="187"/>
      <c r="BY79" s="188"/>
      <c r="BZ79" s="188"/>
      <c r="CA79" s="188"/>
      <c r="CB79" s="188"/>
      <c r="CC79" s="193"/>
      <c r="CD79" s="3"/>
      <c r="CE79" s="3"/>
    </row>
    <row r="80" spans="3:83" ht="14.25" customHeight="1">
      <c r="C80" s="303"/>
      <c r="D80" s="304"/>
      <c r="E80" s="304"/>
      <c r="F80" s="304"/>
      <c r="G80" s="305"/>
      <c r="H80" s="306"/>
      <c r="I80" s="306"/>
      <c r="J80" s="306"/>
      <c r="K80" s="306"/>
      <c r="L80" s="306"/>
      <c r="M80" s="306"/>
      <c r="N80" s="306"/>
      <c r="O80" s="306"/>
      <c r="P80" s="307"/>
      <c r="Q80" s="308"/>
      <c r="R80" s="309"/>
      <c r="S80" s="309"/>
      <c r="T80" s="309"/>
      <c r="U80" s="309"/>
      <c r="V80" s="309"/>
      <c r="W80" s="309"/>
      <c r="X80" s="309"/>
      <c r="Y80" s="310"/>
      <c r="Z80" s="304"/>
      <c r="AA80" s="304"/>
      <c r="AB80" s="304"/>
      <c r="AC80" s="304"/>
      <c r="AD80" s="304"/>
      <c r="AE80" s="304"/>
      <c r="AF80" s="311"/>
      <c r="AG80" s="303"/>
      <c r="AH80" s="304"/>
      <c r="AI80" s="304"/>
      <c r="AJ80" s="304"/>
      <c r="AK80" s="304"/>
      <c r="AL80" s="311"/>
      <c r="AM80" s="3"/>
      <c r="AN80" s="3"/>
      <c r="AT80" s="187"/>
      <c r="AU80" s="188"/>
      <c r="AV80" s="188"/>
      <c r="AW80" s="188"/>
      <c r="AX80" s="312"/>
      <c r="AY80" s="313"/>
      <c r="AZ80" s="313"/>
      <c r="BA80" s="313"/>
      <c r="BB80" s="313"/>
      <c r="BC80" s="313"/>
      <c r="BD80" s="313"/>
      <c r="BE80" s="313"/>
      <c r="BF80" s="313"/>
      <c r="BG80" s="314"/>
      <c r="BH80" s="315"/>
      <c r="BI80" s="316"/>
      <c r="BJ80" s="316"/>
      <c r="BK80" s="316"/>
      <c r="BL80" s="316"/>
      <c r="BM80" s="316"/>
      <c r="BN80" s="316"/>
      <c r="BO80" s="316"/>
      <c r="BP80" s="317"/>
      <c r="BQ80" s="188"/>
      <c r="BR80" s="188"/>
      <c r="BS80" s="188"/>
      <c r="BT80" s="188"/>
      <c r="BU80" s="188"/>
      <c r="BV80" s="188"/>
      <c r="BW80" s="193"/>
      <c r="BX80" s="187"/>
      <c r="BY80" s="188"/>
      <c r="BZ80" s="188"/>
      <c r="CA80" s="188"/>
      <c r="CB80" s="188"/>
      <c r="CC80" s="193"/>
      <c r="CD80" s="3"/>
      <c r="CE80" s="3"/>
    </row>
    <row r="81" spans="2:83" ht="14.25" customHeight="1">
      <c r="C81" s="303"/>
      <c r="D81" s="304"/>
      <c r="E81" s="304"/>
      <c r="F81" s="304"/>
      <c r="G81" s="305"/>
      <c r="H81" s="306"/>
      <c r="I81" s="306"/>
      <c r="J81" s="306"/>
      <c r="K81" s="306"/>
      <c r="L81" s="306"/>
      <c r="M81" s="306"/>
      <c r="N81" s="306"/>
      <c r="O81" s="306"/>
      <c r="P81" s="307"/>
      <c r="Q81" s="308"/>
      <c r="R81" s="309"/>
      <c r="S81" s="309"/>
      <c r="T81" s="309"/>
      <c r="U81" s="309"/>
      <c r="V81" s="309"/>
      <c r="W81" s="309"/>
      <c r="X81" s="309"/>
      <c r="Y81" s="310"/>
      <c r="Z81" s="304"/>
      <c r="AA81" s="304"/>
      <c r="AB81" s="304"/>
      <c r="AC81" s="304"/>
      <c r="AD81" s="304"/>
      <c r="AE81" s="304"/>
      <c r="AF81" s="311"/>
      <c r="AG81" s="303"/>
      <c r="AH81" s="304"/>
      <c r="AI81" s="304"/>
      <c r="AJ81" s="304"/>
      <c r="AK81" s="304"/>
      <c r="AL81" s="311"/>
      <c r="AM81" s="3"/>
      <c r="AN81" s="3"/>
      <c r="AT81" s="187"/>
      <c r="AU81" s="188"/>
      <c r="AV81" s="188"/>
      <c r="AW81" s="188"/>
      <c r="AX81" s="312"/>
      <c r="AY81" s="313"/>
      <c r="AZ81" s="313"/>
      <c r="BA81" s="313"/>
      <c r="BB81" s="313"/>
      <c r="BC81" s="313"/>
      <c r="BD81" s="313"/>
      <c r="BE81" s="313"/>
      <c r="BF81" s="313"/>
      <c r="BG81" s="314"/>
      <c r="BH81" s="315"/>
      <c r="BI81" s="316"/>
      <c r="BJ81" s="316"/>
      <c r="BK81" s="316"/>
      <c r="BL81" s="316"/>
      <c r="BM81" s="316"/>
      <c r="BN81" s="316"/>
      <c r="BO81" s="316"/>
      <c r="BP81" s="317"/>
      <c r="BQ81" s="188"/>
      <c r="BR81" s="188"/>
      <c r="BS81" s="188"/>
      <c r="BT81" s="188"/>
      <c r="BU81" s="188"/>
      <c r="BV81" s="188"/>
      <c r="BW81" s="193"/>
      <c r="BX81" s="187"/>
      <c r="BY81" s="188"/>
      <c r="BZ81" s="188"/>
      <c r="CA81" s="188"/>
      <c r="CB81" s="188"/>
      <c r="CC81" s="193"/>
      <c r="CD81" s="3"/>
      <c r="CE81" s="3"/>
    </row>
    <row r="82" spans="2:83" ht="14.25" customHeight="1">
      <c r="C82" s="303"/>
      <c r="D82" s="304"/>
      <c r="E82" s="304"/>
      <c r="F82" s="304"/>
      <c r="G82" s="305"/>
      <c r="H82" s="306"/>
      <c r="I82" s="306"/>
      <c r="J82" s="306"/>
      <c r="K82" s="306"/>
      <c r="L82" s="306"/>
      <c r="M82" s="306"/>
      <c r="N82" s="306"/>
      <c r="O82" s="306"/>
      <c r="P82" s="307"/>
      <c r="Q82" s="308"/>
      <c r="R82" s="309"/>
      <c r="S82" s="309"/>
      <c r="T82" s="309"/>
      <c r="U82" s="309"/>
      <c r="V82" s="309"/>
      <c r="W82" s="309"/>
      <c r="X82" s="309"/>
      <c r="Y82" s="310"/>
      <c r="Z82" s="304"/>
      <c r="AA82" s="304"/>
      <c r="AB82" s="304"/>
      <c r="AC82" s="304"/>
      <c r="AD82" s="304"/>
      <c r="AE82" s="304"/>
      <c r="AF82" s="311"/>
      <c r="AG82" s="303"/>
      <c r="AH82" s="304"/>
      <c r="AI82" s="304"/>
      <c r="AJ82" s="304"/>
      <c r="AK82" s="304"/>
      <c r="AL82" s="311"/>
      <c r="AM82" s="3"/>
      <c r="AN82" s="3"/>
      <c r="AT82" s="187"/>
      <c r="AU82" s="188"/>
      <c r="AV82" s="188"/>
      <c r="AW82" s="188"/>
      <c r="AX82" s="312"/>
      <c r="AY82" s="313"/>
      <c r="AZ82" s="313"/>
      <c r="BA82" s="313"/>
      <c r="BB82" s="313"/>
      <c r="BC82" s="313"/>
      <c r="BD82" s="313"/>
      <c r="BE82" s="313"/>
      <c r="BF82" s="313"/>
      <c r="BG82" s="314"/>
      <c r="BH82" s="315"/>
      <c r="BI82" s="316"/>
      <c r="BJ82" s="316"/>
      <c r="BK82" s="316"/>
      <c r="BL82" s="316"/>
      <c r="BM82" s="316"/>
      <c r="BN82" s="316"/>
      <c r="BO82" s="316"/>
      <c r="BP82" s="317"/>
      <c r="BQ82" s="188"/>
      <c r="BR82" s="188"/>
      <c r="BS82" s="188"/>
      <c r="BT82" s="188"/>
      <c r="BU82" s="188"/>
      <c r="BV82" s="188"/>
      <c r="BW82" s="193"/>
      <c r="BX82" s="187"/>
      <c r="BY82" s="188"/>
      <c r="BZ82" s="188"/>
      <c r="CA82" s="188"/>
      <c r="CB82" s="188"/>
      <c r="CC82" s="193"/>
      <c r="CD82" s="3"/>
      <c r="CE82" s="3"/>
    </row>
    <row r="83" spans="2:83" ht="14.25" customHeight="1">
      <c r="C83" s="26"/>
      <c r="D83" s="26"/>
      <c r="E83" s="26"/>
      <c r="F83" s="26"/>
      <c r="G83" s="27"/>
      <c r="H83" s="27"/>
      <c r="I83" s="27"/>
      <c r="J83" s="27"/>
      <c r="K83" s="27"/>
      <c r="L83" s="27"/>
      <c r="M83" s="27"/>
      <c r="N83" s="27"/>
      <c r="O83" s="27"/>
      <c r="P83" s="27"/>
      <c r="Q83" s="26"/>
      <c r="R83" s="26"/>
      <c r="S83" s="26"/>
      <c r="T83" s="26"/>
      <c r="U83" s="26"/>
      <c r="V83" s="26"/>
      <c r="W83" s="26"/>
      <c r="X83" s="26"/>
      <c r="Y83" s="26"/>
      <c r="Z83" s="26"/>
      <c r="AA83" s="26"/>
      <c r="AB83" s="26"/>
      <c r="AC83" s="26"/>
      <c r="AD83" s="26"/>
      <c r="AE83" s="26"/>
      <c r="AF83" s="26"/>
      <c r="AG83" s="26"/>
      <c r="AH83" s="26"/>
      <c r="AI83" s="26"/>
      <c r="AJ83" s="26"/>
      <c r="AK83" s="26"/>
      <c r="AL83" s="26"/>
      <c r="AM83" s="3"/>
      <c r="AN83" s="3"/>
      <c r="AT83" s="26"/>
      <c r="AU83" s="26"/>
      <c r="AV83" s="26"/>
      <c r="AW83" s="26"/>
      <c r="AX83" s="27"/>
      <c r="AY83" s="27"/>
      <c r="AZ83" s="27"/>
      <c r="BA83" s="27"/>
      <c r="BB83" s="27"/>
      <c r="BC83" s="27"/>
      <c r="BD83" s="27"/>
      <c r="BE83" s="27"/>
      <c r="BF83" s="27"/>
      <c r="BG83" s="27"/>
      <c r="BH83" s="26"/>
      <c r="BI83" s="26"/>
      <c r="BJ83" s="26"/>
      <c r="BK83" s="26"/>
      <c r="BL83" s="26"/>
      <c r="BM83" s="26"/>
      <c r="BN83" s="26"/>
      <c r="BO83" s="26"/>
      <c r="BP83" s="26"/>
      <c r="BQ83" s="26"/>
      <c r="BR83" s="26"/>
      <c r="BS83" s="26"/>
      <c r="BT83" s="26"/>
      <c r="BU83" s="26"/>
      <c r="BV83" s="26"/>
      <c r="BW83" s="26"/>
      <c r="BX83" s="26"/>
      <c r="BY83" s="26"/>
      <c r="BZ83" s="26"/>
      <c r="CA83" s="26"/>
      <c r="CB83" s="26"/>
      <c r="CC83" s="26"/>
      <c r="CD83" s="3"/>
      <c r="CE83" s="3"/>
    </row>
    <row r="84" spans="2:83" ht="14.25" customHeight="1">
      <c r="B84" s="6" t="s">
        <v>88</v>
      </c>
      <c r="C84" s="26"/>
      <c r="D84" s="26"/>
      <c r="E84" s="26"/>
      <c r="F84" s="26"/>
      <c r="G84" s="27"/>
      <c r="H84" s="27"/>
      <c r="I84" s="27"/>
      <c r="J84" s="27"/>
      <c r="K84" s="27"/>
      <c r="L84" s="27"/>
      <c r="M84" s="27"/>
      <c r="N84" s="27"/>
      <c r="O84" s="27"/>
      <c r="P84" s="27"/>
      <c r="Q84" s="26"/>
      <c r="R84" s="26"/>
      <c r="S84" s="26"/>
      <c r="T84" s="26"/>
      <c r="U84" s="26"/>
      <c r="V84" s="26"/>
      <c r="W84" s="26"/>
      <c r="X84" s="26"/>
      <c r="Y84" s="26"/>
      <c r="Z84" s="26"/>
      <c r="AA84" s="26"/>
      <c r="AB84" s="26"/>
      <c r="AC84" s="26"/>
      <c r="AD84" s="26"/>
      <c r="AE84" s="26"/>
      <c r="AF84" s="26"/>
      <c r="AG84" s="26"/>
      <c r="AH84" s="26"/>
      <c r="AI84" s="26"/>
      <c r="AJ84" s="26"/>
      <c r="AK84" s="26"/>
      <c r="AL84" s="26"/>
      <c r="AM84" s="3"/>
      <c r="AN84" s="3"/>
      <c r="AS84" s="6" t="s">
        <v>88</v>
      </c>
      <c r="AT84" s="26"/>
      <c r="AU84" s="26"/>
      <c r="AV84" s="26"/>
      <c r="AW84" s="26"/>
      <c r="AX84" s="27"/>
      <c r="AY84" s="27"/>
      <c r="AZ84" s="27"/>
      <c r="BA84" s="27"/>
      <c r="BB84" s="27"/>
      <c r="BC84" s="27"/>
      <c r="BD84" s="27"/>
      <c r="BE84" s="27"/>
      <c r="BF84" s="27"/>
      <c r="BG84" s="27"/>
      <c r="BH84" s="26"/>
      <c r="BI84" s="26"/>
      <c r="BJ84" s="26"/>
      <c r="BK84" s="26"/>
      <c r="BL84" s="26"/>
      <c r="BM84" s="26"/>
      <c r="BN84" s="26"/>
      <c r="BO84" s="26"/>
      <c r="BP84" s="26"/>
      <c r="BQ84" s="26"/>
      <c r="BR84" s="26"/>
      <c r="BS84" s="26"/>
      <c r="BT84" s="26"/>
      <c r="BU84" s="26"/>
      <c r="BV84" s="26"/>
      <c r="BW84" s="26"/>
      <c r="BX84" s="26"/>
      <c r="BY84" s="26"/>
      <c r="BZ84" s="26"/>
      <c r="CA84" s="26"/>
      <c r="CB84" s="26"/>
      <c r="CC84" s="26"/>
      <c r="CD84" s="3"/>
      <c r="CE84" s="3"/>
    </row>
    <row r="85" spans="2:83" ht="23.25" customHeight="1">
      <c r="C85" s="181" t="s">
        <v>73</v>
      </c>
      <c r="D85" s="182"/>
      <c r="E85" s="182"/>
      <c r="F85" s="183"/>
      <c r="G85" s="297" t="s">
        <v>74</v>
      </c>
      <c r="H85" s="297"/>
      <c r="I85" s="297"/>
      <c r="J85" s="297"/>
      <c r="K85" s="297"/>
      <c r="L85" s="297"/>
      <c r="M85" s="297"/>
      <c r="N85" s="297"/>
      <c r="O85" s="297"/>
      <c r="P85" s="297"/>
      <c r="Q85" s="181" t="s">
        <v>75</v>
      </c>
      <c r="R85" s="182"/>
      <c r="S85" s="182"/>
      <c r="T85" s="182"/>
      <c r="U85" s="182"/>
      <c r="V85" s="182"/>
      <c r="W85" s="182"/>
      <c r="X85" s="182"/>
      <c r="Y85" s="183"/>
      <c r="Z85" s="298" t="s">
        <v>76</v>
      </c>
      <c r="AA85" s="299"/>
      <c r="AB85" s="299"/>
      <c r="AC85" s="299"/>
      <c r="AD85" s="299"/>
      <c r="AE85" s="299"/>
      <c r="AF85" s="300"/>
      <c r="AG85" s="301" t="s">
        <v>77</v>
      </c>
      <c r="AH85" s="302"/>
      <c r="AI85" s="302"/>
      <c r="AJ85" s="302"/>
      <c r="AK85" s="302"/>
      <c r="AL85" s="302"/>
      <c r="AM85" s="3"/>
      <c r="AN85" s="3"/>
      <c r="AT85" s="181" t="s">
        <v>73</v>
      </c>
      <c r="AU85" s="182"/>
      <c r="AV85" s="182"/>
      <c r="AW85" s="183"/>
      <c r="AX85" s="297" t="s">
        <v>74</v>
      </c>
      <c r="AY85" s="297"/>
      <c r="AZ85" s="297"/>
      <c r="BA85" s="297"/>
      <c r="BB85" s="297"/>
      <c r="BC85" s="297"/>
      <c r="BD85" s="297"/>
      <c r="BE85" s="297"/>
      <c r="BF85" s="297"/>
      <c r="BG85" s="297"/>
      <c r="BH85" s="181" t="s">
        <v>75</v>
      </c>
      <c r="BI85" s="182"/>
      <c r="BJ85" s="182"/>
      <c r="BK85" s="182"/>
      <c r="BL85" s="182"/>
      <c r="BM85" s="182"/>
      <c r="BN85" s="182"/>
      <c r="BO85" s="182"/>
      <c r="BP85" s="183"/>
      <c r="BQ85" s="298" t="s">
        <v>76</v>
      </c>
      <c r="BR85" s="299"/>
      <c r="BS85" s="299"/>
      <c r="BT85" s="299"/>
      <c r="BU85" s="299"/>
      <c r="BV85" s="299"/>
      <c r="BW85" s="300"/>
      <c r="BX85" s="301" t="s">
        <v>77</v>
      </c>
      <c r="BY85" s="302"/>
      <c r="BZ85" s="302"/>
      <c r="CA85" s="302"/>
      <c r="CB85" s="302"/>
      <c r="CC85" s="302"/>
      <c r="CD85" s="3"/>
      <c r="CE85" s="3"/>
    </row>
    <row r="86" spans="2:83" ht="14.25" customHeight="1">
      <c r="C86" s="303"/>
      <c r="D86" s="304"/>
      <c r="E86" s="304"/>
      <c r="F86" s="304"/>
      <c r="G86" s="305"/>
      <c r="H86" s="306"/>
      <c r="I86" s="306"/>
      <c r="J86" s="306"/>
      <c r="K86" s="306"/>
      <c r="L86" s="306"/>
      <c r="M86" s="306"/>
      <c r="N86" s="306"/>
      <c r="O86" s="306"/>
      <c r="P86" s="307"/>
      <c r="Q86" s="303"/>
      <c r="R86" s="304"/>
      <c r="S86" s="304"/>
      <c r="T86" s="304"/>
      <c r="U86" s="304"/>
      <c r="V86" s="304"/>
      <c r="W86" s="304"/>
      <c r="X86" s="304"/>
      <c r="Y86" s="311"/>
      <c r="Z86" s="304"/>
      <c r="AA86" s="304"/>
      <c r="AB86" s="304"/>
      <c r="AC86" s="304"/>
      <c r="AD86" s="304"/>
      <c r="AE86" s="304"/>
      <c r="AF86" s="311"/>
      <c r="AG86" s="303"/>
      <c r="AH86" s="304"/>
      <c r="AI86" s="304"/>
      <c r="AJ86" s="304"/>
      <c r="AK86" s="304"/>
      <c r="AL86" s="311"/>
      <c r="AM86" s="3"/>
      <c r="AN86" s="3"/>
      <c r="AT86" s="187" t="s">
        <v>89</v>
      </c>
      <c r="AU86" s="188"/>
      <c r="AV86" s="188"/>
      <c r="AW86" s="193"/>
      <c r="AX86" s="312" t="s">
        <v>79</v>
      </c>
      <c r="AY86" s="313"/>
      <c r="AZ86" s="313"/>
      <c r="BA86" s="313"/>
      <c r="BB86" s="313"/>
      <c r="BC86" s="313"/>
      <c r="BD86" s="313"/>
      <c r="BE86" s="313"/>
      <c r="BF86" s="313"/>
      <c r="BG86" s="314"/>
      <c r="BH86" s="315" t="s">
        <v>80</v>
      </c>
      <c r="BI86" s="316"/>
      <c r="BJ86" s="316"/>
      <c r="BK86" s="316"/>
      <c r="BL86" s="316"/>
      <c r="BM86" s="316"/>
      <c r="BN86" s="316"/>
      <c r="BO86" s="316"/>
      <c r="BP86" s="317"/>
      <c r="BQ86" s="188" t="s">
        <v>81</v>
      </c>
      <c r="BR86" s="188"/>
      <c r="BS86" s="188"/>
      <c r="BT86" s="188"/>
      <c r="BU86" s="188"/>
      <c r="BV86" s="188"/>
      <c r="BW86" s="193"/>
      <c r="BX86" s="187">
        <v>173</v>
      </c>
      <c r="BY86" s="188"/>
      <c r="BZ86" s="188"/>
      <c r="CA86" s="188"/>
      <c r="CB86" s="188"/>
      <c r="CC86" s="193"/>
      <c r="CD86" s="3"/>
      <c r="CE86" s="3"/>
    </row>
    <row r="87" spans="2:83" ht="14.25" customHeight="1">
      <c r="C87" s="303"/>
      <c r="D87" s="304"/>
      <c r="E87" s="304"/>
      <c r="F87" s="304"/>
      <c r="G87" s="305"/>
      <c r="H87" s="306"/>
      <c r="I87" s="306"/>
      <c r="J87" s="306"/>
      <c r="K87" s="306"/>
      <c r="L87" s="306"/>
      <c r="M87" s="306"/>
      <c r="N87" s="306"/>
      <c r="O87" s="306"/>
      <c r="P87" s="307"/>
      <c r="Q87" s="303"/>
      <c r="R87" s="304"/>
      <c r="S87" s="304"/>
      <c r="T87" s="304"/>
      <c r="U87" s="304"/>
      <c r="V87" s="304"/>
      <c r="W87" s="304"/>
      <c r="X87" s="304"/>
      <c r="Y87" s="311"/>
      <c r="Z87" s="304"/>
      <c r="AA87" s="304"/>
      <c r="AB87" s="304"/>
      <c r="AC87" s="304"/>
      <c r="AD87" s="304"/>
      <c r="AE87" s="304"/>
      <c r="AF87" s="311"/>
      <c r="AG87" s="303"/>
      <c r="AH87" s="304"/>
      <c r="AI87" s="304"/>
      <c r="AJ87" s="304"/>
      <c r="AK87" s="304"/>
      <c r="AL87" s="311"/>
      <c r="AM87" s="3"/>
      <c r="AN87" s="3"/>
      <c r="AT87" s="187" t="s">
        <v>90</v>
      </c>
      <c r="AU87" s="188"/>
      <c r="AV87" s="188"/>
      <c r="AW87" s="193"/>
      <c r="AX87" s="312" t="s">
        <v>79</v>
      </c>
      <c r="AY87" s="313"/>
      <c r="AZ87" s="313"/>
      <c r="BA87" s="313"/>
      <c r="BB87" s="313"/>
      <c r="BC87" s="313"/>
      <c r="BD87" s="313"/>
      <c r="BE87" s="313"/>
      <c r="BF87" s="313"/>
      <c r="BG87" s="314"/>
      <c r="BH87" s="315"/>
      <c r="BI87" s="316"/>
      <c r="BJ87" s="316"/>
      <c r="BK87" s="316"/>
      <c r="BL87" s="316"/>
      <c r="BM87" s="316"/>
      <c r="BN87" s="316"/>
      <c r="BO87" s="316"/>
      <c r="BP87" s="317"/>
      <c r="BQ87" s="188" t="s">
        <v>81</v>
      </c>
      <c r="BR87" s="188"/>
      <c r="BS87" s="188"/>
      <c r="BT87" s="188"/>
      <c r="BU87" s="188"/>
      <c r="BV87" s="188"/>
      <c r="BW87" s="193"/>
      <c r="BX87" s="187">
        <v>173</v>
      </c>
      <c r="BY87" s="188"/>
      <c r="BZ87" s="188"/>
      <c r="CA87" s="188"/>
      <c r="CB87" s="188"/>
      <c r="CC87" s="193"/>
      <c r="CD87" s="3"/>
      <c r="CE87" s="3"/>
    </row>
    <row r="88" spans="2:83" ht="14.25" customHeight="1">
      <c r="C88" s="303"/>
      <c r="D88" s="304"/>
      <c r="E88" s="304"/>
      <c r="F88" s="304"/>
      <c r="G88" s="305"/>
      <c r="H88" s="306"/>
      <c r="I88" s="306"/>
      <c r="J88" s="306"/>
      <c r="K88" s="306"/>
      <c r="L88" s="306"/>
      <c r="M88" s="306"/>
      <c r="N88" s="306"/>
      <c r="O88" s="306"/>
      <c r="P88" s="307"/>
      <c r="Q88" s="303"/>
      <c r="R88" s="304"/>
      <c r="S88" s="304"/>
      <c r="T88" s="304"/>
      <c r="U88" s="304"/>
      <c r="V88" s="304"/>
      <c r="W88" s="304"/>
      <c r="X88" s="304"/>
      <c r="Y88" s="311"/>
      <c r="Z88" s="304"/>
      <c r="AA88" s="304"/>
      <c r="AB88" s="304"/>
      <c r="AC88" s="304"/>
      <c r="AD88" s="304"/>
      <c r="AE88" s="304"/>
      <c r="AF88" s="311"/>
      <c r="AG88" s="303"/>
      <c r="AH88" s="304"/>
      <c r="AI88" s="304"/>
      <c r="AJ88" s="304"/>
      <c r="AK88" s="304"/>
      <c r="AL88" s="311"/>
      <c r="AM88" s="3"/>
      <c r="AN88" s="3"/>
      <c r="AT88" s="187" t="s">
        <v>91</v>
      </c>
      <c r="AU88" s="188"/>
      <c r="AV88" s="188"/>
      <c r="AW88" s="188"/>
      <c r="AX88" s="312" t="s">
        <v>79</v>
      </c>
      <c r="AY88" s="313"/>
      <c r="AZ88" s="313"/>
      <c r="BA88" s="313"/>
      <c r="BB88" s="313"/>
      <c r="BC88" s="313"/>
      <c r="BD88" s="313"/>
      <c r="BE88" s="313"/>
      <c r="BF88" s="313"/>
      <c r="BG88" s="314"/>
      <c r="BH88" s="187"/>
      <c r="BI88" s="188"/>
      <c r="BJ88" s="188"/>
      <c r="BK88" s="188"/>
      <c r="BL88" s="188"/>
      <c r="BM88" s="188"/>
      <c r="BN88" s="188"/>
      <c r="BO88" s="188"/>
      <c r="BP88" s="193"/>
      <c r="BQ88" s="188" t="s">
        <v>81</v>
      </c>
      <c r="BR88" s="188"/>
      <c r="BS88" s="188"/>
      <c r="BT88" s="188"/>
      <c r="BU88" s="188"/>
      <c r="BV88" s="188"/>
      <c r="BW88" s="193"/>
      <c r="BX88" s="187">
        <v>173</v>
      </c>
      <c r="BY88" s="188"/>
      <c r="BZ88" s="188"/>
      <c r="CA88" s="188"/>
      <c r="CB88" s="188"/>
      <c r="CC88" s="193"/>
      <c r="CD88" s="3"/>
      <c r="CE88" s="3"/>
    </row>
    <row r="89" spans="2:83" ht="14.25" customHeight="1">
      <c r="C89" s="303"/>
      <c r="D89" s="304"/>
      <c r="E89" s="304"/>
      <c r="F89" s="304"/>
      <c r="G89" s="305"/>
      <c r="H89" s="306"/>
      <c r="I89" s="306"/>
      <c r="J89" s="306"/>
      <c r="K89" s="306"/>
      <c r="L89" s="306"/>
      <c r="M89" s="306"/>
      <c r="N89" s="306"/>
      <c r="O89" s="306"/>
      <c r="P89" s="307"/>
      <c r="Q89" s="303"/>
      <c r="R89" s="304"/>
      <c r="S89" s="304"/>
      <c r="T89" s="304"/>
      <c r="U89" s="304"/>
      <c r="V89" s="304"/>
      <c r="W89" s="304"/>
      <c r="X89" s="304"/>
      <c r="Y89" s="311"/>
      <c r="Z89" s="304"/>
      <c r="AA89" s="304"/>
      <c r="AB89" s="304"/>
      <c r="AC89" s="304"/>
      <c r="AD89" s="304"/>
      <c r="AE89" s="304"/>
      <c r="AF89" s="311"/>
      <c r="AG89" s="303"/>
      <c r="AH89" s="304"/>
      <c r="AI89" s="304"/>
      <c r="AJ89" s="304"/>
      <c r="AK89" s="304"/>
      <c r="AL89" s="311"/>
      <c r="AM89" s="3"/>
      <c r="AN89" s="3"/>
      <c r="AT89" s="187"/>
      <c r="AU89" s="188"/>
      <c r="AV89" s="188"/>
      <c r="AW89" s="188"/>
      <c r="AX89" s="312"/>
      <c r="AY89" s="313"/>
      <c r="AZ89" s="313"/>
      <c r="BA89" s="313"/>
      <c r="BB89" s="313"/>
      <c r="BC89" s="313"/>
      <c r="BD89" s="313"/>
      <c r="BE89" s="313"/>
      <c r="BF89" s="313"/>
      <c r="BG89" s="314"/>
      <c r="BH89" s="187"/>
      <c r="BI89" s="188"/>
      <c r="BJ89" s="188"/>
      <c r="BK89" s="188"/>
      <c r="BL89" s="188"/>
      <c r="BM89" s="188"/>
      <c r="BN89" s="188"/>
      <c r="BO89" s="188"/>
      <c r="BP89" s="193"/>
      <c r="BQ89" s="188"/>
      <c r="BR89" s="188"/>
      <c r="BS89" s="188"/>
      <c r="BT89" s="188"/>
      <c r="BU89" s="188"/>
      <c r="BV89" s="188"/>
      <c r="BW89" s="193"/>
      <c r="BX89" s="187"/>
      <c r="BY89" s="188"/>
      <c r="BZ89" s="188"/>
      <c r="CA89" s="188"/>
      <c r="CB89" s="188"/>
      <c r="CC89" s="193"/>
      <c r="CD89" s="3"/>
      <c r="CE89" s="3"/>
    </row>
    <row r="90" spans="2:83" ht="14.25" customHeight="1">
      <c r="C90" s="303"/>
      <c r="D90" s="304"/>
      <c r="E90" s="304"/>
      <c r="F90" s="304"/>
      <c r="G90" s="305"/>
      <c r="H90" s="306"/>
      <c r="I90" s="306"/>
      <c r="J90" s="306"/>
      <c r="K90" s="306"/>
      <c r="L90" s="306"/>
      <c r="M90" s="306"/>
      <c r="N90" s="306"/>
      <c r="O90" s="306"/>
      <c r="P90" s="307"/>
      <c r="Q90" s="303"/>
      <c r="R90" s="304"/>
      <c r="S90" s="304"/>
      <c r="T90" s="304"/>
      <c r="U90" s="304"/>
      <c r="V90" s="304"/>
      <c r="W90" s="304"/>
      <c r="X90" s="304"/>
      <c r="Y90" s="311"/>
      <c r="Z90" s="304"/>
      <c r="AA90" s="304"/>
      <c r="AB90" s="304"/>
      <c r="AC90" s="304"/>
      <c r="AD90" s="304"/>
      <c r="AE90" s="304"/>
      <c r="AF90" s="311"/>
      <c r="AG90" s="303"/>
      <c r="AH90" s="304"/>
      <c r="AI90" s="304"/>
      <c r="AJ90" s="304"/>
      <c r="AK90" s="304"/>
      <c r="AL90" s="311"/>
      <c r="AM90" s="3"/>
      <c r="AN90" s="3"/>
      <c r="AT90" s="187"/>
      <c r="AU90" s="188"/>
      <c r="AV90" s="188"/>
      <c r="AW90" s="188"/>
      <c r="AX90" s="312"/>
      <c r="AY90" s="313"/>
      <c r="AZ90" s="313"/>
      <c r="BA90" s="313"/>
      <c r="BB90" s="313"/>
      <c r="BC90" s="313"/>
      <c r="BD90" s="313"/>
      <c r="BE90" s="313"/>
      <c r="BF90" s="313"/>
      <c r="BG90" s="314"/>
      <c r="BH90" s="187"/>
      <c r="BI90" s="188"/>
      <c r="BJ90" s="188"/>
      <c r="BK90" s="188"/>
      <c r="BL90" s="188"/>
      <c r="BM90" s="188"/>
      <c r="BN90" s="188"/>
      <c r="BO90" s="188"/>
      <c r="BP90" s="193"/>
      <c r="BQ90" s="188"/>
      <c r="BR90" s="188"/>
      <c r="BS90" s="188"/>
      <c r="BT90" s="188"/>
      <c r="BU90" s="188"/>
      <c r="BV90" s="188"/>
      <c r="BW90" s="193"/>
      <c r="BX90" s="187"/>
      <c r="BY90" s="188"/>
      <c r="BZ90" s="188"/>
      <c r="CA90" s="188"/>
      <c r="CB90" s="188"/>
      <c r="CC90" s="193"/>
      <c r="CD90" s="3"/>
      <c r="CE90" s="3"/>
    </row>
    <row r="91" spans="2:83" ht="14.25" customHeight="1">
      <c r="C91" s="303"/>
      <c r="D91" s="304"/>
      <c r="E91" s="304"/>
      <c r="F91" s="304"/>
      <c r="G91" s="305"/>
      <c r="H91" s="306"/>
      <c r="I91" s="306"/>
      <c r="J91" s="306"/>
      <c r="K91" s="306"/>
      <c r="L91" s="306"/>
      <c r="M91" s="306"/>
      <c r="N91" s="306"/>
      <c r="O91" s="306"/>
      <c r="P91" s="307"/>
      <c r="Q91" s="303"/>
      <c r="R91" s="304"/>
      <c r="S91" s="304"/>
      <c r="T91" s="304"/>
      <c r="U91" s="304"/>
      <c r="V91" s="304"/>
      <c r="W91" s="304"/>
      <c r="X91" s="304"/>
      <c r="Y91" s="311"/>
      <c r="Z91" s="304"/>
      <c r="AA91" s="304"/>
      <c r="AB91" s="304"/>
      <c r="AC91" s="304"/>
      <c r="AD91" s="304"/>
      <c r="AE91" s="304"/>
      <c r="AF91" s="311"/>
      <c r="AG91" s="303"/>
      <c r="AH91" s="304"/>
      <c r="AI91" s="304"/>
      <c r="AJ91" s="304"/>
      <c r="AK91" s="304"/>
      <c r="AL91" s="311"/>
      <c r="AM91" s="3"/>
      <c r="AN91" s="3"/>
      <c r="AT91" s="187"/>
      <c r="AU91" s="188"/>
      <c r="AV91" s="188"/>
      <c r="AW91" s="188"/>
      <c r="AX91" s="312"/>
      <c r="AY91" s="313"/>
      <c r="AZ91" s="313"/>
      <c r="BA91" s="313"/>
      <c r="BB91" s="313"/>
      <c r="BC91" s="313"/>
      <c r="BD91" s="313"/>
      <c r="BE91" s="313"/>
      <c r="BF91" s="313"/>
      <c r="BG91" s="314"/>
      <c r="BH91" s="187"/>
      <c r="BI91" s="188"/>
      <c r="BJ91" s="188"/>
      <c r="BK91" s="188"/>
      <c r="BL91" s="188"/>
      <c r="BM91" s="188"/>
      <c r="BN91" s="188"/>
      <c r="BO91" s="188"/>
      <c r="BP91" s="193"/>
      <c r="BQ91" s="188"/>
      <c r="BR91" s="188"/>
      <c r="BS91" s="188"/>
      <c r="BT91" s="188"/>
      <c r="BU91" s="188"/>
      <c r="BV91" s="188"/>
      <c r="BW91" s="193"/>
      <c r="BX91" s="187"/>
      <c r="BY91" s="188"/>
      <c r="BZ91" s="188"/>
      <c r="CA91" s="188"/>
      <c r="CB91" s="188"/>
      <c r="CC91" s="193"/>
      <c r="CD91" s="3"/>
      <c r="CE91" s="3"/>
    </row>
    <row r="92" spans="2:83" ht="14.25" customHeight="1">
      <c r="C92" s="303"/>
      <c r="D92" s="304"/>
      <c r="E92" s="304"/>
      <c r="F92" s="304"/>
      <c r="G92" s="305"/>
      <c r="H92" s="306"/>
      <c r="I92" s="306"/>
      <c r="J92" s="306"/>
      <c r="K92" s="306"/>
      <c r="L92" s="306"/>
      <c r="M92" s="306"/>
      <c r="N92" s="306"/>
      <c r="O92" s="306"/>
      <c r="P92" s="307"/>
      <c r="Q92" s="303"/>
      <c r="R92" s="304"/>
      <c r="S92" s="304"/>
      <c r="T92" s="304"/>
      <c r="U92" s="304"/>
      <c r="V92" s="304"/>
      <c r="W92" s="304"/>
      <c r="X92" s="304"/>
      <c r="Y92" s="311"/>
      <c r="Z92" s="304"/>
      <c r="AA92" s="304"/>
      <c r="AB92" s="304"/>
      <c r="AC92" s="304"/>
      <c r="AD92" s="304"/>
      <c r="AE92" s="304"/>
      <c r="AF92" s="311"/>
      <c r="AG92" s="303"/>
      <c r="AH92" s="304"/>
      <c r="AI92" s="304"/>
      <c r="AJ92" s="304"/>
      <c r="AK92" s="304"/>
      <c r="AL92" s="311"/>
      <c r="AM92" s="3"/>
      <c r="AN92" s="3"/>
      <c r="AT92" s="187"/>
      <c r="AU92" s="188"/>
      <c r="AV92" s="188"/>
      <c r="AW92" s="188"/>
      <c r="AX92" s="312"/>
      <c r="AY92" s="313"/>
      <c r="AZ92" s="313"/>
      <c r="BA92" s="313"/>
      <c r="BB92" s="313"/>
      <c r="BC92" s="313"/>
      <c r="BD92" s="313"/>
      <c r="BE92" s="313"/>
      <c r="BF92" s="313"/>
      <c r="BG92" s="314"/>
      <c r="BH92" s="187"/>
      <c r="BI92" s="188"/>
      <c r="BJ92" s="188"/>
      <c r="BK92" s="188"/>
      <c r="BL92" s="188"/>
      <c r="BM92" s="188"/>
      <c r="BN92" s="188"/>
      <c r="BO92" s="188"/>
      <c r="BP92" s="193"/>
      <c r="BQ92" s="188"/>
      <c r="BR92" s="188"/>
      <c r="BS92" s="188"/>
      <c r="BT92" s="188"/>
      <c r="BU92" s="188"/>
      <c r="BV92" s="188"/>
      <c r="BW92" s="193"/>
      <c r="BX92" s="187"/>
      <c r="BY92" s="188"/>
      <c r="BZ92" s="188"/>
      <c r="CA92" s="188"/>
      <c r="CB92" s="188"/>
      <c r="CC92" s="193"/>
      <c r="CD92" s="3"/>
      <c r="CE92" s="3"/>
    </row>
    <row r="93" spans="2:83" ht="14.25" customHeight="1">
      <c r="C93" s="303"/>
      <c r="D93" s="304"/>
      <c r="E93" s="304"/>
      <c r="F93" s="304"/>
      <c r="G93" s="305"/>
      <c r="H93" s="306"/>
      <c r="I93" s="306"/>
      <c r="J93" s="306"/>
      <c r="K93" s="306"/>
      <c r="L93" s="306"/>
      <c r="M93" s="306"/>
      <c r="N93" s="306"/>
      <c r="O93" s="306"/>
      <c r="P93" s="307"/>
      <c r="Q93" s="303"/>
      <c r="R93" s="304"/>
      <c r="S93" s="304"/>
      <c r="T93" s="304"/>
      <c r="U93" s="304"/>
      <c r="V93" s="304"/>
      <c r="W93" s="304"/>
      <c r="X93" s="304"/>
      <c r="Y93" s="311"/>
      <c r="Z93" s="304"/>
      <c r="AA93" s="304"/>
      <c r="AB93" s="304"/>
      <c r="AC93" s="304"/>
      <c r="AD93" s="304"/>
      <c r="AE93" s="304"/>
      <c r="AF93" s="311"/>
      <c r="AG93" s="303"/>
      <c r="AH93" s="304"/>
      <c r="AI93" s="304"/>
      <c r="AJ93" s="304"/>
      <c r="AK93" s="304"/>
      <c r="AL93" s="311"/>
      <c r="AM93" s="3"/>
      <c r="AN93" s="3"/>
      <c r="AT93" s="187"/>
      <c r="AU93" s="188"/>
      <c r="AV93" s="188"/>
      <c r="AW93" s="188"/>
      <c r="AX93" s="312"/>
      <c r="AY93" s="313"/>
      <c r="AZ93" s="313"/>
      <c r="BA93" s="313"/>
      <c r="BB93" s="313"/>
      <c r="BC93" s="313"/>
      <c r="BD93" s="313"/>
      <c r="BE93" s="313"/>
      <c r="BF93" s="313"/>
      <c r="BG93" s="314"/>
      <c r="BH93" s="187"/>
      <c r="BI93" s="188"/>
      <c r="BJ93" s="188"/>
      <c r="BK93" s="188"/>
      <c r="BL93" s="188"/>
      <c r="BM93" s="188"/>
      <c r="BN93" s="188"/>
      <c r="BO93" s="188"/>
      <c r="BP93" s="193"/>
      <c r="BQ93" s="188"/>
      <c r="BR93" s="188"/>
      <c r="BS93" s="188"/>
      <c r="BT93" s="188"/>
      <c r="BU93" s="188"/>
      <c r="BV93" s="188"/>
      <c r="BW93" s="193"/>
      <c r="BX93" s="187"/>
      <c r="BY93" s="188"/>
      <c r="BZ93" s="188"/>
      <c r="CA93" s="188"/>
      <c r="CB93" s="188"/>
      <c r="CC93" s="193"/>
      <c r="CD93" s="3"/>
      <c r="CE93" s="3"/>
    </row>
    <row r="94" spans="2:83" ht="14.25" customHeight="1">
      <c r="C94" s="303"/>
      <c r="D94" s="304"/>
      <c r="E94" s="304"/>
      <c r="F94" s="304"/>
      <c r="G94" s="305"/>
      <c r="H94" s="306"/>
      <c r="I94" s="306"/>
      <c r="J94" s="306"/>
      <c r="K94" s="306"/>
      <c r="L94" s="306"/>
      <c r="M94" s="306"/>
      <c r="N94" s="306"/>
      <c r="O94" s="306"/>
      <c r="P94" s="307"/>
      <c r="Q94" s="303"/>
      <c r="R94" s="304"/>
      <c r="S94" s="304"/>
      <c r="T94" s="304"/>
      <c r="U94" s="304"/>
      <c r="V94" s="304"/>
      <c r="W94" s="304"/>
      <c r="X94" s="304"/>
      <c r="Y94" s="311"/>
      <c r="Z94" s="304"/>
      <c r="AA94" s="304"/>
      <c r="AB94" s="304"/>
      <c r="AC94" s="304"/>
      <c r="AD94" s="304"/>
      <c r="AE94" s="304"/>
      <c r="AF94" s="311"/>
      <c r="AG94" s="303"/>
      <c r="AH94" s="304"/>
      <c r="AI94" s="304"/>
      <c r="AJ94" s="304"/>
      <c r="AK94" s="304"/>
      <c r="AL94" s="311"/>
      <c r="AM94" s="3"/>
      <c r="AN94" s="3"/>
      <c r="AT94" s="187"/>
      <c r="AU94" s="188"/>
      <c r="AV94" s="188"/>
      <c r="AW94" s="188"/>
      <c r="AX94" s="312"/>
      <c r="AY94" s="313"/>
      <c r="AZ94" s="313"/>
      <c r="BA94" s="313"/>
      <c r="BB94" s="313"/>
      <c r="BC94" s="313"/>
      <c r="BD94" s="313"/>
      <c r="BE94" s="313"/>
      <c r="BF94" s="313"/>
      <c r="BG94" s="314"/>
      <c r="BH94" s="187"/>
      <c r="BI94" s="188"/>
      <c r="BJ94" s="188"/>
      <c r="BK94" s="188"/>
      <c r="BL94" s="188"/>
      <c r="BM94" s="188"/>
      <c r="BN94" s="188"/>
      <c r="BO94" s="188"/>
      <c r="BP94" s="193"/>
      <c r="BQ94" s="188"/>
      <c r="BR94" s="188"/>
      <c r="BS94" s="188"/>
      <c r="BT94" s="188"/>
      <c r="BU94" s="188"/>
      <c r="BV94" s="188"/>
      <c r="BW94" s="193"/>
      <c r="BX94" s="187"/>
      <c r="BY94" s="188"/>
      <c r="BZ94" s="188"/>
      <c r="CA94" s="188"/>
      <c r="CB94" s="188"/>
      <c r="CC94" s="193"/>
      <c r="CD94" s="3"/>
      <c r="CE94" s="3"/>
    </row>
    <row r="95" spans="2:83" ht="14.25" customHeight="1">
      <c r="C95" s="303"/>
      <c r="D95" s="304"/>
      <c r="E95" s="304"/>
      <c r="F95" s="304"/>
      <c r="G95" s="305"/>
      <c r="H95" s="306"/>
      <c r="I95" s="306"/>
      <c r="J95" s="306"/>
      <c r="K95" s="306"/>
      <c r="L95" s="306"/>
      <c r="M95" s="306"/>
      <c r="N95" s="306"/>
      <c r="O95" s="306"/>
      <c r="P95" s="307"/>
      <c r="Q95" s="303"/>
      <c r="R95" s="304"/>
      <c r="S95" s="304"/>
      <c r="T95" s="304"/>
      <c r="U95" s="304"/>
      <c r="V95" s="304"/>
      <c r="W95" s="304"/>
      <c r="X95" s="304"/>
      <c r="Y95" s="311"/>
      <c r="Z95" s="304"/>
      <c r="AA95" s="304"/>
      <c r="AB95" s="304"/>
      <c r="AC95" s="304"/>
      <c r="AD95" s="304"/>
      <c r="AE95" s="304"/>
      <c r="AF95" s="311"/>
      <c r="AG95" s="303"/>
      <c r="AH95" s="304"/>
      <c r="AI95" s="304"/>
      <c r="AJ95" s="304"/>
      <c r="AK95" s="304"/>
      <c r="AL95" s="311"/>
      <c r="AM95" s="3"/>
      <c r="AN95" s="3"/>
      <c r="AT95" s="187"/>
      <c r="AU95" s="188"/>
      <c r="AV95" s="188"/>
      <c r="AW95" s="188"/>
      <c r="AX95" s="312"/>
      <c r="AY95" s="313"/>
      <c r="AZ95" s="313"/>
      <c r="BA95" s="313"/>
      <c r="BB95" s="313"/>
      <c r="BC95" s="313"/>
      <c r="BD95" s="313"/>
      <c r="BE95" s="313"/>
      <c r="BF95" s="313"/>
      <c r="BG95" s="314"/>
      <c r="BH95" s="187"/>
      <c r="BI95" s="188"/>
      <c r="BJ95" s="188"/>
      <c r="BK95" s="188"/>
      <c r="BL95" s="188"/>
      <c r="BM95" s="188"/>
      <c r="BN95" s="188"/>
      <c r="BO95" s="188"/>
      <c r="BP95" s="193"/>
      <c r="BQ95" s="188"/>
      <c r="BR95" s="188"/>
      <c r="BS95" s="188"/>
      <c r="BT95" s="188"/>
      <c r="BU95" s="188"/>
      <c r="BV95" s="188"/>
      <c r="BW95" s="193"/>
      <c r="BX95" s="187"/>
      <c r="BY95" s="188"/>
      <c r="BZ95" s="188"/>
      <c r="CA95" s="188"/>
      <c r="CB95" s="188"/>
      <c r="CC95" s="193"/>
      <c r="CD95" s="3"/>
      <c r="CE95" s="3"/>
    </row>
    <row r="96" spans="2:83" ht="14.25" customHeight="1">
      <c r="C96" s="303"/>
      <c r="D96" s="304"/>
      <c r="E96" s="304"/>
      <c r="F96" s="304"/>
      <c r="G96" s="305"/>
      <c r="H96" s="306"/>
      <c r="I96" s="306"/>
      <c r="J96" s="306"/>
      <c r="K96" s="306"/>
      <c r="L96" s="306"/>
      <c r="M96" s="306"/>
      <c r="N96" s="306"/>
      <c r="O96" s="306"/>
      <c r="P96" s="307"/>
      <c r="Q96" s="303"/>
      <c r="R96" s="304"/>
      <c r="S96" s="304"/>
      <c r="T96" s="304"/>
      <c r="U96" s="304"/>
      <c r="V96" s="304"/>
      <c r="W96" s="304"/>
      <c r="X96" s="304"/>
      <c r="Y96" s="311"/>
      <c r="Z96" s="304"/>
      <c r="AA96" s="304"/>
      <c r="AB96" s="304"/>
      <c r="AC96" s="304"/>
      <c r="AD96" s="304"/>
      <c r="AE96" s="304"/>
      <c r="AF96" s="311"/>
      <c r="AG96" s="303"/>
      <c r="AH96" s="304"/>
      <c r="AI96" s="304"/>
      <c r="AJ96" s="304"/>
      <c r="AK96" s="304"/>
      <c r="AL96" s="311"/>
      <c r="AM96" s="3"/>
      <c r="AN96" s="3"/>
      <c r="AT96" s="187"/>
      <c r="AU96" s="188"/>
      <c r="AV96" s="188"/>
      <c r="AW96" s="188"/>
      <c r="AX96" s="312"/>
      <c r="AY96" s="313"/>
      <c r="AZ96" s="313"/>
      <c r="BA96" s="313"/>
      <c r="BB96" s="313"/>
      <c r="BC96" s="313"/>
      <c r="BD96" s="313"/>
      <c r="BE96" s="313"/>
      <c r="BF96" s="313"/>
      <c r="BG96" s="314"/>
      <c r="BH96" s="187"/>
      <c r="BI96" s="188"/>
      <c r="BJ96" s="188"/>
      <c r="BK96" s="188"/>
      <c r="BL96" s="188"/>
      <c r="BM96" s="188"/>
      <c r="BN96" s="188"/>
      <c r="BO96" s="188"/>
      <c r="BP96" s="193"/>
      <c r="BQ96" s="188"/>
      <c r="BR96" s="188"/>
      <c r="BS96" s="188"/>
      <c r="BT96" s="188"/>
      <c r="BU96" s="188"/>
      <c r="BV96" s="188"/>
      <c r="BW96" s="193"/>
      <c r="BX96" s="187"/>
      <c r="BY96" s="188"/>
      <c r="BZ96" s="188"/>
      <c r="CA96" s="188"/>
      <c r="CB96" s="188"/>
      <c r="CC96" s="193"/>
      <c r="CD96" s="3"/>
      <c r="CE96" s="3"/>
    </row>
    <row r="97" spans="2:83" ht="14.25" customHeight="1">
      <c r="C97" s="26"/>
      <c r="D97" s="26"/>
      <c r="E97" s="26"/>
      <c r="F97" s="26"/>
      <c r="G97" s="27"/>
      <c r="H97" s="27"/>
      <c r="I97" s="27"/>
      <c r="J97" s="27"/>
      <c r="K97" s="27"/>
      <c r="L97" s="27"/>
      <c r="M97" s="27"/>
      <c r="N97" s="27"/>
      <c r="O97" s="27"/>
      <c r="P97" s="27"/>
      <c r="Q97" s="26"/>
      <c r="R97" s="26"/>
      <c r="S97" s="26"/>
      <c r="T97" s="26"/>
      <c r="U97" s="26"/>
      <c r="V97" s="26"/>
      <c r="W97" s="26"/>
      <c r="X97" s="26"/>
      <c r="Y97" s="26"/>
      <c r="Z97" s="26"/>
      <c r="AA97" s="26"/>
      <c r="AB97" s="26"/>
      <c r="AC97" s="26"/>
      <c r="AD97" s="26"/>
      <c r="AE97" s="26"/>
      <c r="AF97" s="26"/>
      <c r="AG97" s="26"/>
      <c r="AH97" s="26"/>
      <c r="AI97" s="26"/>
      <c r="AJ97" s="26"/>
      <c r="AK97" s="26"/>
      <c r="AL97" s="26"/>
      <c r="AM97" s="3"/>
      <c r="AN97" s="3"/>
      <c r="AT97" s="26"/>
      <c r="AU97" s="26"/>
      <c r="AV97" s="26"/>
      <c r="AW97" s="26"/>
      <c r="AX97" s="27"/>
      <c r="AY97" s="27"/>
      <c r="AZ97" s="27"/>
      <c r="BA97" s="27"/>
      <c r="BB97" s="27"/>
      <c r="BC97" s="27"/>
      <c r="BD97" s="27"/>
      <c r="BE97" s="27"/>
      <c r="BF97" s="27"/>
      <c r="BG97" s="27"/>
      <c r="BH97" s="26"/>
      <c r="BI97" s="26"/>
      <c r="BJ97" s="26"/>
      <c r="BK97" s="26"/>
      <c r="BL97" s="26"/>
      <c r="BM97" s="26"/>
      <c r="BN97" s="26"/>
      <c r="BO97" s="26"/>
      <c r="BP97" s="26"/>
      <c r="BQ97" s="26"/>
      <c r="BR97" s="26"/>
      <c r="BS97" s="26"/>
      <c r="BT97" s="26"/>
      <c r="BU97" s="26"/>
      <c r="BV97" s="26"/>
      <c r="BW97" s="26"/>
      <c r="BX97" s="26"/>
      <c r="BY97" s="26"/>
      <c r="BZ97" s="26"/>
      <c r="CA97" s="26"/>
      <c r="CB97" s="26"/>
      <c r="CC97" s="26"/>
      <c r="CD97" s="3"/>
      <c r="CE97" s="3"/>
    </row>
    <row r="98" spans="2:83" ht="22.5" customHeight="1">
      <c r="B98" s="9" t="s">
        <v>92</v>
      </c>
      <c r="AS98" s="9" t="s">
        <v>92</v>
      </c>
    </row>
    <row r="99" spans="2:83" ht="35.1" customHeight="1">
      <c r="C99" s="181" t="s">
        <v>93</v>
      </c>
      <c r="D99" s="183"/>
      <c r="E99" s="181" t="s">
        <v>94</v>
      </c>
      <c r="F99" s="182"/>
      <c r="G99" s="182"/>
      <c r="H99" s="182"/>
      <c r="I99" s="182"/>
      <c r="J99" s="182"/>
      <c r="K99" s="182"/>
      <c r="L99" s="182"/>
      <c r="M99" s="182"/>
      <c r="N99" s="182"/>
      <c r="O99" s="182"/>
      <c r="P99" s="182"/>
      <c r="Q99" s="182"/>
      <c r="R99" s="183"/>
      <c r="S99" s="181" t="s">
        <v>95</v>
      </c>
      <c r="T99" s="182"/>
      <c r="U99" s="182"/>
      <c r="V99" s="182"/>
      <c r="W99" s="182"/>
      <c r="X99" s="182"/>
      <c r="Y99" s="183"/>
      <c r="Z99" s="181" t="s">
        <v>96</v>
      </c>
      <c r="AA99" s="182"/>
      <c r="AB99" s="182"/>
      <c r="AC99" s="182"/>
      <c r="AD99" s="182"/>
      <c r="AE99" s="182"/>
      <c r="AF99" s="182"/>
      <c r="AG99" s="182"/>
      <c r="AH99" s="182"/>
      <c r="AI99" s="182"/>
      <c r="AJ99" s="182"/>
      <c r="AK99" s="182"/>
      <c r="AL99" s="183"/>
      <c r="AT99" s="319" t="s">
        <v>93</v>
      </c>
      <c r="AU99" s="319"/>
      <c r="AV99" s="319" t="s">
        <v>94</v>
      </c>
      <c r="AW99" s="319"/>
      <c r="AX99" s="319"/>
      <c r="AY99" s="319"/>
      <c r="AZ99" s="319"/>
      <c r="BA99" s="319"/>
      <c r="BB99" s="319"/>
      <c r="BC99" s="319"/>
      <c r="BD99" s="319"/>
      <c r="BE99" s="319"/>
      <c r="BF99" s="319"/>
      <c r="BG99" s="319"/>
      <c r="BH99" s="319"/>
      <c r="BI99" s="319"/>
      <c r="BJ99" s="320" t="s">
        <v>95</v>
      </c>
      <c r="BK99" s="320"/>
      <c r="BL99" s="320"/>
      <c r="BM99" s="320"/>
      <c r="BN99" s="320"/>
      <c r="BO99" s="320"/>
      <c r="BP99" s="196"/>
      <c r="BQ99" s="320" t="s">
        <v>96</v>
      </c>
      <c r="BR99" s="320"/>
      <c r="BS99" s="320"/>
      <c r="BT99" s="320"/>
      <c r="BU99" s="320"/>
      <c r="BV99" s="320"/>
      <c r="BW99" s="320"/>
      <c r="BX99" s="320"/>
      <c r="BY99" s="320"/>
      <c r="BZ99" s="320"/>
      <c r="CA99" s="320"/>
      <c r="CB99" s="320"/>
      <c r="CC99" s="320"/>
    </row>
    <row r="100" spans="2:83" ht="35.1" customHeight="1">
      <c r="C100" s="321" t="s">
        <v>97</v>
      </c>
      <c r="D100" s="322"/>
      <c r="E100" s="323"/>
      <c r="F100" s="324"/>
      <c r="G100" s="324"/>
      <c r="H100" s="324"/>
      <c r="I100" s="324"/>
      <c r="J100" s="324"/>
      <c r="K100" s="324"/>
      <c r="L100" s="12" t="s">
        <v>98</v>
      </c>
      <c r="M100" s="12"/>
      <c r="N100" s="304"/>
      <c r="O100" s="304"/>
      <c r="P100" s="12" t="s">
        <v>99</v>
      </c>
      <c r="Q100" s="12"/>
      <c r="R100" s="28"/>
      <c r="S100" s="325"/>
      <c r="T100" s="326"/>
      <c r="U100" s="326"/>
      <c r="V100" s="326"/>
      <c r="W100" s="326"/>
      <c r="X100" s="29" t="s">
        <v>22</v>
      </c>
      <c r="Y100" s="29"/>
      <c r="Z100" s="323"/>
      <c r="AA100" s="324"/>
      <c r="AB100" s="324"/>
      <c r="AC100" s="324"/>
      <c r="AD100" s="324"/>
      <c r="AE100" s="324"/>
      <c r="AF100" s="324"/>
      <c r="AG100" s="324"/>
      <c r="AH100" s="324"/>
      <c r="AI100" s="324"/>
      <c r="AJ100" s="324"/>
      <c r="AK100" s="324"/>
      <c r="AL100" s="327"/>
      <c r="AT100" s="328" t="s">
        <v>97</v>
      </c>
      <c r="AU100" s="328"/>
      <c r="AV100" s="329" t="s">
        <v>100</v>
      </c>
      <c r="AW100" s="330"/>
      <c r="AX100" s="330"/>
      <c r="AY100" s="330"/>
      <c r="AZ100" s="330"/>
      <c r="BA100" s="330"/>
      <c r="BB100" s="330"/>
      <c r="BC100" s="12" t="s">
        <v>98</v>
      </c>
      <c r="BD100" s="12"/>
      <c r="BE100" s="197">
        <v>3</v>
      </c>
      <c r="BF100" s="331"/>
      <c r="BG100" s="12" t="s">
        <v>99</v>
      </c>
      <c r="BH100" s="12"/>
      <c r="BI100" s="28"/>
      <c r="BJ100" s="332">
        <v>26</v>
      </c>
      <c r="BK100" s="333"/>
      <c r="BL100" s="333"/>
      <c r="BM100" s="333"/>
      <c r="BN100" s="333"/>
      <c r="BO100" s="29" t="s">
        <v>22</v>
      </c>
      <c r="BP100" s="29"/>
      <c r="BQ100" s="334" t="s">
        <v>101</v>
      </c>
      <c r="BR100" s="335"/>
      <c r="BS100" s="335"/>
      <c r="BT100" s="335"/>
      <c r="BU100" s="335"/>
      <c r="BV100" s="335"/>
      <c r="BW100" s="335"/>
      <c r="BX100" s="335"/>
      <c r="BY100" s="335"/>
      <c r="BZ100" s="335"/>
      <c r="CA100" s="335"/>
      <c r="CB100" s="335"/>
      <c r="CC100" s="336"/>
    </row>
    <row r="101" spans="2:83" ht="35.1" customHeight="1">
      <c r="C101" s="321" t="s">
        <v>102</v>
      </c>
      <c r="D101" s="322"/>
      <c r="E101" s="323"/>
      <c r="F101" s="324"/>
      <c r="G101" s="324"/>
      <c r="H101" s="324"/>
      <c r="I101" s="324"/>
      <c r="J101" s="324"/>
      <c r="K101" s="324"/>
      <c r="L101" s="29" t="s">
        <v>98</v>
      </c>
      <c r="M101" s="29"/>
      <c r="N101" s="304"/>
      <c r="O101" s="304"/>
      <c r="P101" s="29" t="s">
        <v>99</v>
      </c>
      <c r="Q101" s="29"/>
      <c r="R101" s="30"/>
      <c r="S101" s="325"/>
      <c r="T101" s="326"/>
      <c r="U101" s="326"/>
      <c r="V101" s="326"/>
      <c r="W101" s="326"/>
      <c r="X101" s="29" t="s">
        <v>22</v>
      </c>
      <c r="Y101" s="29"/>
      <c r="Z101" s="323"/>
      <c r="AA101" s="324"/>
      <c r="AB101" s="324"/>
      <c r="AC101" s="324"/>
      <c r="AD101" s="324"/>
      <c r="AE101" s="324"/>
      <c r="AF101" s="324"/>
      <c r="AG101" s="324"/>
      <c r="AH101" s="324"/>
      <c r="AI101" s="324"/>
      <c r="AJ101" s="324"/>
      <c r="AK101" s="324"/>
      <c r="AL101" s="327"/>
      <c r="AT101" s="328" t="s">
        <v>102</v>
      </c>
      <c r="AU101" s="328"/>
      <c r="AV101" s="334" t="s">
        <v>103</v>
      </c>
      <c r="AW101" s="335"/>
      <c r="AX101" s="335"/>
      <c r="AY101" s="335"/>
      <c r="AZ101" s="335"/>
      <c r="BA101" s="335"/>
      <c r="BB101" s="335"/>
      <c r="BC101" s="29" t="s">
        <v>98</v>
      </c>
      <c r="BD101" s="29"/>
      <c r="BE101" s="188">
        <v>4</v>
      </c>
      <c r="BF101" s="337"/>
      <c r="BG101" s="29" t="s">
        <v>99</v>
      </c>
      <c r="BH101" s="29"/>
      <c r="BI101" s="30"/>
      <c r="BJ101" s="332">
        <v>26</v>
      </c>
      <c r="BK101" s="333"/>
      <c r="BL101" s="333"/>
      <c r="BM101" s="333"/>
      <c r="BN101" s="333"/>
      <c r="BO101" s="29" t="s">
        <v>22</v>
      </c>
      <c r="BP101" s="29"/>
      <c r="BQ101" s="334" t="s">
        <v>104</v>
      </c>
      <c r="BR101" s="335"/>
      <c r="BS101" s="335"/>
      <c r="BT101" s="335"/>
      <c r="BU101" s="335"/>
      <c r="BV101" s="335"/>
      <c r="BW101" s="335"/>
      <c r="BX101" s="335"/>
      <c r="BY101" s="335"/>
      <c r="BZ101" s="335"/>
      <c r="CA101" s="335"/>
      <c r="CB101" s="335"/>
      <c r="CC101" s="336"/>
    </row>
    <row r="102" spans="2:83" ht="35.1" customHeight="1">
      <c r="C102" s="321" t="s">
        <v>105</v>
      </c>
      <c r="D102" s="322"/>
      <c r="E102" s="323"/>
      <c r="F102" s="324"/>
      <c r="G102" s="324"/>
      <c r="H102" s="324"/>
      <c r="I102" s="324"/>
      <c r="J102" s="324"/>
      <c r="K102" s="324"/>
      <c r="L102" s="29" t="s">
        <v>98</v>
      </c>
      <c r="M102" s="29"/>
      <c r="N102" s="304"/>
      <c r="O102" s="304"/>
      <c r="P102" s="29" t="s">
        <v>99</v>
      </c>
      <c r="Q102" s="29"/>
      <c r="R102" s="30"/>
      <c r="S102" s="325"/>
      <c r="T102" s="326"/>
      <c r="U102" s="326"/>
      <c r="V102" s="326"/>
      <c r="W102" s="326"/>
      <c r="X102" s="29" t="s">
        <v>22</v>
      </c>
      <c r="Y102" s="29"/>
      <c r="Z102" s="323"/>
      <c r="AA102" s="324"/>
      <c r="AB102" s="324"/>
      <c r="AC102" s="324"/>
      <c r="AD102" s="324"/>
      <c r="AE102" s="324"/>
      <c r="AF102" s="324"/>
      <c r="AG102" s="324"/>
      <c r="AH102" s="324"/>
      <c r="AI102" s="324"/>
      <c r="AJ102" s="324"/>
      <c r="AK102" s="324"/>
      <c r="AL102" s="327"/>
      <c r="AT102" s="328" t="s">
        <v>105</v>
      </c>
      <c r="AU102" s="328"/>
      <c r="AV102" s="334" t="s">
        <v>106</v>
      </c>
      <c r="AW102" s="335"/>
      <c r="AX102" s="335"/>
      <c r="AY102" s="335"/>
      <c r="AZ102" s="335"/>
      <c r="BA102" s="335"/>
      <c r="BB102" s="335"/>
      <c r="BC102" s="29" t="s">
        <v>98</v>
      </c>
      <c r="BD102" s="29"/>
      <c r="BE102" s="188">
        <v>5</v>
      </c>
      <c r="BF102" s="337"/>
      <c r="BG102" s="29" t="s">
        <v>99</v>
      </c>
      <c r="BH102" s="29"/>
      <c r="BI102" s="30"/>
      <c r="BJ102" s="332">
        <v>26</v>
      </c>
      <c r="BK102" s="333"/>
      <c r="BL102" s="333"/>
      <c r="BM102" s="333"/>
      <c r="BN102" s="333"/>
      <c r="BO102" s="29" t="s">
        <v>22</v>
      </c>
      <c r="BP102" s="29"/>
      <c r="BQ102" s="334" t="s">
        <v>104</v>
      </c>
      <c r="BR102" s="335"/>
      <c r="BS102" s="335"/>
      <c r="BT102" s="335"/>
      <c r="BU102" s="335"/>
      <c r="BV102" s="335"/>
      <c r="BW102" s="335"/>
      <c r="BX102" s="335"/>
      <c r="BY102" s="335"/>
      <c r="BZ102" s="335"/>
      <c r="CA102" s="335"/>
      <c r="CB102" s="335"/>
      <c r="CC102" s="336"/>
    </row>
    <row r="103" spans="2:83" ht="35.1" customHeight="1">
      <c r="C103" s="321" t="s">
        <v>107</v>
      </c>
      <c r="D103" s="322"/>
      <c r="E103" s="323"/>
      <c r="F103" s="324"/>
      <c r="G103" s="324"/>
      <c r="H103" s="324"/>
      <c r="I103" s="324"/>
      <c r="J103" s="324"/>
      <c r="K103" s="324"/>
      <c r="L103" s="29" t="s">
        <v>98</v>
      </c>
      <c r="M103" s="29"/>
      <c r="N103" s="338"/>
      <c r="O103" s="338"/>
      <c r="P103" s="29" t="s">
        <v>99</v>
      </c>
      <c r="Q103" s="29"/>
      <c r="R103" s="30"/>
      <c r="S103" s="325"/>
      <c r="T103" s="326"/>
      <c r="U103" s="326"/>
      <c r="V103" s="326"/>
      <c r="W103" s="326"/>
      <c r="X103" s="29" t="s">
        <v>22</v>
      </c>
      <c r="Y103" s="29"/>
      <c r="Z103" s="323"/>
      <c r="AA103" s="324"/>
      <c r="AB103" s="324"/>
      <c r="AC103" s="324"/>
      <c r="AD103" s="324"/>
      <c r="AE103" s="324"/>
      <c r="AF103" s="324"/>
      <c r="AG103" s="324"/>
      <c r="AH103" s="324"/>
      <c r="AI103" s="324"/>
      <c r="AJ103" s="324"/>
      <c r="AK103" s="324"/>
      <c r="AL103" s="327"/>
      <c r="AT103" s="328" t="s">
        <v>107</v>
      </c>
      <c r="AU103" s="328"/>
      <c r="AV103" s="334"/>
      <c r="AW103" s="335"/>
      <c r="AX103" s="335"/>
      <c r="AY103" s="335"/>
      <c r="AZ103" s="335"/>
      <c r="BA103" s="335"/>
      <c r="BB103" s="335"/>
      <c r="BC103" s="29" t="s">
        <v>98</v>
      </c>
      <c r="BD103" s="29"/>
      <c r="BE103" s="337"/>
      <c r="BF103" s="337"/>
      <c r="BG103" s="29" t="s">
        <v>99</v>
      </c>
      <c r="BH103" s="29"/>
      <c r="BI103" s="30"/>
      <c r="BJ103" s="332"/>
      <c r="BK103" s="333"/>
      <c r="BL103" s="333"/>
      <c r="BM103" s="333"/>
      <c r="BN103" s="333"/>
      <c r="BO103" s="29" t="s">
        <v>22</v>
      </c>
      <c r="BP103" s="29"/>
      <c r="BQ103" s="334"/>
      <c r="BR103" s="335"/>
      <c r="BS103" s="335"/>
      <c r="BT103" s="335"/>
      <c r="BU103" s="335"/>
      <c r="BV103" s="335"/>
      <c r="BW103" s="335"/>
      <c r="BX103" s="335"/>
      <c r="BY103" s="335"/>
      <c r="BZ103" s="335"/>
      <c r="CA103" s="335"/>
      <c r="CB103" s="335"/>
      <c r="CC103" s="336"/>
    </row>
    <row r="104" spans="2:83" ht="35.1" customHeight="1">
      <c r="C104" s="321" t="s">
        <v>108</v>
      </c>
      <c r="D104" s="322"/>
      <c r="E104" s="323"/>
      <c r="F104" s="324"/>
      <c r="G104" s="324"/>
      <c r="H104" s="324"/>
      <c r="I104" s="324"/>
      <c r="J104" s="324"/>
      <c r="K104" s="324"/>
      <c r="L104" s="29" t="s">
        <v>98</v>
      </c>
      <c r="M104" s="29"/>
      <c r="N104" s="338"/>
      <c r="O104" s="338"/>
      <c r="P104" s="29" t="s">
        <v>99</v>
      </c>
      <c r="Q104" s="29"/>
      <c r="R104" s="30"/>
      <c r="S104" s="325"/>
      <c r="T104" s="326"/>
      <c r="U104" s="326"/>
      <c r="V104" s="326"/>
      <c r="W104" s="326"/>
      <c r="X104" s="29" t="s">
        <v>22</v>
      </c>
      <c r="Y104" s="29"/>
      <c r="Z104" s="323"/>
      <c r="AA104" s="324"/>
      <c r="AB104" s="324"/>
      <c r="AC104" s="324"/>
      <c r="AD104" s="324"/>
      <c r="AE104" s="324"/>
      <c r="AF104" s="324"/>
      <c r="AG104" s="324"/>
      <c r="AH104" s="324"/>
      <c r="AI104" s="324"/>
      <c r="AJ104" s="324"/>
      <c r="AK104" s="324"/>
      <c r="AL104" s="327"/>
      <c r="AT104" s="328" t="s">
        <v>108</v>
      </c>
      <c r="AU104" s="328"/>
      <c r="AV104" s="334"/>
      <c r="AW104" s="335"/>
      <c r="AX104" s="335"/>
      <c r="AY104" s="335"/>
      <c r="AZ104" s="335"/>
      <c r="BA104" s="335"/>
      <c r="BB104" s="335"/>
      <c r="BC104" s="29" t="s">
        <v>98</v>
      </c>
      <c r="BD104" s="29"/>
      <c r="BE104" s="337"/>
      <c r="BF104" s="337"/>
      <c r="BG104" s="29" t="s">
        <v>99</v>
      </c>
      <c r="BH104" s="29"/>
      <c r="BI104" s="30"/>
      <c r="BJ104" s="332"/>
      <c r="BK104" s="333"/>
      <c r="BL104" s="333"/>
      <c r="BM104" s="333"/>
      <c r="BN104" s="333"/>
      <c r="BO104" s="29" t="s">
        <v>22</v>
      </c>
      <c r="BP104" s="29"/>
      <c r="BQ104" s="334"/>
      <c r="BR104" s="335"/>
      <c r="BS104" s="335"/>
      <c r="BT104" s="335"/>
      <c r="BU104" s="335"/>
      <c r="BV104" s="335"/>
      <c r="BW104" s="335"/>
      <c r="BX104" s="335"/>
      <c r="BY104" s="335"/>
      <c r="BZ104" s="335"/>
      <c r="CA104" s="335"/>
      <c r="CB104" s="335"/>
      <c r="CC104" s="336"/>
    </row>
    <row r="105" spans="2:83" ht="35.1" customHeight="1">
      <c r="C105" s="321" t="s">
        <v>109</v>
      </c>
      <c r="D105" s="322"/>
      <c r="E105" s="323"/>
      <c r="F105" s="324"/>
      <c r="G105" s="324"/>
      <c r="H105" s="324"/>
      <c r="I105" s="324"/>
      <c r="J105" s="324"/>
      <c r="K105" s="324"/>
      <c r="L105" s="29" t="s">
        <v>98</v>
      </c>
      <c r="M105" s="29"/>
      <c r="N105" s="338"/>
      <c r="O105" s="338"/>
      <c r="P105" s="29" t="s">
        <v>99</v>
      </c>
      <c r="Q105" s="29"/>
      <c r="R105" s="30"/>
      <c r="S105" s="325"/>
      <c r="T105" s="326"/>
      <c r="U105" s="326"/>
      <c r="V105" s="326"/>
      <c r="W105" s="326"/>
      <c r="X105" s="29" t="s">
        <v>22</v>
      </c>
      <c r="Y105" s="29"/>
      <c r="Z105" s="323"/>
      <c r="AA105" s="324"/>
      <c r="AB105" s="324"/>
      <c r="AC105" s="324"/>
      <c r="AD105" s="324"/>
      <c r="AE105" s="324"/>
      <c r="AF105" s="324"/>
      <c r="AG105" s="324"/>
      <c r="AH105" s="324"/>
      <c r="AI105" s="324"/>
      <c r="AJ105" s="324"/>
      <c r="AK105" s="324"/>
      <c r="AL105" s="327"/>
      <c r="AT105" s="328" t="s">
        <v>109</v>
      </c>
      <c r="AU105" s="328"/>
      <c r="AV105" s="334"/>
      <c r="AW105" s="335"/>
      <c r="AX105" s="335"/>
      <c r="AY105" s="335"/>
      <c r="AZ105" s="335"/>
      <c r="BA105" s="335"/>
      <c r="BB105" s="335"/>
      <c r="BC105" s="29" t="s">
        <v>98</v>
      </c>
      <c r="BD105" s="29"/>
      <c r="BE105" s="337"/>
      <c r="BF105" s="337"/>
      <c r="BG105" s="29" t="s">
        <v>99</v>
      </c>
      <c r="BH105" s="29"/>
      <c r="BI105" s="30"/>
      <c r="BJ105" s="332"/>
      <c r="BK105" s="333"/>
      <c r="BL105" s="333"/>
      <c r="BM105" s="333"/>
      <c r="BN105" s="333"/>
      <c r="BO105" s="29" t="s">
        <v>22</v>
      </c>
      <c r="BP105" s="29"/>
      <c r="BQ105" s="334"/>
      <c r="BR105" s="335"/>
      <c r="BS105" s="335"/>
      <c r="BT105" s="335"/>
      <c r="BU105" s="335"/>
      <c r="BV105" s="335"/>
      <c r="BW105" s="335"/>
      <c r="BX105" s="335"/>
      <c r="BY105" s="335"/>
      <c r="BZ105" s="335"/>
      <c r="CA105" s="335"/>
      <c r="CB105" s="335"/>
      <c r="CC105" s="336"/>
    </row>
    <row r="106" spans="2:83" ht="35.1" customHeight="1">
      <c r="C106" s="321" t="s">
        <v>110</v>
      </c>
      <c r="D106" s="322"/>
      <c r="E106" s="323"/>
      <c r="F106" s="324"/>
      <c r="G106" s="324"/>
      <c r="H106" s="324"/>
      <c r="I106" s="324"/>
      <c r="J106" s="324"/>
      <c r="K106" s="324"/>
      <c r="L106" s="12" t="s">
        <v>98</v>
      </c>
      <c r="M106" s="12"/>
      <c r="N106" s="338"/>
      <c r="O106" s="338"/>
      <c r="P106" s="12" t="s">
        <v>99</v>
      </c>
      <c r="Q106" s="12"/>
      <c r="R106" s="28"/>
      <c r="S106" s="325"/>
      <c r="T106" s="326"/>
      <c r="U106" s="326"/>
      <c r="V106" s="326"/>
      <c r="W106" s="326"/>
      <c r="X106" s="29" t="s">
        <v>22</v>
      </c>
      <c r="Y106" s="29"/>
      <c r="Z106" s="323"/>
      <c r="AA106" s="324"/>
      <c r="AB106" s="324"/>
      <c r="AC106" s="324"/>
      <c r="AD106" s="324"/>
      <c r="AE106" s="324"/>
      <c r="AF106" s="324"/>
      <c r="AG106" s="324"/>
      <c r="AH106" s="324"/>
      <c r="AI106" s="324"/>
      <c r="AJ106" s="324"/>
      <c r="AK106" s="324"/>
      <c r="AL106" s="327"/>
      <c r="AT106" s="328" t="s">
        <v>110</v>
      </c>
      <c r="AU106" s="328"/>
      <c r="AV106" s="329"/>
      <c r="AW106" s="330"/>
      <c r="AX106" s="330"/>
      <c r="AY106" s="330"/>
      <c r="AZ106" s="330"/>
      <c r="BA106" s="330"/>
      <c r="BB106" s="330"/>
      <c r="BC106" s="12" t="s">
        <v>98</v>
      </c>
      <c r="BD106" s="12"/>
      <c r="BE106" s="331"/>
      <c r="BF106" s="331"/>
      <c r="BG106" s="12" t="s">
        <v>99</v>
      </c>
      <c r="BH106" s="12"/>
      <c r="BI106" s="28"/>
      <c r="BJ106" s="332"/>
      <c r="BK106" s="333"/>
      <c r="BL106" s="333"/>
      <c r="BM106" s="333"/>
      <c r="BN106" s="333"/>
      <c r="BO106" s="29" t="s">
        <v>22</v>
      </c>
      <c r="BP106" s="29"/>
      <c r="BQ106" s="334"/>
      <c r="BR106" s="335"/>
      <c r="BS106" s="335"/>
      <c r="BT106" s="335"/>
      <c r="BU106" s="335"/>
      <c r="BV106" s="335"/>
      <c r="BW106" s="335"/>
      <c r="BX106" s="335"/>
      <c r="BY106" s="335"/>
      <c r="BZ106" s="335"/>
      <c r="CA106" s="335"/>
      <c r="CB106" s="335"/>
      <c r="CC106" s="336"/>
    </row>
    <row r="107" spans="2:83" ht="35.1" customHeight="1">
      <c r="C107" s="321" t="s">
        <v>111</v>
      </c>
      <c r="D107" s="322"/>
      <c r="E107" s="323"/>
      <c r="F107" s="324"/>
      <c r="G107" s="324"/>
      <c r="H107" s="324"/>
      <c r="I107" s="324"/>
      <c r="J107" s="324"/>
      <c r="K107" s="324"/>
      <c r="L107" s="29" t="s">
        <v>98</v>
      </c>
      <c r="M107" s="29"/>
      <c r="N107" s="338"/>
      <c r="O107" s="338"/>
      <c r="P107" s="29" t="s">
        <v>99</v>
      </c>
      <c r="Q107" s="29"/>
      <c r="R107" s="30"/>
      <c r="S107" s="325"/>
      <c r="T107" s="326"/>
      <c r="U107" s="326"/>
      <c r="V107" s="326"/>
      <c r="W107" s="326"/>
      <c r="X107" s="29" t="s">
        <v>22</v>
      </c>
      <c r="Y107" s="29"/>
      <c r="Z107" s="323"/>
      <c r="AA107" s="324"/>
      <c r="AB107" s="324"/>
      <c r="AC107" s="324"/>
      <c r="AD107" s="324"/>
      <c r="AE107" s="324"/>
      <c r="AF107" s="324"/>
      <c r="AG107" s="324"/>
      <c r="AH107" s="324"/>
      <c r="AI107" s="324"/>
      <c r="AJ107" s="324"/>
      <c r="AK107" s="324"/>
      <c r="AL107" s="327"/>
      <c r="AT107" s="328" t="s">
        <v>111</v>
      </c>
      <c r="AU107" s="328"/>
      <c r="AV107" s="334"/>
      <c r="AW107" s="335"/>
      <c r="AX107" s="335"/>
      <c r="AY107" s="335"/>
      <c r="AZ107" s="335"/>
      <c r="BA107" s="335"/>
      <c r="BB107" s="335"/>
      <c r="BC107" s="29" t="s">
        <v>98</v>
      </c>
      <c r="BD107" s="29"/>
      <c r="BE107" s="337"/>
      <c r="BF107" s="337"/>
      <c r="BG107" s="29" t="s">
        <v>99</v>
      </c>
      <c r="BH107" s="29"/>
      <c r="BI107" s="30"/>
      <c r="BJ107" s="332"/>
      <c r="BK107" s="333"/>
      <c r="BL107" s="333"/>
      <c r="BM107" s="333"/>
      <c r="BN107" s="333"/>
      <c r="BO107" s="29" t="s">
        <v>22</v>
      </c>
      <c r="BP107" s="29"/>
      <c r="BQ107" s="334"/>
      <c r="BR107" s="335"/>
      <c r="BS107" s="335"/>
      <c r="BT107" s="335"/>
      <c r="BU107" s="335"/>
      <c r="BV107" s="335"/>
      <c r="BW107" s="335"/>
      <c r="BX107" s="335"/>
      <c r="BY107" s="335"/>
      <c r="BZ107" s="335"/>
      <c r="CA107" s="335"/>
      <c r="CB107" s="335"/>
      <c r="CC107" s="336"/>
    </row>
    <row r="108" spans="2:83" ht="35.1" customHeight="1">
      <c r="C108" s="321" t="s">
        <v>112</v>
      </c>
      <c r="D108" s="322"/>
      <c r="E108" s="323"/>
      <c r="F108" s="324"/>
      <c r="G108" s="324"/>
      <c r="H108" s="324"/>
      <c r="I108" s="324"/>
      <c r="J108" s="324"/>
      <c r="K108" s="324"/>
      <c r="L108" s="29" t="s">
        <v>98</v>
      </c>
      <c r="M108" s="29"/>
      <c r="N108" s="338"/>
      <c r="O108" s="338"/>
      <c r="P108" s="29" t="s">
        <v>99</v>
      </c>
      <c r="Q108" s="29"/>
      <c r="R108" s="30"/>
      <c r="S108" s="325"/>
      <c r="T108" s="326"/>
      <c r="U108" s="326"/>
      <c r="V108" s="326"/>
      <c r="W108" s="326"/>
      <c r="X108" s="29" t="s">
        <v>22</v>
      </c>
      <c r="Y108" s="29"/>
      <c r="Z108" s="323"/>
      <c r="AA108" s="324"/>
      <c r="AB108" s="324"/>
      <c r="AC108" s="324"/>
      <c r="AD108" s="324"/>
      <c r="AE108" s="324"/>
      <c r="AF108" s="324"/>
      <c r="AG108" s="324"/>
      <c r="AH108" s="324"/>
      <c r="AI108" s="324"/>
      <c r="AJ108" s="324"/>
      <c r="AK108" s="324"/>
      <c r="AL108" s="327"/>
      <c r="AT108" s="328" t="s">
        <v>112</v>
      </c>
      <c r="AU108" s="328"/>
      <c r="AV108" s="334"/>
      <c r="AW108" s="335"/>
      <c r="AX108" s="335"/>
      <c r="AY108" s="335"/>
      <c r="AZ108" s="335"/>
      <c r="BA108" s="335"/>
      <c r="BB108" s="335"/>
      <c r="BC108" s="29" t="s">
        <v>98</v>
      </c>
      <c r="BD108" s="29"/>
      <c r="BE108" s="337"/>
      <c r="BF108" s="337"/>
      <c r="BG108" s="29" t="s">
        <v>99</v>
      </c>
      <c r="BH108" s="29"/>
      <c r="BI108" s="30"/>
      <c r="BJ108" s="332"/>
      <c r="BK108" s="333"/>
      <c r="BL108" s="333"/>
      <c r="BM108" s="333"/>
      <c r="BN108" s="333"/>
      <c r="BO108" s="29" t="s">
        <v>22</v>
      </c>
      <c r="BP108" s="29"/>
      <c r="BQ108" s="334"/>
      <c r="BR108" s="335"/>
      <c r="BS108" s="335"/>
      <c r="BT108" s="335"/>
      <c r="BU108" s="335"/>
      <c r="BV108" s="335"/>
      <c r="BW108" s="335"/>
      <c r="BX108" s="335"/>
      <c r="BY108" s="335"/>
      <c r="BZ108" s="335"/>
      <c r="CA108" s="335"/>
      <c r="CB108" s="335"/>
      <c r="CC108" s="336"/>
    </row>
    <row r="109" spans="2:83" ht="35.1" customHeight="1">
      <c r="C109" s="321" t="s">
        <v>113</v>
      </c>
      <c r="D109" s="322"/>
      <c r="E109" s="323"/>
      <c r="F109" s="324"/>
      <c r="G109" s="324"/>
      <c r="H109" s="324"/>
      <c r="I109" s="324"/>
      <c r="J109" s="324"/>
      <c r="K109" s="324"/>
      <c r="L109" s="29" t="s">
        <v>98</v>
      </c>
      <c r="M109" s="29"/>
      <c r="N109" s="338"/>
      <c r="O109" s="338"/>
      <c r="P109" s="29" t="s">
        <v>99</v>
      </c>
      <c r="Q109" s="29"/>
      <c r="R109" s="30"/>
      <c r="S109" s="325"/>
      <c r="T109" s="326"/>
      <c r="U109" s="326"/>
      <c r="V109" s="326"/>
      <c r="W109" s="326"/>
      <c r="X109" s="29" t="s">
        <v>22</v>
      </c>
      <c r="Y109" s="29"/>
      <c r="Z109" s="323"/>
      <c r="AA109" s="324"/>
      <c r="AB109" s="324"/>
      <c r="AC109" s="324"/>
      <c r="AD109" s="324"/>
      <c r="AE109" s="324"/>
      <c r="AF109" s="324"/>
      <c r="AG109" s="324"/>
      <c r="AH109" s="324"/>
      <c r="AI109" s="324"/>
      <c r="AJ109" s="324"/>
      <c r="AK109" s="324"/>
      <c r="AL109" s="327"/>
      <c r="AT109" s="328" t="s">
        <v>113</v>
      </c>
      <c r="AU109" s="328"/>
      <c r="AV109" s="334"/>
      <c r="AW109" s="335"/>
      <c r="AX109" s="335"/>
      <c r="AY109" s="335"/>
      <c r="AZ109" s="335"/>
      <c r="BA109" s="335"/>
      <c r="BB109" s="335"/>
      <c r="BC109" s="29" t="s">
        <v>98</v>
      </c>
      <c r="BD109" s="29"/>
      <c r="BE109" s="337"/>
      <c r="BF109" s="337"/>
      <c r="BG109" s="29" t="s">
        <v>99</v>
      </c>
      <c r="BH109" s="29"/>
      <c r="BI109" s="30"/>
      <c r="BJ109" s="332"/>
      <c r="BK109" s="333"/>
      <c r="BL109" s="333"/>
      <c r="BM109" s="333"/>
      <c r="BN109" s="333"/>
      <c r="BO109" s="29" t="s">
        <v>22</v>
      </c>
      <c r="BP109" s="29"/>
      <c r="BQ109" s="334"/>
      <c r="BR109" s="335"/>
      <c r="BS109" s="335"/>
      <c r="BT109" s="335"/>
      <c r="BU109" s="335"/>
      <c r="BV109" s="335"/>
      <c r="BW109" s="335"/>
      <c r="BX109" s="335"/>
      <c r="BY109" s="335"/>
      <c r="BZ109" s="335"/>
      <c r="CA109" s="335"/>
      <c r="CB109" s="335"/>
      <c r="CC109" s="336"/>
    </row>
    <row r="110" spans="2:83" ht="35.1" customHeight="1">
      <c r="C110" s="321" t="s">
        <v>114</v>
      </c>
      <c r="D110" s="322"/>
      <c r="E110" s="323"/>
      <c r="F110" s="324"/>
      <c r="G110" s="324"/>
      <c r="H110" s="324"/>
      <c r="I110" s="324"/>
      <c r="J110" s="324"/>
      <c r="K110" s="324"/>
      <c r="L110" s="29" t="s">
        <v>98</v>
      </c>
      <c r="M110" s="29"/>
      <c r="N110" s="338"/>
      <c r="O110" s="338"/>
      <c r="P110" s="29" t="s">
        <v>99</v>
      </c>
      <c r="Q110" s="29"/>
      <c r="R110" s="30"/>
      <c r="S110" s="325"/>
      <c r="T110" s="326"/>
      <c r="U110" s="326"/>
      <c r="V110" s="326"/>
      <c r="W110" s="326"/>
      <c r="X110" s="29" t="s">
        <v>22</v>
      </c>
      <c r="Y110" s="29"/>
      <c r="Z110" s="323"/>
      <c r="AA110" s="324"/>
      <c r="AB110" s="324"/>
      <c r="AC110" s="324"/>
      <c r="AD110" s="324"/>
      <c r="AE110" s="324"/>
      <c r="AF110" s="324"/>
      <c r="AG110" s="324"/>
      <c r="AH110" s="324"/>
      <c r="AI110" s="324"/>
      <c r="AJ110" s="324"/>
      <c r="AK110" s="324"/>
      <c r="AL110" s="327"/>
      <c r="AT110" s="328" t="s">
        <v>114</v>
      </c>
      <c r="AU110" s="328"/>
      <c r="AV110" s="334"/>
      <c r="AW110" s="335"/>
      <c r="AX110" s="335"/>
      <c r="AY110" s="335"/>
      <c r="AZ110" s="335"/>
      <c r="BA110" s="335"/>
      <c r="BB110" s="335"/>
      <c r="BC110" s="29" t="s">
        <v>98</v>
      </c>
      <c r="BD110" s="29"/>
      <c r="BE110" s="337"/>
      <c r="BF110" s="337"/>
      <c r="BG110" s="29" t="s">
        <v>99</v>
      </c>
      <c r="BH110" s="29"/>
      <c r="BI110" s="30"/>
      <c r="BJ110" s="332"/>
      <c r="BK110" s="333"/>
      <c r="BL110" s="333"/>
      <c r="BM110" s="333"/>
      <c r="BN110" s="333"/>
      <c r="BO110" s="29" t="s">
        <v>22</v>
      </c>
      <c r="BP110" s="29"/>
      <c r="BQ110" s="334"/>
      <c r="BR110" s="335"/>
      <c r="BS110" s="335"/>
      <c r="BT110" s="335"/>
      <c r="BU110" s="335"/>
      <c r="BV110" s="335"/>
      <c r="BW110" s="335"/>
      <c r="BX110" s="335"/>
      <c r="BY110" s="335"/>
      <c r="BZ110" s="335"/>
      <c r="CA110" s="335"/>
      <c r="CB110" s="335"/>
      <c r="CC110" s="336"/>
    </row>
    <row r="111" spans="2:83" ht="35.1" customHeight="1">
      <c r="C111" s="321" t="s">
        <v>115</v>
      </c>
      <c r="D111" s="322"/>
      <c r="E111" s="323"/>
      <c r="F111" s="324"/>
      <c r="G111" s="324"/>
      <c r="H111" s="324"/>
      <c r="I111" s="324"/>
      <c r="J111" s="324"/>
      <c r="K111" s="324"/>
      <c r="L111" s="29" t="s">
        <v>98</v>
      </c>
      <c r="M111" s="29"/>
      <c r="N111" s="338"/>
      <c r="O111" s="338"/>
      <c r="P111" s="29" t="s">
        <v>99</v>
      </c>
      <c r="Q111" s="29"/>
      <c r="R111" s="30"/>
      <c r="S111" s="325"/>
      <c r="T111" s="326"/>
      <c r="U111" s="326"/>
      <c r="V111" s="326"/>
      <c r="W111" s="326"/>
      <c r="X111" s="29" t="s">
        <v>22</v>
      </c>
      <c r="Y111" s="29"/>
      <c r="Z111" s="323"/>
      <c r="AA111" s="324"/>
      <c r="AB111" s="324"/>
      <c r="AC111" s="324"/>
      <c r="AD111" s="324"/>
      <c r="AE111" s="324"/>
      <c r="AF111" s="324"/>
      <c r="AG111" s="324"/>
      <c r="AH111" s="324"/>
      <c r="AI111" s="324"/>
      <c r="AJ111" s="324"/>
      <c r="AK111" s="324"/>
      <c r="AL111" s="327"/>
      <c r="AT111" s="328" t="s">
        <v>115</v>
      </c>
      <c r="AU111" s="328"/>
      <c r="AV111" s="334"/>
      <c r="AW111" s="335"/>
      <c r="AX111" s="335"/>
      <c r="AY111" s="335"/>
      <c r="AZ111" s="335"/>
      <c r="BA111" s="335"/>
      <c r="BB111" s="335"/>
      <c r="BC111" s="29" t="s">
        <v>98</v>
      </c>
      <c r="BD111" s="29"/>
      <c r="BE111" s="337"/>
      <c r="BF111" s="337"/>
      <c r="BG111" s="29" t="s">
        <v>99</v>
      </c>
      <c r="BH111" s="29"/>
      <c r="BI111" s="30"/>
      <c r="BJ111" s="332"/>
      <c r="BK111" s="333"/>
      <c r="BL111" s="333"/>
      <c r="BM111" s="333"/>
      <c r="BN111" s="333"/>
      <c r="BO111" s="29" t="s">
        <v>22</v>
      </c>
      <c r="BP111" s="29"/>
      <c r="BQ111" s="334"/>
      <c r="BR111" s="335"/>
      <c r="BS111" s="335"/>
      <c r="BT111" s="335"/>
      <c r="BU111" s="335"/>
      <c r="BV111" s="335"/>
      <c r="BW111" s="335"/>
      <c r="BX111" s="335"/>
      <c r="BY111" s="335"/>
      <c r="BZ111" s="335"/>
      <c r="CA111" s="335"/>
      <c r="CB111" s="335"/>
      <c r="CC111" s="336"/>
    </row>
    <row r="112" spans="2:83" ht="35.1" customHeight="1">
      <c r="C112" s="321" t="s">
        <v>116</v>
      </c>
      <c r="D112" s="322"/>
      <c r="E112" s="339" t="str">
        <f>IF(COUNTA(N100:O111)=0,"",COUNTA(N100:O111))</f>
        <v/>
      </c>
      <c r="F112" s="340"/>
      <c r="G112" s="340"/>
      <c r="H112" s="340"/>
      <c r="I112" s="340"/>
      <c r="J112" s="340"/>
      <c r="K112" s="340"/>
      <c r="L112" s="340"/>
      <c r="M112" s="340"/>
      <c r="N112" s="340"/>
      <c r="O112" s="340"/>
      <c r="P112" s="29" t="s">
        <v>117</v>
      </c>
      <c r="Q112" s="29"/>
      <c r="R112" s="30"/>
      <c r="S112" s="325" t="str">
        <f>IF(SUM(S100:W111)=0,"",SUM(S100:W111))</f>
        <v/>
      </c>
      <c r="T112" s="326"/>
      <c r="U112" s="326"/>
      <c r="V112" s="326"/>
      <c r="W112" s="326"/>
      <c r="X112" s="29" t="s">
        <v>22</v>
      </c>
      <c r="Y112" s="29"/>
      <c r="Z112" s="312" t="s">
        <v>118</v>
      </c>
      <c r="AA112" s="313"/>
      <c r="AB112" s="313"/>
      <c r="AC112" s="313"/>
      <c r="AD112" s="313"/>
      <c r="AE112" s="313"/>
      <c r="AF112" s="313"/>
      <c r="AG112" s="313"/>
      <c r="AH112" s="313"/>
      <c r="AI112" s="313"/>
      <c r="AJ112" s="313"/>
      <c r="AK112" s="313"/>
      <c r="AL112" s="314"/>
      <c r="AT112" s="328" t="s">
        <v>116</v>
      </c>
      <c r="AU112" s="328"/>
      <c r="AV112" s="339">
        <f>IF(COUNTA(BE100:BF111)=0,"",COUNTA(BE100:BF111))</f>
        <v>3</v>
      </c>
      <c r="AW112" s="340"/>
      <c r="AX112" s="340"/>
      <c r="AY112" s="340"/>
      <c r="AZ112" s="340"/>
      <c r="BA112" s="340"/>
      <c r="BB112" s="340"/>
      <c r="BC112" s="340"/>
      <c r="BD112" s="340"/>
      <c r="BE112" s="340"/>
      <c r="BF112" s="340"/>
      <c r="BG112" s="29" t="s">
        <v>117</v>
      </c>
      <c r="BH112" s="29"/>
      <c r="BI112" s="30"/>
      <c r="BJ112" s="332">
        <f>IF(SUM(BJ100:BN111)=0,"",SUM(BJ100:BN111))</f>
        <v>78</v>
      </c>
      <c r="BK112" s="333"/>
      <c r="BL112" s="333"/>
      <c r="BM112" s="333"/>
      <c r="BN112" s="333"/>
      <c r="BO112" s="29" t="s">
        <v>22</v>
      </c>
      <c r="BP112" s="29"/>
      <c r="BQ112" s="312" t="s">
        <v>118</v>
      </c>
      <c r="BR112" s="313"/>
      <c r="BS112" s="313"/>
      <c r="BT112" s="313"/>
      <c r="BU112" s="313"/>
      <c r="BV112" s="313"/>
      <c r="BW112" s="313"/>
      <c r="BX112" s="313"/>
      <c r="BY112" s="313"/>
      <c r="BZ112" s="313"/>
      <c r="CA112" s="313"/>
      <c r="CB112" s="313"/>
      <c r="CC112" s="314"/>
    </row>
    <row r="113" spans="3:46" s="3" customFormat="1" ht="20.100000000000001" customHeight="1">
      <c r="C113" s="3" t="s">
        <v>119</v>
      </c>
      <c r="AT113" s="3" t="s">
        <v>119</v>
      </c>
    </row>
    <row r="114" spans="3:46" s="3" customFormat="1" ht="20.100000000000001" customHeight="1">
      <c r="C114" s="3" t="s">
        <v>120</v>
      </c>
      <c r="AT114" s="3" t="s">
        <v>120</v>
      </c>
    </row>
    <row r="115" spans="3:46" ht="13.5" customHeight="1"/>
    <row r="116" spans="3:46" ht="13.5" customHeight="1"/>
    <row r="117" spans="3:46" ht="13.5" customHeight="1"/>
    <row r="118" spans="3:46" ht="13.5" customHeight="1"/>
    <row r="119" spans="3:46" ht="13.5" customHeight="1"/>
    <row r="120" spans="3:46" ht="13.5" customHeight="1"/>
    <row r="121" spans="3:46" ht="13.5" customHeight="1"/>
    <row r="122" spans="3:46" ht="13.5" customHeight="1"/>
    <row r="123" spans="3:46" ht="13.5" customHeight="1"/>
    <row r="124" spans="3:46" ht="13.5" customHeight="1"/>
  </sheetData>
  <sheetProtection algorithmName="SHA-512" hashValue="xeE7x7xXhezvf0UY4WJWOS+SWvue+Iu0zlkBPhKYwSRkROph4rulyFztEwssSBBWQ6K2eEA20WWL0YaecohjTw==" saltValue="tkjzYuzksyyh44h212EmBA==" spinCount="100000" sheet="1" objects="1" scenarios="1"/>
  <mergeCells count="796">
    <mergeCell ref="BQ111:CC111"/>
    <mergeCell ref="C112:D112"/>
    <mergeCell ref="E112:O112"/>
    <mergeCell ref="S112:W112"/>
    <mergeCell ref="Z112:AL112"/>
    <mergeCell ref="AT112:AU112"/>
    <mergeCell ref="AV112:BF112"/>
    <mergeCell ref="BJ112:BN112"/>
    <mergeCell ref="BQ112:CC112"/>
    <mergeCell ref="C111:D111"/>
    <mergeCell ref="E111:K111"/>
    <mergeCell ref="N111:O111"/>
    <mergeCell ref="S111:W111"/>
    <mergeCell ref="Z111:AL111"/>
    <mergeCell ref="AT111:AU111"/>
    <mergeCell ref="AV111:BB111"/>
    <mergeCell ref="BE111:BF111"/>
    <mergeCell ref="BJ111:BN111"/>
    <mergeCell ref="BQ109:CC109"/>
    <mergeCell ref="C110:D110"/>
    <mergeCell ref="E110:K110"/>
    <mergeCell ref="N110:O110"/>
    <mergeCell ref="S110:W110"/>
    <mergeCell ref="Z110:AL110"/>
    <mergeCell ref="AT110:AU110"/>
    <mergeCell ref="AV110:BB110"/>
    <mergeCell ref="BE110:BF110"/>
    <mergeCell ref="BJ110:BN110"/>
    <mergeCell ref="BQ110:CC110"/>
    <mergeCell ref="C109:D109"/>
    <mergeCell ref="E109:K109"/>
    <mergeCell ref="N109:O109"/>
    <mergeCell ref="S109:W109"/>
    <mergeCell ref="Z109:AL109"/>
    <mergeCell ref="AT109:AU109"/>
    <mergeCell ref="AV109:BB109"/>
    <mergeCell ref="BE109:BF109"/>
    <mergeCell ref="BJ109:BN109"/>
    <mergeCell ref="BQ107:CC107"/>
    <mergeCell ref="C108:D108"/>
    <mergeCell ref="E108:K108"/>
    <mergeCell ref="N108:O108"/>
    <mergeCell ref="S108:W108"/>
    <mergeCell ref="Z108:AL108"/>
    <mergeCell ref="AT108:AU108"/>
    <mergeCell ref="AV108:BB108"/>
    <mergeCell ref="BE108:BF108"/>
    <mergeCell ref="BJ108:BN108"/>
    <mergeCell ref="BQ108:CC108"/>
    <mergeCell ref="C107:D107"/>
    <mergeCell ref="E107:K107"/>
    <mergeCell ref="N107:O107"/>
    <mergeCell ref="S107:W107"/>
    <mergeCell ref="Z107:AL107"/>
    <mergeCell ref="AT107:AU107"/>
    <mergeCell ref="AV107:BB107"/>
    <mergeCell ref="BE107:BF107"/>
    <mergeCell ref="BJ107:BN107"/>
    <mergeCell ref="BQ105:CC105"/>
    <mergeCell ref="C106:D106"/>
    <mergeCell ref="E106:K106"/>
    <mergeCell ref="N106:O106"/>
    <mergeCell ref="S106:W106"/>
    <mergeCell ref="Z106:AL106"/>
    <mergeCell ref="AT106:AU106"/>
    <mergeCell ref="AV106:BB106"/>
    <mergeCell ref="BE106:BF106"/>
    <mergeCell ref="BJ106:BN106"/>
    <mergeCell ref="BQ106:CC106"/>
    <mergeCell ref="C105:D105"/>
    <mergeCell ref="E105:K105"/>
    <mergeCell ref="N105:O105"/>
    <mergeCell ref="S105:W105"/>
    <mergeCell ref="Z105:AL105"/>
    <mergeCell ref="AT105:AU105"/>
    <mergeCell ref="AV105:BB105"/>
    <mergeCell ref="BE105:BF105"/>
    <mergeCell ref="BJ105:BN105"/>
    <mergeCell ref="BQ103:CC103"/>
    <mergeCell ref="C104:D104"/>
    <mergeCell ref="E104:K104"/>
    <mergeCell ref="N104:O104"/>
    <mergeCell ref="S104:W104"/>
    <mergeCell ref="Z104:AL104"/>
    <mergeCell ref="AT104:AU104"/>
    <mergeCell ref="AV104:BB104"/>
    <mergeCell ref="BE104:BF104"/>
    <mergeCell ref="BJ104:BN104"/>
    <mergeCell ref="BQ104:CC104"/>
    <mergeCell ref="C103:D103"/>
    <mergeCell ref="E103:K103"/>
    <mergeCell ref="N103:O103"/>
    <mergeCell ref="S103:W103"/>
    <mergeCell ref="Z103:AL103"/>
    <mergeCell ref="AT103:AU103"/>
    <mergeCell ref="AV103:BB103"/>
    <mergeCell ref="BE103:BF103"/>
    <mergeCell ref="BJ103:BN103"/>
    <mergeCell ref="BQ101:CC101"/>
    <mergeCell ref="C102:D102"/>
    <mergeCell ref="E102:K102"/>
    <mergeCell ref="N102:O102"/>
    <mergeCell ref="S102:W102"/>
    <mergeCell ref="Z102:AL102"/>
    <mergeCell ref="AT102:AU102"/>
    <mergeCell ref="AV102:BB102"/>
    <mergeCell ref="BE102:BF102"/>
    <mergeCell ref="BJ102:BN102"/>
    <mergeCell ref="BQ102:CC102"/>
    <mergeCell ref="C101:D101"/>
    <mergeCell ref="E101:K101"/>
    <mergeCell ref="N101:O101"/>
    <mergeCell ref="S101:W101"/>
    <mergeCell ref="Z101:AL101"/>
    <mergeCell ref="AT101:AU101"/>
    <mergeCell ref="AV101:BB101"/>
    <mergeCell ref="BE101:BF101"/>
    <mergeCell ref="BJ101:BN101"/>
    <mergeCell ref="C99:D99"/>
    <mergeCell ref="E99:R99"/>
    <mergeCell ref="S99:Y99"/>
    <mergeCell ref="Z99:AL99"/>
    <mergeCell ref="AT99:AU99"/>
    <mergeCell ref="AV99:BI99"/>
    <mergeCell ref="BJ99:BP99"/>
    <mergeCell ref="BQ99:CC99"/>
    <mergeCell ref="C100:D100"/>
    <mergeCell ref="E100:K100"/>
    <mergeCell ref="N100:O100"/>
    <mergeCell ref="S100:W100"/>
    <mergeCell ref="Z100:AL100"/>
    <mergeCell ref="AT100:AU100"/>
    <mergeCell ref="AV100:BB100"/>
    <mergeCell ref="BE100:BF100"/>
    <mergeCell ref="BJ100:BN100"/>
    <mergeCell ref="BQ100:CC100"/>
    <mergeCell ref="BX95:CC95"/>
    <mergeCell ref="C96:F96"/>
    <mergeCell ref="G96:P96"/>
    <mergeCell ref="Q96:Y96"/>
    <mergeCell ref="Z96:AF96"/>
    <mergeCell ref="AG96:AL96"/>
    <mergeCell ref="AT96:AW96"/>
    <mergeCell ref="AX96:BG96"/>
    <mergeCell ref="BH96:BP96"/>
    <mergeCell ref="BQ96:BW96"/>
    <mergeCell ref="BX96:CC96"/>
    <mergeCell ref="C95:F95"/>
    <mergeCell ref="G95:P95"/>
    <mergeCell ref="Q95:Y95"/>
    <mergeCell ref="Z95:AF95"/>
    <mergeCell ref="AG95:AL95"/>
    <mergeCell ref="AT95:AW95"/>
    <mergeCell ref="AX95:BG95"/>
    <mergeCell ref="BH95:BP95"/>
    <mergeCell ref="BQ95:BW95"/>
    <mergeCell ref="BX93:CC93"/>
    <mergeCell ref="C94:F94"/>
    <mergeCell ref="G94:P94"/>
    <mergeCell ref="Q94:Y94"/>
    <mergeCell ref="Z94:AF94"/>
    <mergeCell ref="AG94:AL94"/>
    <mergeCell ref="AT94:AW94"/>
    <mergeCell ref="AX94:BG94"/>
    <mergeCell ref="BH94:BP94"/>
    <mergeCell ref="BQ94:BW94"/>
    <mergeCell ref="BX94:CC94"/>
    <mergeCell ref="C93:F93"/>
    <mergeCell ref="G93:P93"/>
    <mergeCell ref="Q93:Y93"/>
    <mergeCell ref="Z93:AF93"/>
    <mergeCell ref="AG93:AL93"/>
    <mergeCell ref="AT93:AW93"/>
    <mergeCell ref="AX93:BG93"/>
    <mergeCell ref="BH93:BP93"/>
    <mergeCell ref="BQ93:BW93"/>
    <mergeCell ref="BX91:CC91"/>
    <mergeCell ref="C92:F92"/>
    <mergeCell ref="G92:P92"/>
    <mergeCell ref="Q92:Y92"/>
    <mergeCell ref="Z92:AF92"/>
    <mergeCell ref="AG92:AL92"/>
    <mergeCell ref="AT92:AW92"/>
    <mergeCell ref="AX92:BG92"/>
    <mergeCell ref="BH92:BP92"/>
    <mergeCell ref="BQ92:BW92"/>
    <mergeCell ref="BX92:CC92"/>
    <mergeCell ref="C91:F91"/>
    <mergeCell ref="G91:P91"/>
    <mergeCell ref="Q91:Y91"/>
    <mergeCell ref="Z91:AF91"/>
    <mergeCell ref="AG91:AL91"/>
    <mergeCell ref="AT91:AW91"/>
    <mergeCell ref="AX91:BG91"/>
    <mergeCell ref="BH91:BP91"/>
    <mergeCell ref="BQ91:BW91"/>
    <mergeCell ref="BX89:CC89"/>
    <mergeCell ref="C90:F90"/>
    <mergeCell ref="G90:P90"/>
    <mergeCell ref="Q90:Y90"/>
    <mergeCell ref="Z90:AF90"/>
    <mergeCell ref="AG90:AL90"/>
    <mergeCell ref="AT90:AW90"/>
    <mergeCell ref="AX90:BG90"/>
    <mergeCell ref="BH90:BP90"/>
    <mergeCell ref="BQ90:BW90"/>
    <mergeCell ref="BX90:CC90"/>
    <mergeCell ref="C89:F89"/>
    <mergeCell ref="G89:P89"/>
    <mergeCell ref="Q89:Y89"/>
    <mergeCell ref="Z89:AF89"/>
    <mergeCell ref="AG89:AL89"/>
    <mergeCell ref="AT89:AW89"/>
    <mergeCell ref="AX89:BG89"/>
    <mergeCell ref="BH89:BP89"/>
    <mergeCell ref="BQ89:BW89"/>
    <mergeCell ref="BX87:CC87"/>
    <mergeCell ref="C88:F88"/>
    <mergeCell ref="G88:P88"/>
    <mergeCell ref="Q88:Y88"/>
    <mergeCell ref="Z88:AF88"/>
    <mergeCell ref="AG88:AL88"/>
    <mergeCell ref="AT88:AW88"/>
    <mergeCell ref="AX88:BG88"/>
    <mergeCell ref="BH88:BP88"/>
    <mergeCell ref="BQ88:BW88"/>
    <mergeCell ref="BX88:CC88"/>
    <mergeCell ref="C87:F87"/>
    <mergeCell ref="G87:P87"/>
    <mergeCell ref="Q87:Y87"/>
    <mergeCell ref="Z87:AF87"/>
    <mergeCell ref="AG87:AL87"/>
    <mergeCell ref="AT87:AW87"/>
    <mergeCell ref="AX87:BG87"/>
    <mergeCell ref="BH87:BP87"/>
    <mergeCell ref="BQ87:BW87"/>
    <mergeCell ref="BX85:CC85"/>
    <mergeCell ref="C86:F86"/>
    <mergeCell ref="G86:P86"/>
    <mergeCell ref="Q86:Y86"/>
    <mergeCell ref="Z86:AF86"/>
    <mergeCell ref="AG86:AL86"/>
    <mergeCell ref="AT86:AW86"/>
    <mergeCell ref="AX86:BG86"/>
    <mergeCell ref="BH86:BP86"/>
    <mergeCell ref="BQ86:BW86"/>
    <mergeCell ref="BX86:CC86"/>
    <mergeCell ref="C85:F85"/>
    <mergeCell ref="G85:P85"/>
    <mergeCell ref="Q85:Y85"/>
    <mergeCell ref="Z85:AF85"/>
    <mergeCell ref="AG85:AL85"/>
    <mergeCell ref="AT85:AW85"/>
    <mergeCell ref="AX85:BG85"/>
    <mergeCell ref="BH85:BP85"/>
    <mergeCell ref="BQ85:BW85"/>
    <mergeCell ref="BX81:CC81"/>
    <mergeCell ref="C82:F82"/>
    <mergeCell ref="G82:P82"/>
    <mergeCell ref="Q82:Y82"/>
    <mergeCell ref="Z82:AF82"/>
    <mergeCell ref="AG82:AL82"/>
    <mergeCell ref="AT82:AW82"/>
    <mergeCell ref="AX82:BG82"/>
    <mergeCell ref="BH82:BP82"/>
    <mergeCell ref="BQ82:BW82"/>
    <mergeCell ref="BX82:CC82"/>
    <mergeCell ref="C81:F81"/>
    <mergeCell ref="G81:P81"/>
    <mergeCell ref="Q81:Y81"/>
    <mergeCell ref="Z81:AF81"/>
    <mergeCell ref="AG81:AL81"/>
    <mergeCell ref="AT81:AW81"/>
    <mergeCell ref="AX81:BG81"/>
    <mergeCell ref="BH81:BP81"/>
    <mergeCell ref="BQ81:BW81"/>
    <mergeCell ref="BX79:CC79"/>
    <mergeCell ref="C80:F80"/>
    <mergeCell ref="G80:P80"/>
    <mergeCell ref="Q80:Y80"/>
    <mergeCell ref="Z80:AF80"/>
    <mergeCell ref="AG80:AL80"/>
    <mergeCell ref="AT80:AW80"/>
    <mergeCell ref="AX80:BG80"/>
    <mergeCell ref="BH80:BP80"/>
    <mergeCell ref="BQ80:BW80"/>
    <mergeCell ref="BX80:CC80"/>
    <mergeCell ref="C79:F79"/>
    <mergeCell ref="G79:P79"/>
    <mergeCell ref="Q79:Y79"/>
    <mergeCell ref="Z79:AF79"/>
    <mergeCell ref="AG79:AL79"/>
    <mergeCell ref="AT79:AW79"/>
    <mergeCell ref="AX79:BG79"/>
    <mergeCell ref="BH79:BP79"/>
    <mergeCell ref="BQ79:BW79"/>
    <mergeCell ref="BX77:CC77"/>
    <mergeCell ref="C78:F78"/>
    <mergeCell ref="G78:P78"/>
    <mergeCell ref="Q78:Y78"/>
    <mergeCell ref="Z78:AF78"/>
    <mergeCell ref="AG78:AL78"/>
    <mergeCell ref="AT78:AW78"/>
    <mergeCell ref="AX78:BG78"/>
    <mergeCell ref="BH78:BP78"/>
    <mergeCell ref="BQ78:BW78"/>
    <mergeCell ref="BX78:CC78"/>
    <mergeCell ref="C77:F77"/>
    <mergeCell ref="G77:P77"/>
    <mergeCell ref="Q77:Y77"/>
    <mergeCell ref="Z77:AF77"/>
    <mergeCell ref="AG77:AL77"/>
    <mergeCell ref="AT77:AW77"/>
    <mergeCell ref="AX77:BG77"/>
    <mergeCell ref="BH77:BP77"/>
    <mergeCell ref="BQ77:BW77"/>
    <mergeCell ref="BX75:CC75"/>
    <mergeCell ref="C76:F76"/>
    <mergeCell ref="G76:P76"/>
    <mergeCell ref="Q76:Y76"/>
    <mergeCell ref="Z76:AF76"/>
    <mergeCell ref="AG76:AL76"/>
    <mergeCell ref="AT76:AW76"/>
    <mergeCell ref="AX76:BG76"/>
    <mergeCell ref="BH76:BP76"/>
    <mergeCell ref="BQ76:BW76"/>
    <mergeCell ref="BX76:CC76"/>
    <mergeCell ref="C75:F75"/>
    <mergeCell ref="G75:P75"/>
    <mergeCell ref="Q75:Y75"/>
    <mergeCell ref="Z75:AF75"/>
    <mergeCell ref="AG75:AL75"/>
    <mergeCell ref="AT75:AW75"/>
    <mergeCell ref="AX75:BG75"/>
    <mergeCell ref="BH75:BP75"/>
    <mergeCell ref="BQ75:BW75"/>
    <mergeCell ref="BX73:CC73"/>
    <mergeCell ref="C74:F74"/>
    <mergeCell ref="G74:P74"/>
    <mergeCell ref="Q74:Y74"/>
    <mergeCell ref="Z74:AF74"/>
    <mergeCell ref="AG74:AL74"/>
    <mergeCell ref="AT74:AW74"/>
    <mergeCell ref="AX74:BG74"/>
    <mergeCell ref="BH74:BP74"/>
    <mergeCell ref="BQ74:BW74"/>
    <mergeCell ref="BX74:CC74"/>
    <mergeCell ref="C73:F73"/>
    <mergeCell ref="G73:P73"/>
    <mergeCell ref="Q73:Y73"/>
    <mergeCell ref="Z73:AF73"/>
    <mergeCell ref="AG73:AL73"/>
    <mergeCell ref="AT73:AW73"/>
    <mergeCell ref="AX73:BG73"/>
    <mergeCell ref="BH73:BP73"/>
    <mergeCell ref="BQ73:BW73"/>
    <mergeCell ref="BX71:CC71"/>
    <mergeCell ref="C72:F72"/>
    <mergeCell ref="G72:P72"/>
    <mergeCell ref="Q72:Y72"/>
    <mergeCell ref="Z72:AF72"/>
    <mergeCell ref="AG72:AL72"/>
    <mergeCell ref="AT72:AW72"/>
    <mergeCell ref="AX72:BG72"/>
    <mergeCell ref="BH72:BP72"/>
    <mergeCell ref="BQ72:BW72"/>
    <mergeCell ref="BX72:CC72"/>
    <mergeCell ref="C71:F71"/>
    <mergeCell ref="G71:P71"/>
    <mergeCell ref="Q71:Y71"/>
    <mergeCell ref="Z71:AF71"/>
    <mergeCell ref="AG71:AL71"/>
    <mergeCell ref="AT71:AW71"/>
    <mergeCell ref="AX71:BG71"/>
    <mergeCell ref="BH71:BP71"/>
    <mergeCell ref="BQ71:BW71"/>
    <mergeCell ref="BX69:CC69"/>
    <mergeCell ref="C70:F70"/>
    <mergeCell ref="G70:P70"/>
    <mergeCell ref="Q70:Y70"/>
    <mergeCell ref="Z70:AF70"/>
    <mergeCell ref="AG70:AL70"/>
    <mergeCell ref="AT70:AW70"/>
    <mergeCell ref="AX70:BG70"/>
    <mergeCell ref="BH70:BP70"/>
    <mergeCell ref="BQ70:BW70"/>
    <mergeCell ref="BX70:CC70"/>
    <mergeCell ref="C69:F69"/>
    <mergeCell ref="G69:P69"/>
    <mergeCell ref="Q69:Y69"/>
    <mergeCell ref="Z69:AF69"/>
    <mergeCell ref="AG69:AL69"/>
    <mergeCell ref="AT69:AW69"/>
    <mergeCell ref="AX69:BG69"/>
    <mergeCell ref="BH69:BP69"/>
    <mergeCell ref="BQ69:BW69"/>
    <mergeCell ref="BX67:CC67"/>
    <mergeCell ref="C68:F68"/>
    <mergeCell ref="G68:P68"/>
    <mergeCell ref="Q68:Y68"/>
    <mergeCell ref="Z68:AF68"/>
    <mergeCell ref="AG68:AL68"/>
    <mergeCell ref="AT68:AW68"/>
    <mergeCell ref="AX68:BG68"/>
    <mergeCell ref="BH68:BP68"/>
    <mergeCell ref="BQ68:BW68"/>
    <mergeCell ref="BX68:CC68"/>
    <mergeCell ref="C67:F67"/>
    <mergeCell ref="G67:P67"/>
    <mergeCell ref="Q67:Y67"/>
    <mergeCell ref="Z67:AF67"/>
    <mergeCell ref="AG67:AL67"/>
    <mergeCell ref="AT67:AW67"/>
    <mergeCell ref="AX67:BG67"/>
    <mergeCell ref="BH67:BP67"/>
    <mergeCell ref="BQ67:BW67"/>
    <mergeCell ref="BX65:CC65"/>
    <mergeCell ref="C66:F66"/>
    <mergeCell ref="G66:P66"/>
    <mergeCell ref="Q66:Y66"/>
    <mergeCell ref="Z66:AF66"/>
    <mergeCell ref="AG66:AL66"/>
    <mergeCell ref="AT66:AW66"/>
    <mergeCell ref="AX66:BG66"/>
    <mergeCell ref="BH66:BP66"/>
    <mergeCell ref="BQ66:BW66"/>
    <mergeCell ref="BX66:CC66"/>
    <mergeCell ref="C65:F65"/>
    <mergeCell ref="G65:P65"/>
    <mergeCell ref="Q65:Y65"/>
    <mergeCell ref="Z65:AF65"/>
    <mergeCell ref="AG65:AL65"/>
    <mergeCell ref="AT65:AW65"/>
    <mergeCell ref="AX65:BG65"/>
    <mergeCell ref="BH65:BP65"/>
    <mergeCell ref="BQ65:BW65"/>
    <mergeCell ref="BX63:CC63"/>
    <mergeCell ref="C64:F64"/>
    <mergeCell ref="G64:P64"/>
    <mergeCell ref="Q64:Y64"/>
    <mergeCell ref="Z64:AF64"/>
    <mergeCell ref="AG64:AL64"/>
    <mergeCell ref="AT64:AW64"/>
    <mergeCell ref="AX64:BG64"/>
    <mergeCell ref="BH64:BP64"/>
    <mergeCell ref="BQ64:BW64"/>
    <mergeCell ref="BX64:CC64"/>
    <mergeCell ref="C63:F63"/>
    <mergeCell ref="G63:P63"/>
    <mergeCell ref="Q63:Y63"/>
    <mergeCell ref="Z63:AF63"/>
    <mergeCell ref="AG63:AL63"/>
    <mergeCell ref="AT63:AW63"/>
    <mergeCell ref="AX63:BG63"/>
    <mergeCell ref="BH63:BP63"/>
    <mergeCell ref="BQ63:BW63"/>
    <mergeCell ref="AX61:BG61"/>
    <mergeCell ref="BH61:BP61"/>
    <mergeCell ref="BQ61:BW61"/>
    <mergeCell ref="BX61:CC61"/>
    <mergeCell ref="C62:F62"/>
    <mergeCell ref="G62:P62"/>
    <mergeCell ref="Q62:Y62"/>
    <mergeCell ref="Z62:AF62"/>
    <mergeCell ref="AG62:AL62"/>
    <mergeCell ref="AT62:AW62"/>
    <mergeCell ref="C61:F61"/>
    <mergeCell ref="G61:P61"/>
    <mergeCell ref="Q61:Y61"/>
    <mergeCell ref="Z61:AF61"/>
    <mergeCell ref="AG61:AL61"/>
    <mergeCell ref="AT61:AW61"/>
    <mergeCell ref="AX62:BG62"/>
    <mergeCell ref="BH62:BP62"/>
    <mergeCell ref="BQ62:BW62"/>
    <mergeCell ref="BX62:CC62"/>
    <mergeCell ref="BX57:CC57"/>
    <mergeCell ref="C58:AL58"/>
    <mergeCell ref="AT58:CC58"/>
    <mergeCell ref="AX56:BG56"/>
    <mergeCell ref="BH56:BP56"/>
    <mergeCell ref="BQ56:BW56"/>
    <mergeCell ref="BX56:CC56"/>
    <mergeCell ref="C57:F57"/>
    <mergeCell ref="G57:P57"/>
    <mergeCell ref="Q57:Y57"/>
    <mergeCell ref="Z57:AF57"/>
    <mergeCell ref="AG57:AL57"/>
    <mergeCell ref="AT57:AW57"/>
    <mergeCell ref="C56:F56"/>
    <mergeCell ref="G56:P56"/>
    <mergeCell ref="Q56:Y56"/>
    <mergeCell ref="Z56:AF56"/>
    <mergeCell ref="AG56:AL56"/>
    <mergeCell ref="AT56:AW56"/>
    <mergeCell ref="AX57:BG57"/>
    <mergeCell ref="BH57:BP57"/>
    <mergeCell ref="BQ57:BW57"/>
    <mergeCell ref="BX54:CC54"/>
    <mergeCell ref="C55:F55"/>
    <mergeCell ref="G55:P55"/>
    <mergeCell ref="Q55:Y55"/>
    <mergeCell ref="Z55:AF55"/>
    <mergeCell ref="AG55:AL55"/>
    <mergeCell ref="AT55:AW55"/>
    <mergeCell ref="AX55:BG55"/>
    <mergeCell ref="BH55:BP55"/>
    <mergeCell ref="BQ55:BW55"/>
    <mergeCell ref="BX55:CC55"/>
    <mergeCell ref="C54:F54"/>
    <mergeCell ref="G54:P54"/>
    <mergeCell ref="Q54:Y54"/>
    <mergeCell ref="Z54:AF54"/>
    <mergeCell ref="AG54:AL54"/>
    <mergeCell ref="AT54:AW54"/>
    <mergeCell ref="AX54:BG54"/>
    <mergeCell ref="BH54:BP54"/>
    <mergeCell ref="BQ54:BW54"/>
    <mergeCell ref="A47:AN47"/>
    <mergeCell ref="AR47:CE47"/>
    <mergeCell ref="D50:F50"/>
    <mergeCell ref="AU50:AW50"/>
    <mergeCell ref="C53:F53"/>
    <mergeCell ref="G53:P53"/>
    <mergeCell ref="Q53:Y53"/>
    <mergeCell ref="Z53:AF53"/>
    <mergeCell ref="AG53:AL53"/>
    <mergeCell ref="AT53:AW53"/>
    <mergeCell ref="AX53:BG53"/>
    <mergeCell ref="BH53:BP53"/>
    <mergeCell ref="BQ53:BW53"/>
    <mergeCell ref="BX53:CC53"/>
    <mergeCell ref="CA43:CD44"/>
    <mergeCell ref="BS41:BZ42"/>
    <mergeCell ref="CA41:CD42"/>
    <mergeCell ref="F43:T44"/>
    <mergeCell ref="U43:X44"/>
    <mergeCell ref="Y43:Z44"/>
    <mergeCell ref="AA43:AB44"/>
    <mergeCell ref="AC43:AH44"/>
    <mergeCell ref="AI43:AJ44"/>
    <mergeCell ref="AK43:AN44"/>
    <mergeCell ref="AV43:BJ44"/>
    <mergeCell ref="AK41:AN42"/>
    <mergeCell ref="AW41:BJ42"/>
    <mergeCell ref="BK41:BN42"/>
    <mergeCell ref="BO41:BP42"/>
    <mergeCell ref="BK43:BN44"/>
    <mergeCell ref="BO43:BP44"/>
    <mergeCell ref="BQ43:BR44"/>
    <mergeCell ref="BS43:BX44"/>
    <mergeCell ref="BY43:BZ44"/>
    <mergeCell ref="BK36:BN37"/>
    <mergeCell ref="BO36:BP37"/>
    <mergeCell ref="G38:T39"/>
    <mergeCell ref="U38:X39"/>
    <mergeCell ref="Y38:Z39"/>
    <mergeCell ref="AW38:BJ39"/>
    <mergeCell ref="BK38:BN39"/>
    <mergeCell ref="BO38:BP39"/>
    <mergeCell ref="F36:F42"/>
    <mergeCell ref="G36:T37"/>
    <mergeCell ref="U36:X37"/>
    <mergeCell ref="Y36:Z37"/>
    <mergeCell ref="AV36:AV42"/>
    <mergeCell ref="AW36:BJ37"/>
    <mergeCell ref="G40:T40"/>
    <mergeCell ref="U40:X40"/>
    <mergeCell ref="Y40:Z40"/>
    <mergeCell ref="AW40:BJ40"/>
    <mergeCell ref="BK40:BN40"/>
    <mergeCell ref="BO40:BP40"/>
    <mergeCell ref="G41:T42"/>
    <mergeCell ref="U41:X42"/>
    <mergeCell ref="Y41:Z42"/>
    <mergeCell ref="AC41:AJ42"/>
    <mergeCell ref="F34:T35"/>
    <mergeCell ref="U34:X35"/>
    <mergeCell ref="Y34:Z35"/>
    <mergeCell ref="AV34:BJ35"/>
    <mergeCell ref="BK34:BN35"/>
    <mergeCell ref="BO34:BP35"/>
    <mergeCell ref="AX31:BE31"/>
    <mergeCell ref="BF31:BG31"/>
    <mergeCell ref="BH31:BO31"/>
    <mergeCell ref="BP31:BQ31"/>
    <mergeCell ref="C30:F31"/>
    <mergeCell ref="BT31:BY31"/>
    <mergeCell ref="BZ31:CA31"/>
    <mergeCell ref="AX30:BB30"/>
    <mergeCell ref="BD30:BG30"/>
    <mergeCell ref="BH30:BL30"/>
    <mergeCell ref="BN30:BQ30"/>
    <mergeCell ref="G31:N31"/>
    <mergeCell ref="O31:P31"/>
    <mergeCell ref="Q31:X31"/>
    <mergeCell ref="Y31:Z31"/>
    <mergeCell ref="AC31:AH31"/>
    <mergeCell ref="AI31:AJ31"/>
    <mergeCell ref="G30:K30"/>
    <mergeCell ref="M30:P30"/>
    <mergeCell ref="Q30:U30"/>
    <mergeCell ref="W30:Z30"/>
    <mergeCell ref="AT30:AW31"/>
    <mergeCell ref="AT28:AW29"/>
    <mergeCell ref="AX28:BB28"/>
    <mergeCell ref="BD28:BG28"/>
    <mergeCell ref="BH28:BL28"/>
    <mergeCell ref="BN28:BQ28"/>
    <mergeCell ref="BT28:CA29"/>
    <mergeCell ref="AX29:BE29"/>
    <mergeCell ref="BF29:BG29"/>
    <mergeCell ref="BH29:BO29"/>
    <mergeCell ref="BP29:BQ29"/>
    <mergeCell ref="C28:F29"/>
    <mergeCell ref="G28:K28"/>
    <mergeCell ref="M28:P28"/>
    <mergeCell ref="Q28:U28"/>
    <mergeCell ref="W28:Z28"/>
    <mergeCell ref="AC28:AJ29"/>
    <mergeCell ref="G29:N29"/>
    <mergeCell ref="O29:P29"/>
    <mergeCell ref="Q29:X29"/>
    <mergeCell ref="Y29:Z29"/>
    <mergeCell ref="BH26:BL26"/>
    <mergeCell ref="BN26:BQ26"/>
    <mergeCell ref="G27:N27"/>
    <mergeCell ref="O27:P27"/>
    <mergeCell ref="Q27:X27"/>
    <mergeCell ref="Y27:Z27"/>
    <mergeCell ref="AX27:BE27"/>
    <mergeCell ref="BF27:BG27"/>
    <mergeCell ref="BH27:BO27"/>
    <mergeCell ref="BP27:BQ27"/>
    <mergeCell ref="C26:F27"/>
    <mergeCell ref="G26:K26"/>
    <mergeCell ref="M26:P26"/>
    <mergeCell ref="Q26:U26"/>
    <mergeCell ref="W26:Z26"/>
    <mergeCell ref="AT26:AW27"/>
    <mergeCell ref="AX26:BB26"/>
    <mergeCell ref="BD26:BG26"/>
    <mergeCell ref="C24:F25"/>
    <mergeCell ref="AX24:BB24"/>
    <mergeCell ref="BD24:BG24"/>
    <mergeCell ref="BH24:BL24"/>
    <mergeCell ref="BN24:BQ24"/>
    <mergeCell ref="G25:N25"/>
    <mergeCell ref="O25:P25"/>
    <mergeCell ref="Q25:X25"/>
    <mergeCell ref="Y25:Z25"/>
    <mergeCell ref="AX25:BE25"/>
    <mergeCell ref="BF25:BG25"/>
    <mergeCell ref="G24:K24"/>
    <mergeCell ref="M24:P24"/>
    <mergeCell ref="Q24:U24"/>
    <mergeCell ref="W24:Z24"/>
    <mergeCell ref="AT24:AW25"/>
    <mergeCell ref="BH25:BO25"/>
    <mergeCell ref="BP25:BQ25"/>
    <mergeCell ref="BH22:BL22"/>
    <mergeCell ref="BN22:BQ22"/>
    <mergeCell ref="Q23:X23"/>
    <mergeCell ref="Y23:Z23"/>
    <mergeCell ref="BH23:BO23"/>
    <mergeCell ref="BP23:BQ23"/>
    <mergeCell ref="C22:F23"/>
    <mergeCell ref="G22:P23"/>
    <mergeCell ref="Q22:U22"/>
    <mergeCell ref="W22:Z22"/>
    <mergeCell ref="AT22:AW23"/>
    <mergeCell ref="AX22:BG23"/>
    <mergeCell ref="BH20:BL20"/>
    <mergeCell ref="BN20:BQ20"/>
    <mergeCell ref="Q21:X21"/>
    <mergeCell ref="Y21:Z21"/>
    <mergeCell ref="BH21:BO21"/>
    <mergeCell ref="BP21:BQ21"/>
    <mergeCell ref="C20:F21"/>
    <mergeCell ref="G20:P21"/>
    <mergeCell ref="Q20:U20"/>
    <mergeCell ref="W20:Z20"/>
    <mergeCell ref="AT20:AW21"/>
    <mergeCell ref="AX20:BG21"/>
    <mergeCell ref="BH18:BL18"/>
    <mergeCell ref="BN18:BQ18"/>
    <mergeCell ref="Q19:X19"/>
    <mergeCell ref="Y19:Z19"/>
    <mergeCell ref="BH19:BO19"/>
    <mergeCell ref="BP19:BQ19"/>
    <mergeCell ref="C18:F19"/>
    <mergeCell ref="G18:P19"/>
    <mergeCell ref="Q18:U18"/>
    <mergeCell ref="W18:Z18"/>
    <mergeCell ref="AT18:AW19"/>
    <mergeCell ref="AX18:BG19"/>
    <mergeCell ref="C17:F17"/>
    <mergeCell ref="G17:P17"/>
    <mergeCell ref="Q17:Z17"/>
    <mergeCell ref="AT17:AW17"/>
    <mergeCell ref="AX17:BG17"/>
    <mergeCell ref="BH17:BQ17"/>
    <mergeCell ref="Y13:Z13"/>
    <mergeCell ref="AA13:AK13"/>
    <mergeCell ref="AT13:AW13"/>
    <mergeCell ref="AX13:AY13"/>
    <mergeCell ref="AZ13:BE13"/>
    <mergeCell ref="BF13:BG13"/>
    <mergeCell ref="BP12:BQ12"/>
    <mergeCell ref="BR12:CB12"/>
    <mergeCell ref="C13:F13"/>
    <mergeCell ref="G13:H13"/>
    <mergeCell ref="I13:N13"/>
    <mergeCell ref="O13:P13"/>
    <mergeCell ref="Q13:R13"/>
    <mergeCell ref="S13:X13"/>
    <mergeCell ref="Y12:Z12"/>
    <mergeCell ref="AA12:AK12"/>
    <mergeCell ref="AT12:AW12"/>
    <mergeCell ref="AX12:AY12"/>
    <mergeCell ref="AZ12:BE12"/>
    <mergeCell ref="BF12:BG12"/>
    <mergeCell ref="BH13:BI13"/>
    <mergeCell ref="BJ13:BO13"/>
    <mergeCell ref="BP13:BQ13"/>
    <mergeCell ref="BR13:CB13"/>
    <mergeCell ref="BH11:BI11"/>
    <mergeCell ref="BJ11:BO11"/>
    <mergeCell ref="BP11:BQ11"/>
    <mergeCell ref="BR11:CB11"/>
    <mergeCell ref="C12:F12"/>
    <mergeCell ref="G12:H12"/>
    <mergeCell ref="I12:N12"/>
    <mergeCell ref="O12:P12"/>
    <mergeCell ref="Q12:R12"/>
    <mergeCell ref="S12:X12"/>
    <mergeCell ref="Y11:Z11"/>
    <mergeCell ref="AA11:AK11"/>
    <mergeCell ref="AT11:AW11"/>
    <mergeCell ref="AX11:AY11"/>
    <mergeCell ref="AZ11:BE11"/>
    <mergeCell ref="BF11:BG11"/>
    <mergeCell ref="C11:F11"/>
    <mergeCell ref="G11:H11"/>
    <mergeCell ref="I11:N11"/>
    <mergeCell ref="O11:P11"/>
    <mergeCell ref="Q11:R11"/>
    <mergeCell ref="S11:X11"/>
    <mergeCell ref="BH12:BI12"/>
    <mergeCell ref="BJ12:BO12"/>
    <mergeCell ref="AT10:AW10"/>
    <mergeCell ref="AX10:BG10"/>
    <mergeCell ref="BH10:BI10"/>
    <mergeCell ref="BJ10:BO10"/>
    <mergeCell ref="BP10:BQ10"/>
    <mergeCell ref="BR10:CB10"/>
    <mergeCell ref="C10:F10"/>
    <mergeCell ref="G10:P10"/>
    <mergeCell ref="Q10:R10"/>
    <mergeCell ref="S10:X10"/>
    <mergeCell ref="Y10:Z10"/>
    <mergeCell ref="AA10:AK10"/>
    <mergeCell ref="AT9:AW9"/>
    <mergeCell ref="AX9:BG9"/>
    <mergeCell ref="BH9:BI9"/>
    <mergeCell ref="BJ9:BO9"/>
    <mergeCell ref="BP9:BQ9"/>
    <mergeCell ref="BR9:CB9"/>
    <mergeCell ref="C9:F9"/>
    <mergeCell ref="G9:P9"/>
    <mergeCell ref="Q9:R9"/>
    <mergeCell ref="S9:X9"/>
    <mergeCell ref="Y9:Z9"/>
    <mergeCell ref="AA9:AK9"/>
    <mergeCell ref="AT8:AW8"/>
    <mergeCell ref="AX8:BG8"/>
    <mergeCell ref="BH8:BI8"/>
    <mergeCell ref="BJ8:BO8"/>
    <mergeCell ref="BP8:BQ8"/>
    <mergeCell ref="BR8:CB8"/>
    <mergeCell ref="C8:F8"/>
    <mergeCell ref="G8:P8"/>
    <mergeCell ref="Q8:R8"/>
    <mergeCell ref="S8:X8"/>
    <mergeCell ref="Y8:Z8"/>
    <mergeCell ref="AA8:AK8"/>
    <mergeCell ref="E3:AG3"/>
    <mergeCell ref="AV3:BX3"/>
    <mergeCell ref="C7:F7"/>
    <mergeCell ref="G7:P7"/>
    <mergeCell ref="Q7:Z7"/>
    <mergeCell ref="AA7:AK7"/>
    <mergeCell ref="AT7:AW7"/>
    <mergeCell ref="AX7:BG7"/>
    <mergeCell ref="BH7:BQ7"/>
    <mergeCell ref="BR7:CB7"/>
  </mergeCells>
  <phoneticPr fontId="5"/>
  <conditionalFormatting sqref="I11:N13">
    <cfRule type="containsBlanks" dxfId="80" priority="10">
      <formula>LEN(TRIM(I11))=0</formula>
    </cfRule>
  </conditionalFormatting>
  <conditionalFormatting sqref="S8:X13">
    <cfRule type="containsBlanks" dxfId="79" priority="9">
      <formula>LEN(TRIM(S8))=0</formula>
    </cfRule>
  </conditionalFormatting>
  <conditionalFormatting sqref="AA11:AK13">
    <cfRule type="containsBlanks" dxfId="78" priority="8">
      <formula>LEN(TRIM(AA11))=0</formula>
    </cfRule>
  </conditionalFormatting>
  <conditionalFormatting sqref="U40:X40">
    <cfRule type="containsBlanks" dxfId="77" priority="7">
      <formula>LEN(TRIM(U40))=0</formula>
    </cfRule>
  </conditionalFormatting>
  <conditionalFormatting sqref="E100:K111 E112:O112">
    <cfRule type="containsBlanks" dxfId="76" priority="6">
      <formula>LEN(TRIM(E100))=0</formula>
    </cfRule>
  </conditionalFormatting>
  <conditionalFormatting sqref="S100:W112 Z100:AL111">
    <cfRule type="containsBlanks" dxfId="75" priority="5">
      <formula>LEN(TRIM(S100))=0</formula>
    </cfRule>
  </conditionalFormatting>
  <conditionalFormatting sqref="C54:AL57 C86:AL96 C62:AL82">
    <cfRule type="containsBlanks" dxfId="74" priority="4">
      <formula>LEN(TRIM(C54))=0</formula>
    </cfRule>
  </conditionalFormatting>
  <conditionalFormatting sqref="D50:F50">
    <cfRule type="containsBlanks" dxfId="73" priority="3">
      <formula>LEN(TRIM(D50))=0</formula>
    </cfRule>
  </conditionalFormatting>
  <conditionalFormatting sqref="AT54:CC57 AT70:CC82 AT62:AW69 BH62:CC69 AT86:CC96">
    <cfRule type="containsBlanks" dxfId="72" priority="2">
      <formula>LEN(TRIM(AT54))=0</formula>
    </cfRule>
  </conditionalFormatting>
  <conditionalFormatting sqref="AU50:AW50">
    <cfRule type="containsBlanks" dxfId="71" priority="1">
      <formula>LEN(TRIM(AU50))=0</formula>
    </cfRule>
  </conditionalFormatting>
  <dataValidations count="3">
    <dataValidation imeMode="halfAlpha" allowBlank="1" showInputMessage="1" showErrorMessage="1" sqref="I11:N13 BJ100:BN111 BE100:BF111 S8:X13 BJ8:BO13 AZ11:BE13 N100:O111 S100:W111" xr:uid="{AEA1ECAB-1DC7-48E0-9323-6BDF08A0C455}"/>
    <dataValidation type="list" allowBlank="1" showInputMessage="1" showErrorMessage="1" sqref="Z54:AF57 BQ62:BW82 Z86:AF96 BQ54:BW57 BQ86:BW96 Z62:AF82" xr:uid="{EC47CA89-E84B-4937-AB10-F398C783B555}">
      <formula1>"常勤,非常勤,派遣"</formula1>
    </dataValidation>
    <dataValidation type="list" allowBlank="1" showInputMessage="1" showErrorMessage="1" sqref="Q54:Y57 Q62:Y82 BH54:BP57 BH62:BP82 BH86:BP87" xr:uid="{9A060AAA-F28A-4A92-8B56-6E6543FCFA88}">
      <formula1>"保育士及び幼稚園教諭,保育士,幼稚園教諭"</formula1>
    </dataValidation>
  </dataValidations>
  <hyperlinks>
    <hyperlink ref="AO1" location="'認定こども園移行相談票（表紙）'!A1" display="★表紙へ戻る" xr:uid="{7C8D09AB-90F1-40A1-AA1C-FC14442A39EF}"/>
  </hyperlinks>
  <pageMargins left="0.7" right="0.7" top="0.75" bottom="0.75" header="0.3" footer="0.3"/>
  <pageSetup paperSize="9" scale="91" orientation="portrait" r:id="rId1"/>
  <rowBreaks count="2" manualBreakCount="2">
    <brk id="45" max="39" man="1"/>
    <brk id="97" max="3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64983-38E8-41E2-B8AA-D65AA686A4E7}">
  <sheetPr>
    <tabColor theme="7" tint="0.59999389629810485"/>
  </sheetPr>
  <dimension ref="B1:CE48"/>
  <sheetViews>
    <sheetView showGridLines="0" view="pageBreakPreview" zoomScale="80" zoomScaleNormal="100" zoomScaleSheetLayoutView="80" workbookViewId="0"/>
  </sheetViews>
  <sheetFormatPr defaultRowHeight="14.25"/>
  <cols>
    <col min="1" max="2" width="2" style="6" customWidth="1"/>
    <col min="3" max="6" width="4.625" style="6" customWidth="1"/>
    <col min="7" max="44" width="2" style="6" customWidth="1"/>
    <col min="45" max="48" width="4.625" style="6" customWidth="1"/>
    <col min="49" max="82" width="2" style="6" customWidth="1"/>
    <col min="83" max="16384" width="9" style="6"/>
  </cols>
  <sheetData>
    <row r="1" spans="2:83" ht="17.25">
      <c r="B1" s="9" t="s">
        <v>68</v>
      </c>
      <c r="AO1" s="140" t="s">
        <v>414</v>
      </c>
      <c r="AS1" s="9" t="s">
        <v>68</v>
      </c>
    </row>
    <row r="2" spans="2:83" ht="14.25" customHeight="1">
      <c r="C2" s="3"/>
      <c r="D2" s="3"/>
      <c r="E2" s="3"/>
      <c r="F2" s="3"/>
      <c r="G2" s="22"/>
      <c r="H2" s="22"/>
      <c r="I2" s="22"/>
      <c r="J2" s="22"/>
      <c r="K2" s="22"/>
      <c r="L2" s="22"/>
      <c r="M2" s="22"/>
      <c r="N2" s="22"/>
      <c r="O2" s="22"/>
      <c r="P2" s="22"/>
      <c r="Q2" s="3"/>
      <c r="R2" s="3"/>
      <c r="S2" s="3"/>
      <c r="T2" s="3"/>
      <c r="U2" s="3"/>
      <c r="V2" s="3"/>
      <c r="W2" s="3"/>
      <c r="X2" s="3"/>
      <c r="Y2" s="3"/>
      <c r="Z2" s="3"/>
      <c r="AA2" s="3"/>
      <c r="AB2" s="3"/>
      <c r="AC2" s="3"/>
      <c r="AD2" s="3"/>
      <c r="AE2" s="3"/>
      <c r="AF2" s="3"/>
      <c r="AG2" s="3"/>
      <c r="AH2" s="3"/>
      <c r="AI2" s="3"/>
      <c r="AJ2" s="3"/>
      <c r="AK2" s="3"/>
      <c r="AL2" s="3"/>
      <c r="AM2" s="25"/>
      <c r="AN2" s="25"/>
      <c r="AT2" s="3"/>
      <c r="AU2" s="3"/>
      <c r="AV2" s="3"/>
      <c r="AW2" s="3"/>
      <c r="AX2" s="22"/>
      <c r="AY2" s="22"/>
      <c r="AZ2" s="22"/>
      <c r="BA2" s="22"/>
      <c r="BB2" s="22"/>
      <c r="BC2" s="22"/>
      <c r="BD2" s="22"/>
      <c r="BE2" s="22"/>
      <c r="BF2" s="22"/>
      <c r="BG2" s="22"/>
      <c r="BH2" s="3"/>
      <c r="BI2" s="3"/>
      <c r="BJ2" s="3"/>
      <c r="BK2" s="3"/>
      <c r="BL2" s="3"/>
      <c r="BM2" s="3"/>
      <c r="BN2" s="3"/>
      <c r="BO2" s="3"/>
      <c r="BP2" s="3"/>
      <c r="BQ2" s="3"/>
      <c r="BR2" s="3"/>
      <c r="BS2" s="3"/>
      <c r="BT2" s="3"/>
      <c r="BU2" s="3"/>
      <c r="BV2" s="3"/>
      <c r="BW2" s="3"/>
      <c r="BX2" s="3"/>
      <c r="BY2" s="3"/>
      <c r="BZ2" s="3"/>
      <c r="CA2" s="3"/>
      <c r="CB2" s="3"/>
      <c r="CC2" s="3"/>
      <c r="CD2" s="25"/>
      <c r="CE2" s="25"/>
    </row>
    <row r="3" spans="2:83" ht="14.25" customHeight="1">
      <c r="C3" s="3" t="s">
        <v>83</v>
      </c>
      <c r="D3" s="3"/>
      <c r="E3" s="3"/>
      <c r="F3" s="3"/>
      <c r="G3" s="22"/>
      <c r="H3" s="22"/>
      <c r="I3" s="22"/>
      <c r="J3" s="22"/>
      <c r="K3" s="22"/>
      <c r="L3" s="22"/>
      <c r="M3" s="22"/>
      <c r="N3" s="22"/>
      <c r="O3" s="22"/>
      <c r="P3" s="22"/>
      <c r="Q3" s="3"/>
      <c r="R3" s="3"/>
      <c r="S3" s="3"/>
      <c r="T3" s="3"/>
      <c r="U3" s="3"/>
      <c r="V3" s="3"/>
      <c r="W3" s="3"/>
      <c r="X3" s="3"/>
      <c r="Y3" s="3"/>
      <c r="Z3" s="3"/>
      <c r="AA3" s="3"/>
      <c r="AB3" s="3"/>
      <c r="AC3" s="3"/>
      <c r="AD3" s="3"/>
      <c r="AE3" s="3"/>
      <c r="AF3" s="3"/>
      <c r="AG3" s="3"/>
      <c r="AH3" s="3"/>
      <c r="AI3" s="3"/>
      <c r="AJ3" s="3"/>
      <c r="AK3" s="3"/>
      <c r="AL3" s="3"/>
      <c r="AM3" s="25"/>
      <c r="AN3" s="25"/>
      <c r="AT3" s="3" t="s">
        <v>83</v>
      </c>
      <c r="AU3" s="3"/>
      <c r="AV3" s="3"/>
      <c r="AW3" s="3"/>
      <c r="AX3" s="22"/>
      <c r="AY3" s="22"/>
      <c r="AZ3" s="22"/>
      <c r="BA3" s="22"/>
      <c r="BB3" s="22"/>
      <c r="BC3" s="22"/>
      <c r="BD3" s="22"/>
      <c r="BE3" s="22"/>
      <c r="BF3" s="22"/>
      <c r="BG3" s="22"/>
      <c r="BH3" s="3"/>
      <c r="BI3" s="3"/>
      <c r="BJ3" s="3"/>
      <c r="BK3" s="3"/>
      <c r="BL3" s="3"/>
      <c r="BM3" s="3"/>
      <c r="BN3" s="3"/>
      <c r="BO3" s="3"/>
      <c r="BP3" s="3"/>
      <c r="BQ3" s="3"/>
      <c r="BR3" s="3"/>
      <c r="BS3" s="3"/>
      <c r="BT3" s="3"/>
      <c r="BU3" s="3"/>
      <c r="BV3" s="3"/>
      <c r="BW3" s="3"/>
      <c r="BX3" s="3"/>
      <c r="BY3" s="3"/>
      <c r="BZ3" s="3"/>
      <c r="CA3" s="3"/>
      <c r="CB3" s="3"/>
      <c r="CC3" s="3"/>
      <c r="CD3" s="25"/>
      <c r="CE3" s="25"/>
    </row>
    <row r="4" spans="2:83" ht="23.25" customHeight="1">
      <c r="C4" s="181" t="s">
        <v>73</v>
      </c>
      <c r="D4" s="182"/>
      <c r="E4" s="182"/>
      <c r="F4" s="183"/>
      <c r="G4" s="297" t="s">
        <v>74</v>
      </c>
      <c r="H4" s="297"/>
      <c r="I4" s="297"/>
      <c r="J4" s="297"/>
      <c r="K4" s="297"/>
      <c r="L4" s="297"/>
      <c r="M4" s="297"/>
      <c r="N4" s="297"/>
      <c r="O4" s="297"/>
      <c r="P4" s="297"/>
      <c r="Q4" s="181" t="s">
        <v>75</v>
      </c>
      <c r="R4" s="182"/>
      <c r="S4" s="182"/>
      <c r="T4" s="182"/>
      <c r="U4" s="182"/>
      <c r="V4" s="182"/>
      <c r="W4" s="182"/>
      <c r="X4" s="182"/>
      <c r="Y4" s="183"/>
      <c r="Z4" s="298" t="s">
        <v>76</v>
      </c>
      <c r="AA4" s="299"/>
      <c r="AB4" s="299"/>
      <c r="AC4" s="299"/>
      <c r="AD4" s="299"/>
      <c r="AE4" s="299"/>
      <c r="AF4" s="300"/>
      <c r="AG4" s="301" t="s">
        <v>77</v>
      </c>
      <c r="AH4" s="302"/>
      <c r="AI4" s="302"/>
      <c r="AJ4" s="302"/>
      <c r="AK4" s="302"/>
      <c r="AL4" s="302"/>
      <c r="AM4" s="25"/>
      <c r="AN4" s="25"/>
      <c r="AT4" s="181" t="s">
        <v>73</v>
      </c>
      <c r="AU4" s="182"/>
      <c r="AV4" s="182"/>
      <c r="AW4" s="183"/>
      <c r="AX4" s="297" t="s">
        <v>74</v>
      </c>
      <c r="AY4" s="297"/>
      <c r="AZ4" s="297"/>
      <c r="BA4" s="297"/>
      <c r="BB4" s="297"/>
      <c r="BC4" s="297"/>
      <c r="BD4" s="297"/>
      <c r="BE4" s="297"/>
      <c r="BF4" s="297"/>
      <c r="BG4" s="297"/>
      <c r="BH4" s="181" t="s">
        <v>75</v>
      </c>
      <c r="BI4" s="182"/>
      <c r="BJ4" s="182"/>
      <c r="BK4" s="182"/>
      <c r="BL4" s="182"/>
      <c r="BM4" s="182"/>
      <c r="BN4" s="182"/>
      <c r="BO4" s="182"/>
      <c r="BP4" s="183"/>
      <c r="BQ4" s="298" t="s">
        <v>76</v>
      </c>
      <c r="BR4" s="299"/>
      <c r="BS4" s="299"/>
      <c r="BT4" s="299"/>
      <c r="BU4" s="299"/>
      <c r="BV4" s="299"/>
      <c r="BW4" s="300"/>
      <c r="BX4" s="301" t="s">
        <v>77</v>
      </c>
      <c r="BY4" s="302"/>
      <c r="BZ4" s="302"/>
      <c r="CA4" s="302"/>
      <c r="CB4" s="302"/>
      <c r="CC4" s="302"/>
      <c r="CD4" s="25"/>
      <c r="CE4" s="25"/>
    </row>
    <row r="5" spans="2:83" ht="14.25" customHeight="1">
      <c r="C5" s="303"/>
      <c r="D5" s="304"/>
      <c r="E5" s="304"/>
      <c r="F5" s="311"/>
      <c r="G5" s="305"/>
      <c r="H5" s="306"/>
      <c r="I5" s="306"/>
      <c r="J5" s="306"/>
      <c r="K5" s="306"/>
      <c r="L5" s="306"/>
      <c r="M5" s="306"/>
      <c r="N5" s="306"/>
      <c r="O5" s="306"/>
      <c r="P5" s="307"/>
      <c r="Q5" s="303"/>
      <c r="R5" s="304"/>
      <c r="S5" s="304"/>
      <c r="T5" s="304"/>
      <c r="U5" s="304"/>
      <c r="V5" s="304"/>
      <c r="W5" s="304"/>
      <c r="X5" s="304"/>
      <c r="Y5" s="311"/>
      <c r="Z5" s="303"/>
      <c r="AA5" s="304"/>
      <c r="AB5" s="304"/>
      <c r="AC5" s="304"/>
      <c r="AD5" s="304"/>
      <c r="AE5" s="304"/>
      <c r="AF5" s="311"/>
      <c r="AG5" s="303"/>
      <c r="AH5" s="304"/>
      <c r="AI5" s="304"/>
      <c r="AJ5" s="304"/>
      <c r="AK5" s="304"/>
      <c r="AL5" s="311"/>
      <c r="AM5" s="25"/>
      <c r="AN5" s="25"/>
      <c r="AT5" s="187" t="s">
        <v>84</v>
      </c>
      <c r="AU5" s="188"/>
      <c r="AV5" s="188"/>
      <c r="AW5" s="193"/>
      <c r="AX5" s="312" t="s">
        <v>85</v>
      </c>
      <c r="AY5" s="313"/>
      <c r="AZ5" s="313"/>
      <c r="BA5" s="313"/>
      <c r="BB5" s="313"/>
      <c r="BC5" s="313"/>
      <c r="BD5" s="313"/>
      <c r="BE5" s="313"/>
      <c r="BF5" s="313"/>
      <c r="BG5" s="314"/>
      <c r="BH5" s="315" t="s">
        <v>80</v>
      </c>
      <c r="BI5" s="316"/>
      <c r="BJ5" s="316"/>
      <c r="BK5" s="316"/>
      <c r="BL5" s="316"/>
      <c r="BM5" s="316"/>
      <c r="BN5" s="316"/>
      <c r="BO5" s="316"/>
      <c r="BP5" s="317"/>
      <c r="BQ5" s="188" t="s">
        <v>81</v>
      </c>
      <c r="BR5" s="188"/>
      <c r="BS5" s="188"/>
      <c r="BT5" s="188"/>
      <c r="BU5" s="188"/>
      <c r="BV5" s="188"/>
      <c r="BW5" s="193"/>
      <c r="BX5" s="187">
        <v>173</v>
      </c>
      <c r="BY5" s="188"/>
      <c r="BZ5" s="188"/>
      <c r="CA5" s="188"/>
      <c r="CB5" s="188"/>
      <c r="CC5" s="193"/>
      <c r="CD5" s="25"/>
      <c r="CE5" s="25"/>
    </row>
    <row r="6" spans="2:83" ht="14.25" customHeight="1">
      <c r="C6" s="303"/>
      <c r="D6" s="304"/>
      <c r="E6" s="304"/>
      <c r="F6" s="311"/>
      <c r="G6" s="305"/>
      <c r="H6" s="306"/>
      <c r="I6" s="306"/>
      <c r="J6" s="306"/>
      <c r="K6" s="306"/>
      <c r="L6" s="306"/>
      <c r="M6" s="306"/>
      <c r="N6" s="306"/>
      <c r="O6" s="306"/>
      <c r="P6" s="307"/>
      <c r="Q6" s="303"/>
      <c r="R6" s="304"/>
      <c r="S6" s="304"/>
      <c r="T6" s="304"/>
      <c r="U6" s="304"/>
      <c r="V6" s="304"/>
      <c r="W6" s="304"/>
      <c r="X6" s="304"/>
      <c r="Y6" s="311"/>
      <c r="Z6" s="303"/>
      <c r="AA6" s="304"/>
      <c r="AB6" s="304"/>
      <c r="AC6" s="304"/>
      <c r="AD6" s="304"/>
      <c r="AE6" s="304"/>
      <c r="AF6" s="311"/>
      <c r="AG6" s="303"/>
      <c r="AH6" s="304"/>
      <c r="AI6" s="304"/>
      <c r="AJ6" s="304"/>
      <c r="AK6" s="304"/>
      <c r="AL6" s="311"/>
      <c r="AM6" s="25"/>
      <c r="AN6" s="25"/>
      <c r="AT6" s="187" t="s">
        <v>84</v>
      </c>
      <c r="AU6" s="188"/>
      <c r="AV6" s="188"/>
      <c r="AW6" s="193"/>
      <c r="AX6" s="312" t="s">
        <v>85</v>
      </c>
      <c r="AY6" s="313"/>
      <c r="AZ6" s="313"/>
      <c r="BA6" s="313"/>
      <c r="BB6" s="313"/>
      <c r="BC6" s="313"/>
      <c r="BD6" s="313"/>
      <c r="BE6" s="313"/>
      <c r="BF6" s="313"/>
      <c r="BG6" s="314"/>
      <c r="BH6" s="315" t="s">
        <v>80</v>
      </c>
      <c r="BI6" s="316"/>
      <c r="BJ6" s="316"/>
      <c r="BK6" s="316"/>
      <c r="BL6" s="316"/>
      <c r="BM6" s="316"/>
      <c r="BN6" s="316"/>
      <c r="BO6" s="316"/>
      <c r="BP6" s="317"/>
      <c r="BQ6" s="188" t="s">
        <v>81</v>
      </c>
      <c r="BR6" s="188"/>
      <c r="BS6" s="188"/>
      <c r="BT6" s="188"/>
      <c r="BU6" s="188"/>
      <c r="BV6" s="188"/>
      <c r="BW6" s="193"/>
      <c r="BX6" s="187">
        <v>173</v>
      </c>
      <c r="BY6" s="188"/>
      <c r="BZ6" s="188"/>
      <c r="CA6" s="188"/>
      <c r="CB6" s="188"/>
      <c r="CC6" s="193"/>
      <c r="CD6" s="25"/>
      <c r="CE6" s="25"/>
    </row>
    <row r="7" spans="2:83" ht="14.25" customHeight="1">
      <c r="C7" s="303"/>
      <c r="D7" s="304"/>
      <c r="E7" s="304"/>
      <c r="F7" s="311"/>
      <c r="G7" s="305"/>
      <c r="H7" s="306"/>
      <c r="I7" s="306"/>
      <c r="J7" s="306"/>
      <c r="K7" s="306"/>
      <c r="L7" s="306"/>
      <c r="M7" s="306"/>
      <c r="N7" s="306"/>
      <c r="O7" s="306"/>
      <c r="P7" s="307"/>
      <c r="Q7" s="303"/>
      <c r="R7" s="304"/>
      <c r="S7" s="304"/>
      <c r="T7" s="304"/>
      <c r="U7" s="304"/>
      <c r="V7" s="304"/>
      <c r="W7" s="304"/>
      <c r="X7" s="304"/>
      <c r="Y7" s="311"/>
      <c r="Z7" s="303"/>
      <c r="AA7" s="304"/>
      <c r="AB7" s="304"/>
      <c r="AC7" s="304"/>
      <c r="AD7" s="304"/>
      <c r="AE7" s="304"/>
      <c r="AF7" s="311"/>
      <c r="AG7" s="303"/>
      <c r="AH7" s="304"/>
      <c r="AI7" s="304"/>
      <c r="AJ7" s="304"/>
      <c r="AK7" s="304"/>
      <c r="AL7" s="311"/>
      <c r="AM7" s="25"/>
      <c r="AN7" s="25"/>
      <c r="AT7" s="187" t="s">
        <v>84</v>
      </c>
      <c r="AU7" s="188"/>
      <c r="AV7" s="188"/>
      <c r="AW7" s="193"/>
      <c r="AX7" s="312" t="s">
        <v>85</v>
      </c>
      <c r="AY7" s="313"/>
      <c r="AZ7" s="313"/>
      <c r="BA7" s="313"/>
      <c r="BB7" s="313"/>
      <c r="BC7" s="313"/>
      <c r="BD7" s="313"/>
      <c r="BE7" s="313"/>
      <c r="BF7" s="313"/>
      <c r="BG7" s="314"/>
      <c r="BH7" s="315" t="s">
        <v>80</v>
      </c>
      <c r="BI7" s="316"/>
      <c r="BJ7" s="316"/>
      <c r="BK7" s="316"/>
      <c r="BL7" s="316"/>
      <c r="BM7" s="316"/>
      <c r="BN7" s="316"/>
      <c r="BO7" s="316"/>
      <c r="BP7" s="317"/>
      <c r="BQ7" s="188" t="s">
        <v>81</v>
      </c>
      <c r="BR7" s="188"/>
      <c r="BS7" s="188"/>
      <c r="BT7" s="188"/>
      <c r="BU7" s="188"/>
      <c r="BV7" s="188"/>
      <c r="BW7" s="193"/>
      <c r="BX7" s="187">
        <v>173</v>
      </c>
      <c r="BY7" s="188"/>
      <c r="BZ7" s="188"/>
      <c r="CA7" s="188"/>
      <c r="CB7" s="188"/>
      <c r="CC7" s="193"/>
      <c r="CD7" s="25"/>
      <c r="CE7" s="25"/>
    </row>
    <row r="8" spans="2:83" ht="14.25" customHeight="1">
      <c r="C8" s="303"/>
      <c r="D8" s="304"/>
      <c r="E8" s="304"/>
      <c r="F8" s="311"/>
      <c r="G8" s="305"/>
      <c r="H8" s="306"/>
      <c r="I8" s="306"/>
      <c r="J8" s="306"/>
      <c r="K8" s="306"/>
      <c r="L8" s="306"/>
      <c r="M8" s="306"/>
      <c r="N8" s="306"/>
      <c r="O8" s="306"/>
      <c r="P8" s="307"/>
      <c r="Q8" s="303"/>
      <c r="R8" s="304"/>
      <c r="S8" s="304"/>
      <c r="T8" s="304"/>
      <c r="U8" s="304"/>
      <c r="V8" s="304"/>
      <c r="W8" s="304"/>
      <c r="X8" s="304"/>
      <c r="Y8" s="311"/>
      <c r="Z8" s="303"/>
      <c r="AA8" s="304"/>
      <c r="AB8" s="304"/>
      <c r="AC8" s="304"/>
      <c r="AD8" s="304"/>
      <c r="AE8" s="304"/>
      <c r="AF8" s="311"/>
      <c r="AG8" s="303"/>
      <c r="AH8" s="304"/>
      <c r="AI8" s="304"/>
      <c r="AJ8" s="304"/>
      <c r="AK8" s="304"/>
      <c r="AL8" s="311"/>
      <c r="AM8" s="25"/>
      <c r="AN8" s="25"/>
      <c r="AT8" s="187" t="s">
        <v>84</v>
      </c>
      <c r="AU8" s="188"/>
      <c r="AV8" s="188"/>
      <c r="AW8" s="193"/>
      <c r="AX8" s="312" t="s">
        <v>85</v>
      </c>
      <c r="AY8" s="313"/>
      <c r="AZ8" s="313"/>
      <c r="BA8" s="313"/>
      <c r="BB8" s="313"/>
      <c r="BC8" s="313"/>
      <c r="BD8" s="313"/>
      <c r="BE8" s="313"/>
      <c r="BF8" s="313"/>
      <c r="BG8" s="314"/>
      <c r="BH8" s="315" t="s">
        <v>80</v>
      </c>
      <c r="BI8" s="316"/>
      <c r="BJ8" s="316"/>
      <c r="BK8" s="316"/>
      <c r="BL8" s="316"/>
      <c r="BM8" s="316"/>
      <c r="BN8" s="316"/>
      <c r="BO8" s="316"/>
      <c r="BP8" s="317"/>
      <c r="BQ8" s="188" t="s">
        <v>81</v>
      </c>
      <c r="BR8" s="188"/>
      <c r="BS8" s="188"/>
      <c r="BT8" s="188"/>
      <c r="BU8" s="188"/>
      <c r="BV8" s="188"/>
      <c r="BW8" s="193"/>
      <c r="BX8" s="187">
        <v>173</v>
      </c>
      <c r="BY8" s="188"/>
      <c r="BZ8" s="188"/>
      <c r="CA8" s="188"/>
      <c r="CB8" s="188"/>
      <c r="CC8" s="193"/>
      <c r="CD8" s="25"/>
      <c r="CE8" s="25"/>
    </row>
    <row r="9" spans="2:83" ht="14.25" customHeight="1">
      <c r="C9" s="303"/>
      <c r="D9" s="304"/>
      <c r="E9" s="304"/>
      <c r="F9" s="311"/>
      <c r="G9" s="305"/>
      <c r="H9" s="306"/>
      <c r="I9" s="306"/>
      <c r="J9" s="306"/>
      <c r="K9" s="306"/>
      <c r="L9" s="306"/>
      <c r="M9" s="306"/>
      <c r="N9" s="306"/>
      <c r="O9" s="306"/>
      <c r="P9" s="307"/>
      <c r="Q9" s="303"/>
      <c r="R9" s="304"/>
      <c r="S9" s="304"/>
      <c r="T9" s="304"/>
      <c r="U9" s="304"/>
      <c r="V9" s="304"/>
      <c r="W9" s="304"/>
      <c r="X9" s="304"/>
      <c r="Y9" s="311"/>
      <c r="Z9" s="303"/>
      <c r="AA9" s="304"/>
      <c r="AB9" s="304"/>
      <c r="AC9" s="304"/>
      <c r="AD9" s="304"/>
      <c r="AE9" s="304"/>
      <c r="AF9" s="311"/>
      <c r="AG9" s="303"/>
      <c r="AH9" s="304"/>
      <c r="AI9" s="304"/>
      <c r="AJ9" s="304"/>
      <c r="AK9" s="304"/>
      <c r="AL9" s="311"/>
      <c r="AM9" s="25"/>
      <c r="AN9" s="25"/>
      <c r="AT9" s="187" t="s">
        <v>84</v>
      </c>
      <c r="AU9" s="188"/>
      <c r="AV9" s="188"/>
      <c r="AW9" s="193"/>
      <c r="AX9" s="312" t="s">
        <v>85</v>
      </c>
      <c r="AY9" s="313"/>
      <c r="AZ9" s="313"/>
      <c r="BA9" s="313"/>
      <c r="BB9" s="313"/>
      <c r="BC9" s="313"/>
      <c r="BD9" s="313"/>
      <c r="BE9" s="313"/>
      <c r="BF9" s="313"/>
      <c r="BG9" s="314"/>
      <c r="BH9" s="315" t="s">
        <v>80</v>
      </c>
      <c r="BI9" s="316"/>
      <c r="BJ9" s="316"/>
      <c r="BK9" s="316"/>
      <c r="BL9" s="316"/>
      <c r="BM9" s="316"/>
      <c r="BN9" s="316"/>
      <c r="BO9" s="316"/>
      <c r="BP9" s="317"/>
      <c r="BQ9" s="188" t="s">
        <v>86</v>
      </c>
      <c r="BR9" s="188"/>
      <c r="BS9" s="188"/>
      <c r="BT9" s="188"/>
      <c r="BU9" s="188"/>
      <c r="BV9" s="188"/>
      <c r="BW9" s="193"/>
      <c r="BX9" s="187">
        <v>90</v>
      </c>
      <c r="BY9" s="188"/>
      <c r="BZ9" s="188"/>
      <c r="CA9" s="188"/>
      <c r="CB9" s="188"/>
      <c r="CC9" s="193"/>
      <c r="CD9" s="25"/>
      <c r="CE9" s="25"/>
    </row>
    <row r="10" spans="2:83" ht="14.25" customHeight="1">
      <c r="C10" s="303"/>
      <c r="D10" s="304"/>
      <c r="E10" s="304"/>
      <c r="F10" s="311"/>
      <c r="G10" s="305"/>
      <c r="H10" s="306"/>
      <c r="I10" s="306"/>
      <c r="J10" s="306"/>
      <c r="K10" s="306"/>
      <c r="L10" s="306"/>
      <c r="M10" s="306"/>
      <c r="N10" s="306"/>
      <c r="O10" s="306"/>
      <c r="P10" s="307"/>
      <c r="Q10" s="303"/>
      <c r="R10" s="304"/>
      <c r="S10" s="304"/>
      <c r="T10" s="304"/>
      <c r="U10" s="304"/>
      <c r="V10" s="304"/>
      <c r="W10" s="304"/>
      <c r="X10" s="304"/>
      <c r="Y10" s="311"/>
      <c r="Z10" s="303"/>
      <c r="AA10" s="304"/>
      <c r="AB10" s="304"/>
      <c r="AC10" s="304"/>
      <c r="AD10" s="304"/>
      <c r="AE10" s="304"/>
      <c r="AF10" s="311"/>
      <c r="AG10" s="303"/>
      <c r="AH10" s="304"/>
      <c r="AI10" s="304"/>
      <c r="AJ10" s="304"/>
      <c r="AK10" s="304"/>
      <c r="AL10" s="311"/>
      <c r="AM10" s="3"/>
      <c r="AN10" s="3"/>
      <c r="AT10" s="187" t="s">
        <v>84</v>
      </c>
      <c r="AU10" s="188"/>
      <c r="AV10" s="188"/>
      <c r="AW10" s="193"/>
      <c r="AX10" s="312" t="s">
        <v>85</v>
      </c>
      <c r="AY10" s="313"/>
      <c r="AZ10" s="313"/>
      <c r="BA10" s="313"/>
      <c r="BB10" s="313"/>
      <c r="BC10" s="313"/>
      <c r="BD10" s="313"/>
      <c r="BE10" s="313"/>
      <c r="BF10" s="313"/>
      <c r="BG10" s="314"/>
      <c r="BH10" s="315" t="s">
        <v>80</v>
      </c>
      <c r="BI10" s="316"/>
      <c r="BJ10" s="316"/>
      <c r="BK10" s="316"/>
      <c r="BL10" s="316"/>
      <c r="BM10" s="316"/>
      <c r="BN10" s="316"/>
      <c r="BO10" s="316"/>
      <c r="BP10" s="317"/>
      <c r="BQ10" s="188" t="s">
        <v>86</v>
      </c>
      <c r="BR10" s="188"/>
      <c r="BS10" s="188"/>
      <c r="BT10" s="188"/>
      <c r="BU10" s="188"/>
      <c r="BV10" s="188"/>
      <c r="BW10" s="193"/>
      <c r="BX10" s="187">
        <v>100</v>
      </c>
      <c r="BY10" s="188"/>
      <c r="BZ10" s="188"/>
      <c r="CA10" s="188"/>
      <c r="CB10" s="188"/>
      <c r="CC10" s="193"/>
      <c r="CD10" s="3"/>
      <c r="CE10" s="3"/>
    </row>
    <row r="11" spans="2:83" ht="14.25" customHeight="1">
      <c r="C11" s="303"/>
      <c r="D11" s="304"/>
      <c r="E11" s="304"/>
      <c r="F11" s="311"/>
      <c r="G11" s="305"/>
      <c r="H11" s="306"/>
      <c r="I11" s="306"/>
      <c r="J11" s="306"/>
      <c r="K11" s="306"/>
      <c r="L11" s="306"/>
      <c r="M11" s="306"/>
      <c r="N11" s="306"/>
      <c r="O11" s="306"/>
      <c r="P11" s="307"/>
      <c r="Q11" s="303"/>
      <c r="R11" s="304"/>
      <c r="S11" s="304"/>
      <c r="T11" s="304"/>
      <c r="U11" s="304"/>
      <c r="V11" s="304"/>
      <c r="W11" s="304"/>
      <c r="X11" s="304"/>
      <c r="Y11" s="311"/>
      <c r="Z11" s="303"/>
      <c r="AA11" s="304"/>
      <c r="AB11" s="304"/>
      <c r="AC11" s="304"/>
      <c r="AD11" s="304"/>
      <c r="AE11" s="304"/>
      <c r="AF11" s="311"/>
      <c r="AG11" s="303"/>
      <c r="AH11" s="304"/>
      <c r="AI11" s="304"/>
      <c r="AJ11" s="304"/>
      <c r="AK11" s="304"/>
      <c r="AL11" s="311"/>
      <c r="AM11" s="3"/>
      <c r="AN11" s="3"/>
      <c r="AT11" s="187" t="s">
        <v>84</v>
      </c>
      <c r="AU11" s="188"/>
      <c r="AV11" s="188"/>
      <c r="AW11" s="193"/>
      <c r="AX11" s="312" t="s">
        <v>85</v>
      </c>
      <c r="AY11" s="313"/>
      <c r="AZ11" s="313"/>
      <c r="BA11" s="313"/>
      <c r="BB11" s="313"/>
      <c r="BC11" s="313"/>
      <c r="BD11" s="313"/>
      <c r="BE11" s="313"/>
      <c r="BF11" s="313"/>
      <c r="BG11" s="314"/>
      <c r="BH11" s="315" t="s">
        <v>87</v>
      </c>
      <c r="BI11" s="316"/>
      <c r="BJ11" s="316"/>
      <c r="BK11" s="316"/>
      <c r="BL11" s="316"/>
      <c r="BM11" s="316"/>
      <c r="BN11" s="316"/>
      <c r="BO11" s="316"/>
      <c r="BP11" s="317"/>
      <c r="BQ11" s="188" t="s">
        <v>81</v>
      </c>
      <c r="BR11" s="188"/>
      <c r="BS11" s="188"/>
      <c r="BT11" s="188"/>
      <c r="BU11" s="188"/>
      <c r="BV11" s="188"/>
      <c r="BW11" s="193"/>
      <c r="BX11" s="187">
        <v>173</v>
      </c>
      <c r="BY11" s="188"/>
      <c r="BZ11" s="188"/>
      <c r="CA11" s="188"/>
      <c r="CB11" s="188"/>
      <c r="CC11" s="193"/>
      <c r="CD11" s="3"/>
      <c r="CE11" s="3"/>
    </row>
    <row r="12" spans="2:83" ht="14.25" customHeight="1">
      <c r="C12" s="303"/>
      <c r="D12" s="304"/>
      <c r="E12" s="304"/>
      <c r="F12" s="311"/>
      <c r="G12" s="305"/>
      <c r="H12" s="306"/>
      <c r="I12" s="306"/>
      <c r="J12" s="306"/>
      <c r="K12" s="306"/>
      <c r="L12" s="306"/>
      <c r="M12" s="306"/>
      <c r="N12" s="306"/>
      <c r="O12" s="306"/>
      <c r="P12" s="307"/>
      <c r="Q12" s="303"/>
      <c r="R12" s="304"/>
      <c r="S12" s="304"/>
      <c r="T12" s="304"/>
      <c r="U12" s="304"/>
      <c r="V12" s="304"/>
      <c r="W12" s="304"/>
      <c r="X12" s="304"/>
      <c r="Y12" s="311"/>
      <c r="Z12" s="303"/>
      <c r="AA12" s="304"/>
      <c r="AB12" s="304"/>
      <c r="AC12" s="304"/>
      <c r="AD12" s="304"/>
      <c r="AE12" s="304"/>
      <c r="AF12" s="311"/>
      <c r="AG12" s="303"/>
      <c r="AH12" s="304"/>
      <c r="AI12" s="304"/>
      <c r="AJ12" s="304"/>
      <c r="AK12" s="304"/>
      <c r="AL12" s="311"/>
      <c r="AM12" s="3"/>
      <c r="AN12" s="3"/>
      <c r="AT12" s="187" t="s">
        <v>84</v>
      </c>
      <c r="AU12" s="188"/>
      <c r="AV12" s="188"/>
      <c r="AW12" s="193"/>
      <c r="AX12" s="312" t="s">
        <v>85</v>
      </c>
      <c r="AY12" s="313"/>
      <c r="AZ12" s="313"/>
      <c r="BA12" s="313"/>
      <c r="BB12" s="313"/>
      <c r="BC12" s="313"/>
      <c r="BD12" s="313"/>
      <c r="BE12" s="313"/>
      <c r="BF12" s="313"/>
      <c r="BG12" s="314"/>
      <c r="BH12" s="315" t="s">
        <v>87</v>
      </c>
      <c r="BI12" s="316"/>
      <c r="BJ12" s="316"/>
      <c r="BK12" s="316"/>
      <c r="BL12" s="316"/>
      <c r="BM12" s="316"/>
      <c r="BN12" s="316"/>
      <c r="BO12" s="316"/>
      <c r="BP12" s="317"/>
      <c r="BQ12" s="188" t="s">
        <v>81</v>
      </c>
      <c r="BR12" s="188"/>
      <c r="BS12" s="188"/>
      <c r="BT12" s="188"/>
      <c r="BU12" s="188"/>
      <c r="BV12" s="188"/>
      <c r="BW12" s="193"/>
      <c r="BX12" s="187">
        <v>173</v>
      </c>
      <c r="BY12" s="188"/>
      <c r="BZ12" s="188"/>
      <c r="CA12" s="188"/>
      <c r="CB12" s="188"/>
      <c r="CC12" s="193"/>
      <c r="CD12" s="3"/>
      <c r="CE12" s="3"/>
    </row>
    <row r="13" spans="2:83" ht="14.25" customHeight="1">
      <c r="C13" s="303"/>
      <c r="D13" s="304"/>
      <c r="E13" s="304"/>
      <c r="F13" s="311"/>
      <c r="G13" s="305"/>
      <c r="H13" s="306"/>
      <c r="I13" s="306"/>
      <c r="J13" s="306"/>
      <c r="K13" s="306"/>
      <c r="L13" s="306"/>
      <c r="M13" s="306"/>
      <c r="N13" s="306"/>
      <c r="O13" s="306"/>
      <c r="P13" s="307"/>
      <c r="Q13" s="303"/>
      <c r="R13" s="304"/>
      <c r="S13" s="304"/>
      <c r="T13" s="304"/>
      <c r="U13" s="304"/>
      <c r="V13" s="304"/>
      <c r="W13" s="304"/>
      <c r="X13" s="304"/>
      <c r="Y13" s="311"/>
      <c r="Z13" s="303"/>
      <c r="AA13" s="304"/>
      <c r="AB13" s="304"/>
      <c r="AC13" s="304"/>
      <c r="AD13" s="304"/>
      <c r="AE13" s="304"/>
      <c r="AF13" s="311"/>
      <c r="AG13" s="303"/>
      <c r="AH13" s="304"/>
      <c r="AI13" s="304"/>
      <c r="AJ13" s="304"/>
      <c r="AK13" s="304"/>
      <c r="AL13" s="311"/>
      <c r="AM13" s="3"/>
      <c r="AN13" s="3"/>
      <c r="AT13" s="187"/>
      <c r="AU13" s="188"/>
      <c r="AV13" s="188"/>
      <c r="AW13" s="188"/>
      <c r="AX13" s="312"/>
      <c r="AY13" s="313"/>
      <c r="AZ13" s="313"/>
      <c r="BA13" s="313"/>
      <c r="BB13" s="313"/>
      <c r="BC13" s="313"/>
      <c r="BD13" s="313"/>
      <c r="BE13" s="313"/>
      <c r="BF13" s="313"/>
      <c r="BG13" s="314"/>
      <c r="BH13" s="315"/>
      <c r="BI13" s="316"/>
      <c r="BJ13" s="316"/>
      <c r="BK13" s="316"/>
      <c r="BL13" s="316"/>
      <c r="BM13" s="316"/>
      <c r="BN13" s="316"/>
      <c r="BO13" s="316"/>
      <c r="BP13" s="317"/>
      <c r="BQ13" s="188"/>
      <c r="BR13" s="188"/>
      <c r="BS13" s="188"/>
      <c r="BT13" s="188"/>
      <c r="BU13" s="188"/>
      <c r="BV13" s="188"/>
      <c r="BW13" s="193"/>
      <c r="BX13" s="187"/>
      <c r="BY13" s="188"/>
      <c r="BZ13" s="188"/>
      <c r="CA13" s="188"/>
      <c r="CB13" s="188"/>
      <c r="CC13" s="193"/>
      <c r="CD13" s="3"/>
      <c r="CE13" s="3"/>
    </row>
    <row r="14" spans="2:83" ht="14.25" customHeight="1">
      <c r="C14" s="303"/>
      <c r="D14" s="304"/>
      <c r="E14" s="304"/>
      <c r="F14" s="304"/>
      <c r="G14" s="305"/>
      <c r="H14" s="306"/>
      <c r="I14" s="306"/>
      <c r="J14" s="306"/>
      <c r="K14" s="306"/>
      <c r="L14" s="306"/>
      <c r="M14" s="306"/>
      <c r="N14" s="306"/>
      <c r="O14" s="306"/>
      <c r="P14" s="307"/>
      <c r="Q14" s="303"/>
      <c r="R14" s="304"/>
      <c r="S14" s="304"/>
      <c r="T14" s="304"/>
      <c r="U14" s="304"/>
      <c r="V14" s="304"/>
      <c r="W14" s="304"/>
      <c r="X14" s="304"/>
      <c r="Y14" s="311"/>
      <c r="Z14" s="304"/>
      <c r="AA14" s="304"/>
      <c r="AB14" s="304"/>
      <c r="AC14" s="304"/>
      <c r="AD14" s="304"/>
      <c r="AE14" s="304"/>
      <c r="AF14" s="311"/>
      <c r="AG14" s="303"/>
      <c r="AH14" s="304"/>
      <c r="AI14" s="304"/>
      <c r="AJ14" s="304"/>
      <c r="AK14" s="304"/>
      <c r="AL14" s="311"/>
      <c r="AM14" s="3"/>
      <c r="AN14" s="3"/>
      <c r="AT14" s="187"/>
      <c r="AU14" s="188"/>
      <c r="AV14" s="188"/>
      <c r="AW14" s="188"/>
      <c r="AX14" s="312"/>
      <c r="AY14" s="313"/>
      <c r="AZ14" s="313"/>
      <c r="BA14" s="313"/>
      <c r="BB14" s="313"/>
      <c r="BC14" s="313"/>
      <c r="BD14" s="313"/>
      <c r="BE14" s="313"/>
      <c r="BF14" s="313"/>
      <c r="BG14" s="314"/>
      <c r="BH14" s="315"/>
      <c r="BI14" s="316"/>
      <c r="BJ14" s="316"/>
      <c r="BK14" s="316"/>
      <c r="BL14" s="316"/>
      <c r="BM14" s="316"/>
      <c r="BN14" s="316"/>
      <c r="BO14" s="316"/>
      <c r="BP14" s="317"/>
      <c r="BQ14" s="188"/>
      <c r="BR14" s="188"/>
      <c r="BS14" s="188"/>
      <c r="BT14" s="188"/>
      <c r="BU14" s="188"/>
      <c r="BV14" s="188"/>
      <c r="BW14" s="193"/>
      <c r="BX14" s="187"/>
      <c r="BY14" s="188"/>
      <c r="BZ14" s="188"/>
      <c r="CA14" s="188"/>
      <c r="CB14" s="188"/>
      <c r="CC14" s="193"/>
      <c r="CD14" s="3"/>
      <c r="CE14" s="3"/>
    </row>
    <row r="15" spans="2:83" ht="14.25" customHeight="1">
      <c r="C15" s="303"/>
      <c r="D15" s="304"/>
      <c r="E15" s="304"/>
      <c r="F15" s="304"/>
      <c r="G15" s="305"/>
      <c r="H15" s="306"/>
      <c r="I15" s="306"/>
      <c r="J15" s="306"/>
      <c r="K15" s="306"/>
      <c r="L15" s="306"/>
      <c r="M15" s="306"/>
      <c r="N15" s="306"/>
      <c r="O15" s="306"/>
      <c r="P15" s="307"/>
      <c r="Q15" s="303"/>
      <c r="R15" s="304"/>
      <c r="S15" s="304"/>
      <c r="T15" s="304"/>
      <c r="U15" s="304"/>
      <c r="V15" s="304"/>
      <c r="W15" s="304"/>
      <c r="X15" s="304"/>
      <c r="Y15" s="311"/>
      <c r="Z15" s="304"/>
      <c r="AA15" s="304"/>
      <c r="AB15" s="304"/>
      <c r="AC15" s="304"/>
      <c r="AD15" s="304"/>
      <c r="AE15" s="304"/>
      <c r="AF15" s="311"/>
      <c r="AG15" s="303"/>
      <c r="AH15" s="304"/>
      <c r="AI15" s="304"/>
      <c r="AJ15" s="304"/>
      <c r="AK15" s="304"/>
      <c r="AL15" s="311"/>
      <c r="AM15" s="3"/>
      <c r="AN15" s="3"/>
      <c r="AT15" s="187"/>
      <c r="AU15" s="188"/>
      <c r="AV15" s="188"/>
      <c r="AW15" s="188"/>
      <c r="AX15" s="312"/>
      <c r="AY15" s="313"/>
      <c r="AZ15" s="313"/>
      <c r="BA15" s="313"/>
      <c r="BB15" s="313"/>
      <c r="BC15" s="313"/>
      <c r="BD15" s="313"/>
      <c r="BE15" s="313"/>
      <c r="BF15" s="313"/>
      <c r="BG15" s="314"/>
      <c r="BH15" s="187"/>
      <c r="BI15" s="188"/>
      <c r="BJ15" s="188"/>
      <c r="BK15" s="188"/>
      <c r="BL15" s="188"/>
      <c r="BM15" s="188"/>
      <c r="BN15" s="188"/>
      <c r="BO15" s="188"/>
      <c r="BP15" s="193"/>
      <c r="BQ15" s="188"/>
      <c r="BR15" s="188"/>
      <c r="BS15" s="188"/>
      <c r="BT15" s="188"/>
      <c r="BU15" s="188"/>
      <c r="BV15" s="188"/>
      <c r="BW15" s="193"/>
      <c r="BX15" s="187"/>
      <c r="BY15" s="188"/>
      <c r="BZ15" s="188"/>
      <c r="CA15" s="188"/>
      <c r="CB15" s="188"/>
      <c r="CC15" s="193"/>
      <c r="CD15" s="3"/>
      <c r="CE15" s="3"/>
    </row>
    <row r="16" spans="2:83" ht="14.25" customHeight="1">
      <c r="C16" s="303"/>
      <c r="D16" s="304"/>
      <c r="E16" s="304"/>
      <c r="F16" s="304"/>
      <c r="G16" s="305"/>
      <c r="H16" s="306"/>
      <c r="I16" s="306"/>
      <c r="J16" s="306"/>
      <c r="K16" s="306"/>
      <c r="L16" s="306"/>
      <c r="M16" s="306"/>
      <c r="N16" s="306"/>
      <c r="O16" s="306"/>
      <c r="P16" s="307"/>
      <c r="Q16" s="303"/>
      <c r="R16" s="304"/>
      <c r="S16" s="304"/>
      <c r="T16" s="304"/>
      <c r="U16" s="304"/>
      <c r="V16" s="304"/>
      <c r="W16" s="304"/>
      <c r="X16" s="304"/>
      <c r="Y16" s="311"/>
      <c r="Z16" s="304"/>
      <c r="AA16" s="304"/>
      <c r="AB16" s="304"/>
      <c r="AC16" s="304"/>
      <c r="AD16" s="304"/>
      <c r="AE16" s="304"/>
      <c r="AF16" s="311"/>
      <c r="AG16" s="303"/>
      <c r="AH16" s="304"/>
      <c r="AI16" s="304"/>
      <c r="AJ16" s="304"/>
      <c r="AK16" s="304"/>
      <c r="AL16" s="311"/>
      <c r="AM16" s="3"/>
      <c r="AN16" s="3"/>
      <c r="AT16" s="187"/>
      <c r="AU16" s="188"/>
      <c r="AV16" s="188"/>
      <c r="AW16" s="188"/>
      <c r="AX16" s="312"/>
      <c r="AY16" s="313"/>
      <c r="AZ16" s="313"/>
      <c r="BA16" s="313"/>
      <c r="BB16" s="313"/>
      <c r="BC16" s="313"/>
      <c r="BD16" s="313"/>
      <c r="BE16" s="313"/>
      <c r="BF16" s="313"/>
      <c r="BG16" s="314"/>
      <c r="BH16" s="187"/>
      <c r="BI16" s="188"/>
      <c r="BJ16" s="188"/>
      <c r="BK16" s="188"/>
      <c r="BL16" s="188"/>
      <c r="BM16" s="188"/>
      <c r="BN16" s="188"/>
      <c r="BO16" s="188"/>
      <c r="BP16" s="193"/>
      <c r="BQ16" s="188"/>
      <c r="BR16" s="188"/>
      <c r="BS16" s="188"/>
      <c r="BT16" s="188"/>
      <c r="BU16" s="188"/>
      <c r="BV16" s="188"/>
      <c r="BW16" s="193"/>
      <c r="BX16" s="187"/>
      <c r="BY16" s="188"/>
      <c r="BZ16" s="188"/>
      <c r="CA16" s="188"/>
      <c r="CB16" s="188"/>
      <c r="CC16" s="193"/>
      <c r="CD16" s="3"/>
      <c r="CE16" s="3"/>
    </row>
    <row r="17" spans="2:83" ht="14.25" customHeight="1">
      <c r="C17" s="303"/>
      <c r="D17" s="304"/>
      <c r="E17" s="304"/>
      <c r="F17" s="304"/>
      <c r="G17" s="305"/>
      <c r="H17" s="306"/>
      <c r="I17" s="306"/>
      <c r="J17" s="306"/>
      <c r="K17" s="306"/>
      <c r="L17" s="306"/>
      <c r="M17" s="306"/>
      <c r="N17" s="306"/>
      <c r="O17" s="306"/>
      <c r="P17" s="307"/>
      <c r="Q17" s="303"/>
      <c r="R17" s="304"/>
      <c r="S17" s="304"/>
      <c r="T17" s="304"/>
      <c r="U17" s="304"/>
      <c r="V17" s="304"/>
      <c r="W17" s="304"/>
      <c r="X17" s="304"/>
      <c r="Y17" s="311"/>
      <c r="Z17" s="304"/>
      <c r="AA17" s="304"/>
      <c r="AB17" s="304"/>
      <c r="AC17" s="304"/>
      <c r="AD17" s="304"/>
      <c r="AE17" s="304"/>
      <c r="AF17" s="311"/>
      <c r="AG17" s="303"/>
      <c r="AH17" s="304"/>
      <c r="AI17" s="304"/>
      <c r="AJ17" s="304"/>
      <c r="AK17" s="304"/>
      <c r="AL17" s="311"/>
      <c r="AM17" s="3"/>
      <c r="AN17" s="3"/>
      <c r="AT17" s="187"/>
      <c r="AU17" s="188"/>
      <c r="AV17" s="188"/>
      <c r="AW17" s="188"/>
      <c r="AX17" s="312"/>
      <c r="AY17" s="313"/>
      <c r="AZ17" s="313"/>
      <c r="BA17" s="313"/>
      <c r="BB17" s="313"/>
      <c r="BC17" s="313"/>
      <c r="BD17" s="313"/>
      <c r="BE17" s="313"/>
      <c r="BF17" s="313"/>
      <c r="BG17" s="314"/>
      <c r="BH17" s="187"/>
      <c r="BI17" s="188"/>
      <c r="BJ17" s="188"/>
      <c r="BK17" s="188"/>
      <c r="BL17" s="188"/>
      <c r="BM17" s="188"/>
      <c r="BN17" s="188"/>
      <c r="BO17" s="188"/>
      <c r="BP17" s="193"/>
      <c r="BQ17" s="188"/>
      <c r="BR17" s="188"/>
      <c r="BS17" s="188"/>
      <c r="BT17" s="188"/>
      <c r="BU17" s="188"/>
      <c r="BV17" s="188"/>
      <c r="BW17" s="193"/>
      <c r="BX17" s="187"/>
      <c r="BY17" s="188"/>
      <c r="BZ17" s="188"/>
      <c r="CA17" s="188"/>
      <c r="CB17" s="188"/>
      <c r="CC17" s="193"/>
      <c r="CD17" s="3"/>
      <c r="CE17" s="3"/>
    </row>
    <row r="18" spans="2:83" ht="14.25" customHeight="1">
      <c r="C18" s="303"/>
      <c r="D18" s="304"/>
      <c r="E18" s="304"/>
      <c r="F18" s="304"/>
      <c r="G18" s="305"/>
      <c r="H18" s="306"/>
      <c r="I18" s="306"/>
      <c r="J18" s="306"/>
      <c r="K18" s="306"/>
      <c r="L18" s="306"/>
      <c r="M18" s="306"/>
      <c r="N18" s="306"/>
      <c r="O18" s="306"/>
      <c r="P18" s="307"/>
      <c r="Q18" s="303"/>
      <c r="R18" s="304"/>
      <c r="S18" s="304"/>
      <c r="T18" s="304"/>
      <c r="U18" s="304"/>
      <c r="V18" s="304"/>
      <c r="W18" s="304"/>
      <c r="X18" s="304"/>
      <c r="Y18" s="311"/>
      <c r="Z18" s="304"/>
      <c r="AA18" s="304"/>
      <c r="AB18" s="304"/>
      <c r="AC18" s="304"/>
      <c r="AD18" s="304"/>
      <c r="AE18" s="304"/>
      <c r="AF18" s="311"/>
      <c r="AG18" s="303"/>
      <c r="AH18" s="304"/>
      <c r="AI18" s="304"/>
      <c r="AJ18" s="304"/>
      <c r="AK18" s="304"/>
      <c r="AL18" s="311"/>
      <c r="AM18" s="3"/>
      <c r="AN18" s="3"/>
      <c r="AT18" s="187"/>
      <c r="AU18" s="188"/>
      <c r="AV18" s="188"/>
      <c r="AW18" s="188"/>
      <c r="AX18" s="312"/>
      <c r="AY18" s="313"/>
      <c r="AZ18" s="313"/>
      <c r="BA18" s="313"/>
      <c r="BB18" s="313"/>
      <c r="BC18" s="313"/>
      <c r="BD18" s="313"/>
      <c r="BE18" s="313"/>
      <c r="BF18" s="313"/>
      <c r="BG18" s="314"/>
      <c r="BH18" s="187"/>
      <c r="BI18" s="188"/>
      <c r="BJ18" s="188"/>
      <c r="BK18" s="188"/>
      <c r="BL18" s="188"/>
      <c r="BM18" s="188"/>
      <c r="BN18" s="188"/>
      <c r="BO18" s="188"/>
      <c r="BP18" s="193"/>
      <c r="BQ18" s="188"/>
      <c r="BR18" s="188"/>
      <c r="BS18" s="188"/>
      <c r="BT18" s="188"/>
      <c r="BU18" s="188"/>
      <c r="BV18" s="188"/>
      <c r="BW18" s="193"/>
      <c r="BX18" s="187"/>
      <c r="BY18" s="188"/>
      <c r="BZ18" s="188"/>
      <c r="CA18" s="188"/>
      <c r="CB18" s="188"/>
      <c r="CC18" s="193"/>
      <c r="CD18" s="3"/>
      <c r="CE18" s="3"/>
    </row>
    <row r="19" spans="2:83" ht="14.25" customHeight="1">
      <c r="C19" s="303"/>
      <c r="D19" s="304"/>
      <c r="E19" s="304"/>
      <c r="F19" s="304"/>
      <c r="G19" s="305"/>
      <c r="H19" s="306"/>
      <c r="I19" s="306"/>
      <c r="J19" s="306"/>
      <c r="K19" s="306"/>
      <c r="L19" s="306"/>
      <c r="M19" s="306"/>
      <c r="N19" s="306"/>
      <c r="O19" s="306"/>
      <c r="P19" s="307"/>
      <c r="Q19" s="303"/>
      <c r="R19" s="304"/>
      <c r="S19" s="304"/>
      <c r="T19" s="304"/>
      <c r="U19" s="304"/>
      <c r="V19" s="304"/>
      <c r="W19" s="304"/>
      <c r="X19" s="304"/>
      <c r="Y19" s="311"/>
      <c r="Z19" s="304"/>
      <c r="AA19" s="304"/>
      <c r="AB19" s="304"/>
      <c r="AC19" s="304"/>
      <c r="AD19" s="304"/>
      <c r="AE19" s="304"/>
      <c r="AF19" s="311"/>
      <c r="AG19" s="303"/>
      <c r="AH19" s="304"/>
      <c r="AI19" s="304"/>
      <c r="AJ19" s="304"/>
      <c r="AK19" s="304"/>
      <c r="AL19" s="311"/>
      <c r="AM19" s="3"/>
      <c r="AN19" s="3"/>
      <c r="AT19" s="187"/>
      <c r="AU19" s="188"/>
      <c r="AV19" s="188"/>
      <c r="AW19" s="188"/>
      <c r="AX19" s="312"/>
      <c r="AY19" s="313"/>
      <c r="AZ19" s="313"/>
      <c r="BA19" s="313"/>
      <c r="BB19" s="313"/>
      <c r="BC19" s="313"/>
      <c r="BD19" s="313"/>
      <c r="BE19" s="313"/>
      <c r="BF19" s="313"/>
      <c r="BG19" s="314"/>
      <c r="BH19" s="187"/>
      <c r="BI19" s="188"/>
      <c r="BJ19" s="188"/>
      <c r="BK19" s="188"/>
      <c r="BL19" s="188"/>
      <c r="BM19" s="188"/>
      <c r="BN19" s="188"/>
      <c r="BO19" s="188"/>
      <c r="BP19" s="193"/>
      <c r="BQ19" s="188"/>
      <c r="BR19" s="188"/>
      <c r="BS19" s="188"/>
      <c r="BT19" s="188"/>
      <c r="BU19" s="188"/>
      <c r="BV19" s="188"/>
      <c r="BW19" s="193"/>
      <c r="BX19" s="187"/>
      <c r="BY19" s="188"/>
      <c r="BZ19" s="188"/>
      <c r="CA19" s="188"/>
      <c r="CB19" s="188"/>
      <c r="CC19" s="193"/>
      <c r="CD19" s="3"/>
      <c r="CE19" s="3"/>
    </row>
    <row r="20" spans="2:83" ht="14.25" customHeight="1">
      <c r="C20" s="303"/>
      <c r="D20" s="304"/>
      <c r="E20" s="304"/>
      <c r="F20" s="304"/>
      <c r="G20" s="305"/>
      <c r="H20" s="306"/>
      <c r="I20" s="306"/>
      <c r="J20" s="306"/>
      <c r="K20" s="306"/>
      <c r="L20" s="306"/>
      <c r="M20" s="306"/>
      <c r="N20" s="306"/>
      <c r="O20" s="306"/>
      <c r="P20" s="307"/>
      <c r="Q20" s="303"/>
      <c r="R20" s="304"/>
      <c r="S20" s="304"/>
      <c r="T20" s="304"/>
      <c r="U20" s="304"/>
      <c r="V20" s="304"/>
      <c r="W20" s="304"/>
      <c r="X20" s="304"/>
      <c r="Y20" s="311"/>
      <c r="Z20" s="304"/>
      <c r="AA20" s="304"/>
      <c r="AB20" s="304"/>
      <c r="AC20" s="304"/>
      <c r="AD20" s="304"/>
      <c r="AE20" s="304"/>
      <c r="AF20" s="311"/>
      <c r="AG20" s="303"/>
      <c r="AH20" s="304"/>
      <c r="AI20" s="304"/>
      <c r="AJ20" s="304"/>
      <c r="AK20" s="304"/>
      <c r="AL20" s="311"/>
      <c r="AM20" s="3"/>
      <c r="AN20" s="3"/>
      <c r="AT20" s="187"/>
      <c r="AU20" s="188"/>
      <c r="AV20" s="188"/>
      <c r="AW20" s="188"/>
      <c r="AX20" s="312"/>
      <c r="AY20" s="313"/>
      <c r="AZ20" s="313"/>
      <c r="BA20" s="313"/>
      <c r="BB20" s="313"/>
      <c r="BC20" s="313"/>
      <c r="BD20" s="313"/>
      <c r="BE20" s="313"/>
      <c r="BF20" s="313"/>
      <c r="BG20" s="314"/>
      <c r="BH20" s="187"/>
      <c r="BI20" s="188"/>
      <c r="BJ20" s="188"/>
      <c r="BK20" s="188"/>
      <c r="BL20" s="188"/>
      <c r="BM20" s="188"/>
      <c r="BN20" s="188"/>
      <c r="BO20" s="188"/>
      <c r="BP20" s="193"/>
      <c r="BQ20" s="188"/>
      <c r="BR20" s="188"/>
      <c r="BS20" s="188"/>
      <c r="BT20" s="188"/>
      <c r="BU20" s="188"/>
      <c r="BV20" s="188"/>
      <c r="BW20" s="193"/>
      <c r="BX20" s="187"/>
      <c r="BY20" s="188"/>
      <c r="BZ20" s="188"/>
      <c r="CA20" s="188"/>
      <c r="CB20" s="188"/>
      <c r="CC20" s="193"/>
      <c r="CD20" s="3"/>
      <c r="CE20" s="3"/>
    </row>
    <row r="21" spans="2:83" ht="14.25" customHeight="1">
      <c r="C21" s="303"/>
      <c r="D21" s="304"/>
      <c r="E21" s="304"/>
      <c r="F21" s="304"/>
      <c r="G21" s="305"/>
      <c r="H21" s="306"/>
      <c r="I21" s="306"/>
      <c r="J21" s="306"/>
      <c r="K21" s="306"/>
      <c r="L21" s="306"/>
      <c r="M21" s="306"/>
      <c r="N21" s="306"/>
      <c r="O21" s="306"/>
      <c r="P21" s="307"/>
      <c r="Q21" s="303"/>
      <c r="R21" s="304"/>
      <c r="S21" s="304"/>
      <c r="T21" s="304"/>
      <c r="U21" s="304"/>
      <c r="V21" s="304"/>
      <c r="W21" s="304"/>
      <c r="X21" s="304"/>
      <c r="Y21" s="311"/>
      <c r="Z21" s="304"/>
      <c r="AA21" s="304"/>
      <c r="AB21" s="304"/>
      <c r="AC21" s="304"/>
      <c r="AD21" s="304"/>
      <c r="AE21" s="304"/>
      <c r="AF21" s="311"/>
      <c r="AG21" s="303"/>
      <c r="AH21" s="304"/>
      <c r="AI21" s="304"/>
      <c r="AJ21" s="304"/>
      <c r="AK21" s="304"/>
      <c r="AL21" s="311"/>
      <c r="AM21" s="3"/>
      <c r="AN21" s="3"/>
      <c r="AT21" s="187"/>
      <c r="AU21" s="188"/>
      <c r="AV21" s="188"/>
      <c r="AW21" s="188"/>
      <c r="AX21" s="312"/>
      <c r="AY21" s="313"/>
      <c r="AZ21" s="313"/>
      <c r="BA21" s="313"/>
      <c r="BB21" s="313"/>
      <c r="BC21" s="313"/>
      <c r="BD21" s="313"/>
      <c r="BE21" s="313"/>
      <c r="BF21" s="313"/>
      <c r="BG21" s="314"/>
      <c r="BH21" s="187"/>
      <c r="BI21" s="188"/>
      <c r="BJ21" s="188"/>
      <c r="BK21" s="188"/>
      <c r="BL21" s="188"/>
      <c r="BM21" s="188"/>
      <c r="BN21" s="188"/>
      <c r="BO21" s="188"/>
      <c r="BP21" s="193"/>
      <c r="BQ21" s="188"/>
      <c r="BR21" s="188"/>
      <c r="BS21" s="188"/>
      <c r="BT21" s="188"/>
      <c r="BU21" s="188"/>
      <c r="BV21" s="188"/>
      <c r="BW21" s="193"/>
      <c r="BX21" s="187"/>
      <c r="BY21" s="188"/>
      <c r="BZ21" s="188"/>
      <c r="CA21" s="188"/>
      <c r="CB21" s="188"/>
      <c r="CC21" s="193"/>
      <c r="CD21" s="3"/>
      <c r="CE21" s="3"/>
    </row>
    <row r="22" spans="2:83" ht="14.25" customHeight="1">
      <c r="C22" s="303"/>
      <c r="D22" s="304"/>
      <c r="E22" s="304"/>
      <c r="F22" s="304"/>
      <c r="G22" s="305"/>
      <c r="H22" s="306"/>
      <c r="I22" s="306"/>
      <c r="J22" s="306"/>
      <c r="K22" s="306"/>
      <c r="L22" s="306"/>
      <c r="M22" s="306"/>
      <c r="N22" s="306"/>
      <c r="O22" s="306"/>
      <c r="P22" s="307"/>
      <c r="Q22" s="303"/>
      <c r="R22" s="304"/>
      <c r="S22" s="304"/>
      <c r="T22" s="304"/>
      <c r="U22" s="304"/>
      <c r="V22" s="304"/>
      <c r="W22" s="304"/>
      <c r="X22" s="304"/>
      <c r="Y22" s="311"/>
      <c r="Z22" s="304"/>
      <c r="AA22" s="304"/>
      <c r="AB22" s="304"/>
      <c r="AC22" s="304"/>
      <c r="AD22" s="304"/>
      <c r="AE22" s="304"/>
      <c r="AF22" s="311"/>
      <c r="AG22" s="303"/>
      <c r="AH22" s="304"/>
      <c r="AI22" s="304"/>
      <c r="AJ22" s="304"/>
      <c r="AK22" s="304"/>
      <c r="AL22" s="311"/>
      <c r="AM22" s="3"/>
      <c r="AN22" s="3"/>
      <c r="AT22" s="187"/>
      <c r="AU22" s="188"/>
      <c r="AV22" s="188"/>
      <c r="AW22" s="188"/>
      <c r="AX22" s="312"/>
      <c r="AY22" s="313"/>
      <c r="AZ22" s="313"/>
      <c r="BA22" s="313"/>
      <c r="BB22" s="313"/>
      <c r="BC22" s="313"/>
      <c r="BD22" s="313"/>
      <c r="BE22" s="313"/>
      <c r="BF22" s="313"/>
      <c r="BG22" s="314"/>
      <c r="BH22" s="187"/>
      <c r="BI22" s="188"/>
      <c r="BJ22" s="188"/>
      <c r="BK22" s="188"/>
      <c r="BL22" s="188"/>
      <c r="BM22" s="188"/>
      <c r="BN22" s="188"/>
      <c r="BO22" s="188"/>
      <c r="BP22" s="193"/>
      <c r="BQ22" s="188"/>
      <c r="BR22" s="188"/>
      <c r="BS22" s="188"/>
      <c r="BT22" s="188"/>
      <c r="BU22" s="188"/>
      <c r="BV22" s="188"/>
      <c r="BW22" s="193"/>
      <c r="BX22" s="187"/>
      <c r="BY22" s="188"/>
      <c r="BZ22" s="188"/>
      <c r="CA22" s="188"/>
      <c r="CB22" s="188"/>
      <c r="CC22" s="193"/>
      <c r="CD22" s="3"/>
      <c r="CE22" s="3"/>
    </row>
    <row r="23" spans="2:83" ht="14.25" customHeight="1">
      <c r="C23" s="303"/>
      <c r="D23" s="304"/>
      <c r="E23" s="304"/>
      <c r="F23" s="304"/>
      <c r="G23" s="305"/>
      <c r="H23" s="306"/>
      <c r="I23" s="306"/>
      <c r="J23" s="306"/>
      <c r="K23" s="306"/>
      <c r="L23" s="306"/>
      <c r="M23" s="306"/>
      <c r="N23" s="306"/>
      <c r="O23" s="306"/>
      <c r="P23" s="307"/>
      <c r="Q23" s="303"/>
      <c r="R23" s="304"/>
      <c r="S23" s="304"/>
      <c r="T23" s="304"/>
      <c r="U23" s="304"/>
      <c r="V23" s="304"/>
      <c r="W23" s="304"/>
      <c r="X23" s="304"/>
      <c r="Y23" s="311"/>
      <c r="Z23" s="304"/>
      <c r="AA23" s="304"/>
      <c r="AB23" s="304"/>
      <c r="AC23" s="304"/>
      <c r="AD23" s="304"/>
      <c r="AE23" s="304"/>
      <c r="AF23" s="311"/>
      <c r="AG23" s="303"/>
      <c r="AH23" s="304"/>
      <c r="AI23" s="304"/>
      <c r="AJ23" s="304"/>
      <c r="AK23" s="304"/>
      <c r="AL23" s="311"/>
      <c r="AM23" s="3"/>
      <c r="AN23" s="3"/>
      <c r="AT23" s="187"/>
      <c r="AU23" s="188"/>
      <c r="AV23" s="188"/>
      <c r="AW23" s="188"/>
      <c r="AX23" s="312"/>
      <c r="AY23" s="313"/>
      <c r="AZ23" s="313"/>
      <c r="BA23" s="313"/>
      <c r="BB23" s="313"/>
      <c r="BC23" s="313"/>
      <c r="BD23" s="313"/>
      <c r="BE23" s="313"/>
      <c r="BF23" s="313"/>
      <c r="BG23" s="314"/>
      <c r="BH23" s="187"/>
      <c r="BI23" s="188"/>
      <c r="BJ23" s="188"/>
      <c r="BK23" s="188"/>
      <c r="BL23" s="188"/>
      <c r="BM23" s="188"/>
      <c r="BN23" s="188"/>
      <c r="BO23" s="188"/>
      <c r="BP23" s="193"/>
      <c r="BQ23" s="188"/>
      <c r="BR23" s="188"/>
      <c r="BS23" s="188"/>
      <c r="BT23" s="188"/>
      <c r="BU23" s="188"/>
      <c r="BV23" s="188"/>
      <c r="BW23" s="193"/>
      <c r="BX23" s="187"/>
      <c r="BY23" s="188"/>
      <c r="BZ23" s="188"/>
      <c r="CA23" s="188"/>
      <c r="CB23" s="188"/>
      <c r="CC23" s="193"/>
      <c r="CD23" s="3"/>
      <c r="CE23" s="3"/>
    </row>
    <row r="24" spans="2:83" ht="14.25" customHeight="1">
      <c r="C24" s="303"/>
      <c r="D24" s="304"/>
      <c r="E24" s="304"/>
      <c r="F24" s="304"/>
      <c r="G24" s="305"/>
      <c r="H24" s="306"/>
      <c r="I24" s="306"/>
      <c r="J24" s="306"/>
      <c r="K24" s="306"/>
      <c r="L24" s="306"/>
      <c r="M24" s="306"/>
      <c r="N24" s="306"/>
      <c r="O24" s="306"/>
      <c r="P24" s="307"/>
      <c r="Q24" s="303"/>
      <c r="R24" s="304"/>
      <c r="S24" s="304"/>
      <c r="T24" s="304"/>
      <c r="U24" s="304"/>
      <c r="V24" s="304"/>
      <c r="W24" s="304"/>
      <c r="X24" s="304"/>
      <c r="Y24" s="311"/>
      <c r="Z24" s="304"/>
      <c r="AA24" s="304"/>
      <c r="AB24" s="304"/>
      <c r="AC24" s="304"/>
      <c r="AD24" s="304"/>
      <c r="AE24" s="304"/>
      <c r="AF24" s="311"/>
      <c r="AG24" s="303"/>
      <c r="AH24" s="304"/>
      <c r="AI24" s="304"/>
      <c r="AJ24" s="304"/>
      <c r="AK24" s="304"/>
      <c r="AL24" s="311"/>
      <c r="AM24" s="3"/>
      <c r="AN24" s="3"/>
      <c r="AT24" s="187"/>
      <c r="AU24" s="188"/>
      <c r="AV24" s="188"/>
      <c r="AW24" s="188"/>
      <c r="AX24" s="312"/>
      <c r="AY24" s="313"/>
      <c r="AZ24" s="313"/>
      <c r="BA24" s="313"/>
      <c r="BB24" s="313"/>
      <c r="BC24" s="313"/>
      <c r="BD24" s="313"/>
      <c r="BE24" s="313"/>
      <c r="BF24" s="313"/>
      <c r="BG24" s="314"/>
      <c r="BH24" s="187"/>
      <c r="BI24" s="188"/>
      <c r="BJ24" s="188"/>
      <c r="BK24" s="188"/>
      <c r="BL24" s="188"/>
      <c r="BM24" s="188"/>
      <c r="BN24" s="188"/>
      <c r="BO24" s="188"/>
      <c r="BP24" s="193"/>
      <c r="BQ24" s="188"/>
      <c r="BR24" s="188"/>
      <c r="BS24" s="188"/>
      <c r="BT24" s="188"/>
      <c r="BU24" s="188"/>
      <c r="BV24" s="188"/>
      <c r="BW24" s="193"/>
      <c r="BX24" s="187"/>
      <c r="BY24" s="188"/>
      <c r="BZ24" s="188"/>
      <c r="CA24" s="188"/>
      <c r="CB24" s="188"/>
      <c r="CC24" s="193"/>
      <c r="CD24" s="3"/>
      <c r="CE24" s="3"/>
    </row>
    <row r="25" spans="2:83" ht="14.25" customHeight="1">
      <c r="C25" s="303"/>
      <c r="D25" s="304"/>
      <c r="E25" s="304"/>
      <c r="F25" s="304"/>
      <c r="G25" s="305"/>
      <c r="H25" s="306"/>
      <c r="I25" s="306"/>
      <c r="J25" s="306"/>
      <c r="K25" s="306"/>
      <c r="L25" s="306"/>
      <c r="M25" s="306"/>
      <c r="N25" s="306"/>
      <c r="O25" s="306"/>
      <c r="P25" s="307"/>
      <c r="Q25" s="303"/>
      <c r="R25" s="304"/>
      <c r="S25" s="304"/>
      <c r="T25" s="304"/>
      <c r="U25" s="304"/>
      <c r="V25" s="304"/>
      <c r="W25" s="304"/>
      <c r="X25" s="304"/>
      <c r="Y25" s="311"/>
      <c r="Z25" s="304"/>
      <c r="AA25" s="304"/>
      <c r="AB25" s="304"/>
      <c r="AC25" s="304"/>
      <c r="AD25" s="304"/>
      <c r="AE25" s="304"/>
      <c r="AF25" s="311"/>
      <c r="AG25" s="303"/>
      <c r="AH25" s="304"/>
      <c r="AI25" s="304"/>
      <c r="AJ25" s="304"/>
      <c r="AK25" s="304"/>
      <c r="AL25" s="311"/>
      <c r="AM25" s="3"/>
      <c r="AN25" s="3"/>
      <c r="AT25" s="187"/>
      <c r="AU25" s="188"/>
      <c r="AV25" s="188"/>
      <c r="AW25" s="188"/>
      <c r="AX25" s="312"/>
      <c r="AY25" s="313"/>
      <c r="AZ25" s="313"/>
      <c r="BA25" s="313"/>
      <c r="BB25" s="313"/>
      <c r="BC25" s="313"/>
      <c r="BD25" s="313"/>
      <c r="BE25" s="313"/>
      <c r="BF25" s="313"/>
      <c r="BG25" s="314"/>
      <c r="BH25" s="187"/>
      <c r="BI25" s="188"/>
      <c r="BJ25" s="188"/>
      <c r="BK25" s="188"/>
      <c r="BL25" s="188"/>
      <c r="BM25" s="188"/>
      <c r="BN25" s="188"/>
      <c r="BO25" s="188"/>
      <c r="BP25" s="193"/>
      <c r="BQ25" s="188"/>
      <c r="BR25" s="188"/>
      <c r="BS25" s="188"/>
      <c r="BT25" s="188"/>
      <c r="BU25" s="188"/>
      <c r="BV25" s="188"/>
      <c r="BW25" s="193"/>
      <c r="BX25" s="187"/>
      <c r="BY25" s="188"/>
      <c r="BZ25" s="188"/>
      <c r="CA25" s="188"/>
      <c r="CB25" s="188"/>
      <c r="CC25" s="193"/>
      <c r="CD25" s="3"/>
      <c r="CE25" s="3"/>
    </row>
    <row r="26" spans="2:83" ht="14.25" customHeight="1">
      <c r="C26" s="25"/>
      <c r="D26" s="25"/>
      <c r="E26" s="25"/>
      <c r="F26" s="25"/>
      <c r="G26" s="5"/>
      <c r="H26" s="5"/>
      <c r="I26" s="5"/>
      <c r="J26" s="5"/>
      <c r="K26" s="5"/>
      <c r="L26" s="5"/>
      <c r="M26" s="5"/>
      <c r="N26" s="5"/>
      <c r="O26" s="5"/>
      <c r="P26" s="5"/>
      <c r="Q26" s="25"/>
      <c r="R26" s="25"/>
      <c r="S26" s="25"/>
      <c r="T26" s="25"/>
      <c r="U26" s="25"/>
      <c r="V26" s="25"/>
      <c r="W26" s="25"/>
      <c r="X26" s="25"/>
      <c r="Y26" s="25"/>
      <c r="Z26" s="25"/>
      <c r="AA26" s="25"/>
      <c r="AB26" s="25"/>
      <c r="AC26" s="25"/>
      <c r="AD26" s="25"/>
      <c r="AE26" s="25"/>
      <c r="AF26" s="25"/>
      <c r="AG26" s="25"/>
      <c r="AH26" s="25"/>
      <c r="AI26" s="25"/>
      <c r="AJ26" s="25"/>
      <c r="AK26" s="25"/>
      <c r="AL26" s="25"/>
      <c r="AM26" s="3"/>
      <c r="AN26" s="3"/>
      <c r="AT26" s="25"/>
      <c r="AU26" s="25"/>
      <c r="AV26" s="25"/>
      <c r="AW26" s="25"/>
      <c r="AX26" s="5"/>
      <c r="AY26" s="5"/>
      <c r="AZ26" s="5"/>
      <c r="BA26" s="5"/>
      <c r="BB26" s="5"/>
      <c r="BC26" s="5"/>
      <c r="BD26" s="5"/>
      <c r="BE26" s="5"/>
      <c r="BF26" s="5"/>
      <c r="BG26" s="5"/>
      <c r="BH26" s="25"/>
      <c r="BI26" s="25"/>
      <c r="BJ26" s="25"/>
      <c r="BK26" s="25"/>
      <c r="BL26" s="25"/>
      <c r="BM26" s="25"/>
      <c r="BN26" s="25"/>
      <c r="BO26" s="25"/>
      <c r="BP26" s="25"/>
      <c r="BQ26" s="25"/>
      <c r="BR26" s="25"/>
      <c r="BS26" s="25"/>
      <c r="BT26" s="25"/>
      <c r="BU26" s="25"/>
      <c r="BV26" s="25"/>
      <c r="BW26" s="25"/>
      <c r="BX26" s="25"/>
      <c r="BY26" s="25"/>
      <c r="BZ26" s="25"/>
      <c r="CA26" s="25"/>
      <c r="CB26" s="25"/>
      <c r="CC26" s="25"/>
      <c r="CD26" s="3"/>
      <c r="CE26" s="3"/>
    </row>
    <row r="27" spans="2:83" ht="14.25" customHeight="1">
      <c r="B27" s="6" t="s">
        <v>88</v>
      </c>
      <c r="C27" s="25"/>
      <c r="D27" s="25"/>
      <c r="E27" s="25"/>
      <c r="F27" s="25"/>
      <c r="G27" s="5"/>
      <c r="H27" s="5"/>
      <c r="I27" s="5"/>
      <c r="J27" s="5"/>
      <c r="K27" s="5"/>
      <c r="L27" s="5"/>
      <c r="M27" s="5"/>
      <c r="N27" s="5"/>
      <c r="O27" s="5"/>
      <c r="P27" s="5"/>
      <c r="Q27" s="25"/>
      <c r="R27" s="25"/>
      <c r="S27" s="25"/>
      <c r="T27" s="25"/>
      <c r="U27" s="25"/>
      <c r="V27" s="25"/>
      <c r="W27" s="25"/>
      <c r="X27" s="25"/>
      <c r="Y27" s="25"/>
      <c r="Z27" s="25"/>
      <c r="AA27" s="25"/>
      <c r="AB27" s="25"/>
      <c r="AC27" s="25"/>
      <c r="AD27" s="25"/>
      <c r="AE27" s="25"/>
      <c r="AF27" s="25"/>
      <c r="AG27" s="25"/>
      <c r="AH27" s="25"/>
      <c r="AI27" s="25"/>
      <c r="AJ27" s="25"/>
      <c r="AK27" s="25"/>
      <c r="AL27" s="25"/>
      <c r="AM27" s="3"/>
      <c r="AN27" s="3"/>
      <c r="AS27" s="6" t="s">
        <v>88</v>
      </c>
      <c r="AT27" s="25"/>
      <c r="AU27" s="25"/>
      <c r="AV27" s="25"/>
      <c r="AW27" s="25"/>
      <c r="AX27" s="5"/>
      <c r="AY27" s="5"/>
      <c r="AZ27" s="5"/>
      <c r="BA27" s="5"/>
      <c r="BB27" s="5"/>
      <c r="BC27" s="5"/>
      <c r="BD27" s="5"/>
      <c r="BE27" s="5"/>
      <c r="BF27" s="5"/>
      <c r="BG27" s="5"/>
      <c r="BH27" s="25"/>
      <c r="BI27" s="25"/>
      <c r="BJ27" s="25"/>
      <c r="BK27" s="25"/>
      <c r="BL27" s="25"/>
      <c r="BM27" s="25"/>
      <c r="BN27" s="25"/>
      <c r="BO27" s="25"/>
      <c r="BP27" s="25"/>
      <c r="BQ27" s="25"/>
      <c r="BR27" s="25"/>
      <c r="BS27" s="25"/>
      <c r="BT27" s="25"/>
      <c r="BU27" s="25"/>
      <c r="BV27" s="25"/>
      <c r="BW27" s="25"/>
      <c r="BX27" s="25"/>
      <c r="BY27" s="25"/>
      <c r="BZ27" s="25"/>
      <c r="CA27" s="25"/>
      <c r="CB27" s="25"/>
      <c r="CC27" s="25"/>
      <c r="CD27" s="3"/>
      <c r="CE27" s="3"/>
    </row>
    <row r="28" spans="2:83" ht="23.25" customHeight="1">
      <c r="C28" s="181" t="s">
        <v>73</v>
      </c>
      <c r="D28" s="182"/>
      <c r="E28" s="182"/>
      <c r="F28" s="183"/>
      <c r="G28" s="297" t="s">
        <v>74</v>
      </c>
      <c r="H28" s="297"/>
      <c r="I28" s="297"/>
      <c r="J28" s="297"/>
      <c r="K28" s="297"/>
      <c r="L28" s="297"/>
      <c r="M28" s="297"/>
      <c r="N28" s="297"/>
      <c r="O28" s="297"/>
      <c r="P28" s="297"/>
      <c r="Q28" s="181" t="s">
        <v>75</v>
      </c>
      <c r="R28" s="182"/>
      <c r="S28" s="182"/>
      <c r="T28" s="182"/>
      <c r="U28" s="182"/>
      <c r="V28" s="182"/>
      <c r="W28" s="182"/>
      <c r="X28" s="182"/>
      <c r="Y28" s="183"/>
      <c r="Z28" s="298" t="s">
        <v>76</v>
      </c>
      <c r="AA28" s="299"/>
      <c r="AB28" s="299"/>
      <c r="AC28" s="299"/>
      <c r="AD28" s="299"/>
      <c r="AE28" s="299"/>
      <c r="AF28" s="300"/>
      <c r="AG28" s="301" t="s">
        <v>77</v>
      </c>
      <c r="AH28" s="302"/>
      <c r="AI28" s="302"/>
      <c r="AJ28" s="302"/>
      <c r="AK28" s="302"/>
      <c r="AL28" s="302"/>
      <c r="AM28" s="3"/>
      <c r="AN28" s="3"/>
      <c r="AT28" s="181" t="s">
        <v>73</v>
      </c>
      <c r="AU28" s="182"/>
      <c r="AV28" s="182"/>
      <c r="AW28" s="183"/>
      <c r="AX28" s="297" t="s">
        <v>74</v>
      </c>
      <c r="AY28" s="297"/>
      <c r="AZ28" s="297"/>
      <c r="BA28" s="297"/>
      <c r="BB28" s="297"/>
      <c r="BC28" s="297"/>
      <c r="BD28" s="297"/>
      <c r="BE28" s="297"/>
      <c r="BF28" s="297"/>
      <c r="BG28" s="297"/>
      <c r="BH28" s="181" t="s">
        <v>75</v>
      </c>
      <c r="BI28" s="182"/>
      <c r="BJ28" s="182"/>
      <c r="BK28" s="182"/>
      <c r="BL28" s="182"/>
      <c r="BM28" s="182"/>
      <c r="BN28" s="182"/>
      <c r="BO28" s="182"/>
      <c r="BP28" s="183"/>
      <c r="BQ28" s="298" t="s">
        <v>76</v>
      </c>
      <c r="BR28" s="299"/>
      <c r="BS28" s="299"/>
      <c r="BT28" s="299"/>
      <c r="BU28" s="299"/>
      <c r="BV28" s="299"/>
      <c r="BW28" s="300"/>
      <c r="BX28" s="301" t="s">
        <v>77</v>
      </c>
      <c r="BY28" s="302"/>
      <c r="BZ28" s="302"/>
      <c r="CA28" s="302"/>
      <c r="CB28" s="302"/>
      <c r="CC28" s="302"/>
      <c r="CD28" s="3"/>
      <c r="CE28" s="3"/>
    </row>
    <row r="29" spans="2:83" ht="14.25" customHeight="1">
      <c r="C29" s="303"/>
      <c r="D29" s="304"/>
      <c r="E29" s="304"/>
      <c r="F29" s="304"/>
      <c r="G29" s="305"/>
      <c r="H29" s="306"/>
      <c r="I29" s="306"/>
      <c r="J29" s="306"/>
      <c r="K29" s="306"/>
      <c r="L29" s="306"/>
      <c r="M29" s="306"/>
      <c r="N29" s="306"/>
      <c r="O29" s="306"/>
      <c r="P29" s="307"/>
      <c r="Q29" s="303"/>
      <c r="R29" s="304"/>
      <c r="S29" s="304"/>
      <c r="T29" s="304"/>
      <c r="U29" s="304"/>
      <c r="V29" s="304"/>
      <c r="W29" s="304"/>
      <c r="X29" s="304"/>
      <c r="Y29" s="311"/>
      <c r="Z29" s="304"/>
      <c r="AA29" s="304"/>
      <c r="AB29" s="304"/>
      <c r="AC29" s="304"/>
      <c r="AD29" s="304"/>
      <c r="AE29" s="304"/>
      <c r="AF29" s="311"/>
      <c r="AG29" s="303"/>
      <c r="AH29" s="304"/>
      <c r="AI29" s="304"/>
      <c r="AJ29" s="304"/>
      <c r="AK29" s="304"/>
      <c r="AL29" s="311"/>
      <c r="AM29" s="3"/>
      <c r="AN29" s="3"/>
      <c r="AT29" s="187"/>
      <c r="AU29" s="188"/>
      <c r="AV29" s="188"/>
      <c r="AW29" s="188"/>
      <c r="AX29" s="312"/>
      <c r="AY29" s="313"/>
      <c r="AZ29" s="313"/>
      <c r="BA29" s="313"/>
      <c r="BB29" s="313"/>
      <c r="BC29" s="313"/>
      <c r="BD29" s="313"/>
      <c r="BE29" s="313"/>
      <c r="BF29" s="313"/>
      <c r="BG29" s="314"/>
      <c r="BH29" s="315"/>
      <c r="BI29" s="316"/>
      <c r="BJ29" s="316"/>
      <c r="BK29" s="316"/>
      <c r="BL29" s="316"/>
      <c r="BM29" s="316"/>
      <c r="BN29" s="316"/>
      <c r="BO29" s="316"/>
      <c r="BP29" s="317"/>
      <c r="BQ29" s="188"/>
      <c r="BR29" s="188"/>
      <c r="BS29" s="188"/>
      <c r="BT29" s="188"/>
      <c r="BU29" s="188"/>
      <c r="BV29" s="188"/>
      <c r="BW29" s="193"/>
      <c r="BX29" s="187"/>
      <c r="BY29" s="188"/>
      <c r="BZ29" s="188"/>
      <c r="CA29" s="188"/>
      <c r="CB29" s="188"/>
      <c r="CC29" s="193"/>
      <c r="CD29" s="3"/>
      <c r="CE29" s="3"/>
    </row>
    <row r="30" spans="2:83" ht="14.25" customHeight="1">
      <c r="C30" s="303"/>
      <c r="D30" s="304"/>
      <c r="E30" s="304"/>
      <c r="F30" s="304"/>
      <c r="G30" s="305"/>
      <c r="H30" s="306"/>
      <c r="I30" s="306"/>
      <c r="J30" s="306"/>
      <c r="K30" s="306"/>
      <c r="L30" s="306"/>
      <c r="M30" s="306"/>
      <c r="N30" s="306"/>
      <c r="O30" s="306"/>
      <c r="P30" s="307"/>
      <c r="Q30" s="303"/>
      <c r="R30" s="304"/>
      <c r="S30" s="304"/>
      <c r="T30" s="304"/>
      <c r="U30" s="304"/>
      <c r="V30" s="304"/>
      <c r="W30" s="304"/>
      <c r="X30" s="304"/>
      <c r="Y30" s="311"/>
      <c r="Z30" s="304"/>
      <c r="AA30" s="304"/>
      <c r="AB30" s="304"/>
      <c r="AC30" s="304"/>
      <c r="AD30" s="304"/>
      <c r="AE30" s="304"/>
      <c r="AF30" s="311"/>
      <c r="AG30" s="303"/>
      <c r="AH30" s="304"/>
      <c r="AI30" s="304"/>
      <c r="AJ30" s="304"/>
      <c r="AK30" s="304"/>
      <c r="AL30" s="311"/>
      <c r="AM30" s="3"/>
      <c r="AN30" s="3"/>
      <c r="AT30" s="187"/>
      <c r="AU30" s="188"/>
      <c r="AV30" s="188"/>
      <c r="AW30" s="193"/>
      <c r="AX30" s="312"/>
      <c r="AY30" s="313"/>
      <c r="AZ30" s="313"/>
      <c r="BA30" s="313"/>
      <c r="BB30" s="313"/>
      <c r="BC30" s="313"/>
      <c r="BD30" s="313"/>
      <c r="BE30" s="313"/>
      <c r="BF30" s="313"/>
      <c r="BG30" s="314"/>
      <c r="BH30" s="315"/>
      <c r="BI30" s="316"/>
      <c r="BJ30" s="316"/>
      <c r="BK30" s="316"/>
      <c r="BL30" s="316"/>
      <c r="BM30" s="316"/>
      <c r="BN30" s="316"/>
      <c r="BO30" s="316"/>
      <c r="BP30" s="317"/>
      <c r="BQ30" s="188"/>
      <c r="BR30" s="188"/>
      <c r="BS30" s="188"/>
      <c r="BT30" s="188"/>
      <c r="BU30" s="188"/>
      <c r="BV30" s="188"/>
      <c r="BW30" s="193"/>
      <c r="BX30" s="187"/>
      <c r="BY30" s="188"/>
      <c r="BZ30" s="188"/>
      <c r="CA30" s="188"/>
      <c r="CB30" s="188"/>
      <c r="CC30" s="193"/>
      <c r="CD30" s="3"/>
      <c r="CE30" s="3"/>
    </row>
    <row r="31" spans="2:83" ht="14.25" customHeight="1">
      <c r="C31" s="303"/>
      <c r="D31" s="304"/>
      <c r="E31" s="304"/>
      <c r="F31" s="304"/>
      <c r="G31" s="305"/>
      <c r="H31" s="306"/>
      <c r="I31" s="306"/>
      <c r="J31" s="306"/>
      <c r="K31" s="306"/>
      <c r="L31" s="306"/>
      <c r="M31" s="306"/>
      <c r="N31" s="306"/>
      <c r="O31" s="306"/>
      <c r="P31" s="307"/>
      <c r="Q31" s="303"/>
      <c r="R31" s="304"/>
      <c r="S31" s="304"/>
      <c r="T31" s="304"/>
      <c r="U31" s="304"/>
      <c r="V31" s="304"/>
      <c r="W31" s="304"/>
      <c r="X31" s="304"/>
      <c r="Y31" s="311"/>
      <c r="Z31" s="304"/>
      <c r="AA31" s="304"/>
      <c r="AB31" s="304"/>
      <c r="AC31" s="304"/>
      <c r="AD31" s="304"/>
      <c r="AE31" s="304"/>
      <c r="AF31" s="311"/>
      <c r="AG31" s="303"/>
      <c r="AH31" s="304"/>
      <c r="AI31" s="304"/>
      <c r="AJ31" s="304"/>
      <c r="AK31" s="304"/>
      <c r="AL31" s="311"/>
      <c r="AM31" s="3"/>
      <c r="AN31" s="3"/>
      <c r="AT31" s="187"/>
      <c r="AU31" s="188"/>
      <c r="AV31" s="188"/>
      <c r="AW31" s="188"/>
      <c r="AX31" s="312"/>
      <c r="AY31" s="313"/>
      <c r="AZ31" s="313"/>
      <c r="BA31" s="313"/>
      <c r="BB31" s="313"/>
      <c r="BC31" s="313"/>
      <c r="BD31" s="313"/>
      <c r="BE31" s="313"/>
      <c r="BF31" s="313"/>
      <c r="BG31" s="314"/>
      <c r="BH31" s="187"/>
      <c r="BI31" s="188"/>
      <c r="BJ31" s="188"/>
      <c r="BK31" s="188"/>
      <c r="BL31" s="188"/>
      <c r="BM31" s="188"/>
      <c r="BN31" s="188"/>
      <c r="BO31" s="188"/>
      <c r="BP31" s="193"/>
      <c r="BQ31" s="188"/>
      <c r="BR31" s="188"/>
      <c r="BS31" s="188"/>
      <c r="BT31" s="188"/>
      <c r="BU31" s="188"/>
      <c r="BV31" s="188"/>
      <c r="BW31" s="193"/>
      <c r="BX31" s="187"/>
      <c r="BY31" s="188"/>
      <c r="BZ31" s="188"/>
      <c r="CA31" s="188"/>
      <c r="CB31" s="188"/>
      <c r="CC31" s="193"/>
      <c r="CD31" s="3"/>
      <c r="CE31" s="3"/>
    </row>
    <row r="32" spans="2:83" ht="14.25" customHeight="1">
      <c r="C32" s="303"/>
      <c r="D32" s="304"/>
      <c r="E32" s="304"/>
      <c r="F32" s="304"/>
      <c r="G32" s="305"/>
      <c r="H32" s="306"/>
      <c r="I32" s="306"/>
      <c r="J32" s="306"/>
      <c r="K32" s="306"/>
      <c r="L32" s="306"/>
      <c r="M32" s="306"/>
      <c r="N32" s="306"/>
      <c r="O32" s="306"/>
      <c r="P32" s="307"/>
      <c r="Q32" s="303"/>
      <c r="R32" s="304"/>
      <c r="S32" s="304"/>
      <c r="T32" s="304"/>
      <c r="U32" s="304"/>
      <c r="V32" s="304"/>
      <c r="W32" s="304"/>
      <c r="X32" s="304"/>
      <c r="Y32" s="311"/>
      <c r="Z32" s="304"/>
      <c r="AA32" s="304"/>
      <c r="AB32" s="304"/>
      <c r="AC32" s="304"/>
      <c r="AD32" s="304"/>
      <c r="AE32" s="304"/>
      <c r="AF32" s="311"/>
      <c r="AG32" s="303"/>
      <c r="AH32" s="304"/>
      <c r="AI32" s="304"/>
      <c r="AJ32" s="304"/>
      <c r="AK32" s="304"/>
      <c r="AL32" s="311"/>
      <c r="AM32" s="3"/>
      <c r="AN32" s="3"/>
      <c r="AT32" s="187"/>
      <c r="AU32" s="188"/>
      <c r="AV32" s="188"/>
      <c r="AW32" s="188"/>
      <c r="AX32" s="312"/>
      <c r="AY32" s="313"/>
      <c r="AZ32" s="313"/>
      <c r="BA32" s="313"/>
      <c r="BB32" s="313"/>
      <c r="BC32" s="313"/>
      <c r="BD32" s="313"/>
      <c r="BE32" s="313"/>
      <c r="BF32" s="313"/>
      <c r="BG32" s="314"/>
      <c r="BH32" s="187"/>
      <c r="BI32" s="188"/>
      <c r="BJ32" s="188"/>
      <c r="BK32" s="188"/>
      <c r="BL32" s="188"/>
      <c r="BM32" s="188"/>
      <c r="BN32" s="188"/>
      <c r="BO32" s="188"/>
      <c r="BP32" s="193"/>
      <c r="BQ32" s="188"/>
      <c r="BR32" s="188"/>
      <c r="BS32" s="188"/>
      <c r="BT32" s="188"/>
      <c r="BU32" s="188"/>
      <c r="BV32" s="188"/>
      <c r="BW32" s="193"/>
      <c r="BX32" s="187"/>
      <c r="BY32" s="188"/>
      <c r="BZ32" s="188"/>
      <c r="CA32" s="188"/>
      <c r="CB32" s="188"/>
      <c r="CC32" s="193"/>
      <c r="CD32" s="3"/>
      <c r="CE32" s="3"/>
    </row>
    <row r="33" spans="3:83" ht="14.25" customHeight="1">
      <c r="C33" s="303"/>
      <c r="D33" s="304"/>
      <c r="E33" s="304"/>
      <c r="F33" s="304"/>
      <c r="G33" s="305"/>
      <c r="H33" s="306"/>
      <c r="I33" s="306"/>
      <c r="J33" s="306"/>
      <c r="K33" s="306"/>
      <c r="L33" s="306"/>
      <c r="M33" s="306"/>
      <c r="N33" s="306"/>
      <c r="O33" s="306"/>
      <c r="P33" s="307"/>
      <c r="Q33" s="303"/>
      <c r="R33" s="304"/>
      <c r="S33" s="304"/>
      <c r="T33" s="304"/>
      <c r="U33" s="304"/>
      <c r="V33" s="304"/>
      <c r="W33" s="304"/>
      <c r="X33" s="304"/>
      <c r="Y33" s="311"/>
      <c r="Z33" s="304"/>
      <c r="AA33" s="304"/>
      <c r="AB33" s="304"/>
      <c r="AC33" s="304"/>
      <c r="AD33" s="304"/>
      <c r="AE33" s="304"/>
      <c r="AF33" s="311"/>
      <c r="AG33" s="303"/>
      <c r="AH33" s="304"/>
      <c r="AI33" s="304"/>
      <c r="AJ33" s="304"/>
      <c r="AK33" s="304"/>
      <c r="AL33" s="311"/>
      <c r="AM33" s="3"/>
      <c r="AN33" s="3"/>
      <c r="AT33" s="187"/>
      <c r="AU33" s="188"/>
      <c r="AV33" s="188"/>
      <c r="AW33" s="188"/>
      <c r="AX33" s="312"/>
      <c r="AY33" s="313"/>
      <c r="AZ33" s="313"/>
      <c r="BA33" s="313"/>
      <c r="BB33" s="313"/>
      <c r="BC33" s="313"/>
      <c r="BD33" s="313"/>
      <c r="BE33" s="313"/>
      <c r="BF33" s="313"/>
      <c r="BG33" s="314"/>
      <c r="BH33" s="187"/>
      <c r="BI33" s="188"/>
      <c r="BJ33" s="188"/>
      <c r="BK33" s="188"/>
      <c r="BL33" s="188"/>
      <c r="BM33" s="188"/>
      <c r="BN33" s="188"/>
      <c r="BO33" s="188"/>
      <c r="BP33" s="193"/>
      <c r="BQ33" s="188"/>
      <c r="BR33" s="188"/>
      <c r="BS33" s="188"/>
      <c r="BT33" s="188"/>
      <c r="BU33" s="188"/>
      <c r="BV33" s="188"/>
      <c r="BW33" s="193"/>
      <c r="BX33" s="187"/>
      <c r="BY33" s="188"/>
      <c r="BZ33" s="188"/>
      <c r="CA33" s="188"/>
      <c r="CB33" s="188"/>
      <c r="CC33" s="193"/>
      <c r="CD33" s="3"/>
      <c r="CE33" s="3"/>
    </row>
    <row r="34" spans="3:83" ht="14.25" customHeight="1">
      <c r="C34" s="303"/>
      <c r="D34" s="304"/>
      <c r="E34" s="304"/>
      <c r="F34" s="304"/>
      <c r="G34" s="305"/>
      <c r="H34" s="306"/>
      <c r="I34" s="306"/>
      <c r="J34" s="306"/>
      <c r="K34" s="306"/>
      <c r="L34" s="306"/>
      <c r="M34" s="306"/>
      <c r="N34" s="306"/>
      <c r="O34" s="306"/>
      <c r="P34" s="307"/>
      <c r="Q34" s="303"/>
      <c r="R34" s="304"/>
      <c r="S34" s="304"/>
      <c r="T34" s="304"/>
      <c r="U34" s="304"/>
      <c r="V34" s="304"/>
      <c r="W34" s="304"/>
      <c r="X34" s="304"/>
      <c r="Y34" s="311"/>
      <c r="Z34" s="304"/>
      <c r="AA34" s="304"/>
      <c r="AB34" s="304"/>
      <c r="AC34" s="304"/>
      <c r="AD34" s="304"/>
      <c r="AE34" s="304"/>
      <c r="AF34" s="311"/>
      <c r="AG34" s="303"/>
      <c r="AH34" s="304"/>
      <c r="AI34" s="304"/>
      <c r="AJ34" s="304"/>
      <c r="AK34" s="304"/>
      <c r="AL34" s="311"/>
      <c r="AM34" s="3"/>
      <c r="AN34" s="3"/>
      <c r="AT34" s="187"/>
      <c r="AU34" s="188"/>
      <c r="AV34" s="188"/>
      <c r="AW34" s="188"/>
      <c r="AX34" s="312"/>
      <c r="AY34" s="313"/>
      <c r="AZ34" s="313"/>
      <c r="BA34" s="313"/>
      <c r="BB34" s="313"/>
      <c r="BC34" s="313"/>
      <c r="BD34" s="313"/>
      <c r="BE34" s="313"/>
      <c r="BF34" s="313"/>
      <c r="BG34" s="314"/>
      <c r="BH34" s="187"/>
      <c r="BI34" s="188"/>
      <c r="BJ34" s="188"/>
      <c r="BK34" s="188"/>
      <c r="BL34" s="188"/>
      <c r="BM34" s="188"/>
      <c r="BN34" s="188"/>
      <c r="BO34" s="188"/>
      <c r="BP34" s="193"/>
      <c r="BQ34" s="188"/>
      <c r="BR34" s="188"/>
      <c r="BS34" s="188"/>
      <c r="BT34" s="188"/>
      <c r="BU34" s="188"/>
      <c r="BV34" s="188"/>
      <c r="BW34" s="193"/>
      <c r="BX34" s="187"/>
      <c r="BY34" s="188"/>
      <c r="BZ34" s="188"/>
      <c r="CA34" s="188"/>
      <c r="CB34" s="188"/>
      <c r="CC34" s="193"/>
      <c r="CD34" s="3"/>
      <c r="CE34" s="3"/>
    </row>
    <row r="35" spans="3:83" ht="14.25" customHeight="1">
      <c r="C35" s="303"/>
      <c r="D35" s="304"/>
      <c r="E35" s="304"/>
      <c r="F35" s="304"/>
      <c r="G35" s="305"/>
      <c r="H35" s="306"/>
      <c r="I35" s="306"/>
      <c r="J35" s="306"/>
      <c r="K35" s="306"/>
      <c r="L35" s="306"/>
      <c r="M35" s="306"/>
      <c r="N35" s="306"/>
      <c r="O35" s="306"/>
      <c r="P35" s="307"/>
      <c r="Q35" s="303"/>
      <c r="R35" s="304"/>
      <c r="S35" s="304"/>
      <c r="T35" s="304"/>
      <c r="U35" s="304"/>
      <c r="V35" s="304"/>
      <c r="W35" s="304"/>
      <c r="X35" s="304"/>
      <c r="Y35" s="311"/>
      <c r="Z35" s="304"/>
      <c r="AA35" s="304"/>
      <c r="AB35" s="304"/>
      <c r="AC35" s="304"/>
      <c r="AD35" s="304"/>
      <c r="AE35" s="304"/>
      <c r="AF35" s="311"/>
      <c r="AG35" s="303"/>
      <c r="AH35" s="304"/>
      <c r="AI35" s="304"/>
      <c r="AJ35" s="304"/>
      <c r="AK35" s="304"/>
      <c r="AL35" s="311"/>
      <c r="AM35" s="3"/>
      <c r="AN35" s="3"/>
      <c r="AT35" s="187"/>
      <c r="AU35" s="188"/>
      <c r="AV35" s="188"/>
      <c r="AW35" s="188"/>
      <c r="AX35" s="312"/>
      <c r="AY35" s="313"/>
      <c r="AZ35" s="313"/>
      <c r="BA35" s="313"/>
      <c r="BB35" s="313"/>
      <c r="BC35" s="313"/>
      <c r="BD35" s="313"/>
      <c r="BE35" s="313"/>
      <c r="BF35" s="313"/>
      <c r="BG35" s="314"/>
      <c r="BH35" s="187"/>
      <c r="BI35" s="188"/>
      <c r="BJ35" s="188"/>
      <c r="BK35" s="188"/>
      <c r="BL35" s="188"/>
      <c r="BM35" s="188"/>
      <c r="BN35" s="188"/>
      <c r="BO35" s="188"/>
      <c r="BP35" s="193"/>
      <c r="BQ35" s="188"/>
      <c r="BR35" s="188"/>
      <c r="BS35" s="188"/>
      <c r="BT35" s="188"/>
      <c r="BU35" s="188"/>
      <c r="BV35" s="188"/>
      <c r="BW35" s="193"/>
      <c r="BX35" s="187"/>
      <c r="BY35" s="188"/>
      <c r="BZ35" s="188"/>
      <c r="CA35" s="188"/>
      <c r="CB35" s="188"/>
      <c r="CC35" s="193"/>
      <c r="CD35" s="3"/>
      <c r="CE35" s="3"/>
    </row>
    <row r="36" spans="3:83" ht="14.25" customHeight="1">
      <c r="C36" s="303"/>
      <c r="D36" s="304"/>
      <c r="E36" s="304"/>
      <c r="F36" s="304"/>
      <c r="G36" s="305"/>
      <c r="H36" s="306"/>
      <c r="I36" s="306"/>
      <c r="J36" s="306"/>
      <c r="K36" s="306"/>
      <c r="L36" s="306"/>
      <c r="M36" s="306"/>
      <c r="N36" s="306"/>
      <c r="O36" s="306"/>
      <c r="P36" s="307"/>
      <c r="Q36" s="303"/>
      <c r="R36" s="304"/>
      <c r="S36" s="304"/>
      <c r="T36" s="304"/>
      <c r="U36" s="304"/>
      <c r="V36" s="304"/>
      <c r="W36" s="304"/>
      <c r="X36" s="304"/>
      <c r="Y36" s="311"/>
      <c r="Z36" s="304"/>
      <c r="AA36" s="304"/>
      <c r="AB36" s="304"/>
      <c r="AC36" s="304"/>
      <c r="AD36" s="304"/>
      <c r="AE36" s="304"/>
      <c r="AF36" s="311"/>
      <c r="AG36" s="303"/>
      <c r="AH36" s="304"/>
      <c r="AI36" s="304"/>
      <c r="AJ36" s="304"/>
      <c r="AK36" s="304"/>
      <c r="AL36" s="311"/>
      <c r="AM36" s="3"/>
      <c r="AN36" s="3"/>
      <c r="AT36" s="187"/>
      <c r="AU36" s="188"/>
      <c r="AV36" s="188"/>
      <c r="AW36" s="188"/>
      <c r="AX36" s="312"/>
      <c r="AY36" s="313"/>
      <c r="AZ36" s="313"/>
      <c r="BA36" s="313"/>
      <c r="BB36" s="313"/>
      <c r="BC36" s="313"/>
      <c r="BD36" s="313"/>
      <c r="BE36" s="313"/>
      <c r="BF36" s="313"/>
      <c r="BG36" s="314"/>
      <c r="BH36" s="187"/>
      <c r="BI36" s="188"/>
      <c r="BJ36" s="188"/>
      <c r="BK36" s="188"/>
      <c r="BL36" s="188"/>
      <c r="BM36" s="188"/>
      <c r="BN36" s="188"/>
      <c r="BO36" s="188"/>
      <c r="BP36" s="193"/>
      <c r="BQ36" s="188"/>
      <c r="BR36" s="188"/>
      <c r="BS36" s="188"/>
      <c r="BT36" s="188"/>
      <c r="BU36" s="188"/>
      <c r="BV36" s="188"/>
      <c r="BW36" s="193"/>
      <c r="BX36" s="187"/>
      <c r="BY36" s="188"/>
      <c r="BZ36" s="188"/>
      <c r="CA36" s="188"/>
      <c r="CB36" s="188"/>
      <c r="CC36" s="193"/>
      <c r="CD36" s="3"/>
      <c r="CE36" s="3"/>
    </row>
    <row r="37" spans="3:83" ht="14.25" customHeight="1">
      <c r="C37" s="303"/>
      <c r="D37" s="304"/>
      <c r="E37" s="304"/>
      <c r="F37" s="304"/>
      <c r="G37" s="305"/>
      <c r="H37" s="306"/>
      <c r="I37" s="306"/>
      <c r="J37" s="306"/>
      <c r="K37" s="306"/>
      <c r="L37" s="306"/>
      <c r="M37" s="306"/>
      <c r="N37" s="306"/>
      <c r="O37" s="306"/>
      <c r="P37" s="307"/>
      <c r="Q37" s="303"/>
      <c r="R37" s="304"/>
      <c r="S37" s="304"/>
      <c r="T37" s="304"/>
      <c r="U37" s="304"/>
      <c r="V37" s="304"/>
      <c r="W37" s="304"/>
      <c r="X37" s="304"/>
      <c r="Y37" s="311"/>
      <c r="Z37" s="304"/>
      <c r="AA37" s="304"/>
      <c r="AB37" s="304"/>
      <c r="AC37" s="304"/>
      <c r="AD37" s="304"/>
      <c r="AE37" s="304"/>
      <c r="AF37" s="311"/>
      <c r="AG37" s="303"/>
      <c r="AH37" s="304"/>
      <c r="AI37" s="304"/>
      <c r="AJ37" s="304"/>
      <c r="AK37" s="304"/>
      <c r="AL37" s="311"/>
      <c r="AM37" s="3"/>
      <c r="AN37" s="3"/>
      <c r="AT37" s="187"/>
      <c r="AU37" s="188"/>
      <c r="AV37" s="188"/>
      <c r="AW37" s="188"/>
      <c r="AX37" s="312"/>
      <c r="AY37" s="313"/>
      <c r="AZ37" s="313"/>
      <c r="BA37" s="313"/>
      <c r="BB37" s="313"/>
      <c r="BC37" s="313"/>
      <c r="BD37" s="313"/>
      <c r="BE37" s="313"/>
      <c r="BF37" s="313"/>
      <c r="BG37" s="314"/>
      <c r="BH37" s="187"/>
      <c r="BI37" s="188"/>
      <c r="BJ37" s="188"/>
      <c r="BK37" s="188"/>
      <c r="BL37" s="188"/>
      <c r="BM37" s="188"/>
      <c r="BN37" s="188"/>
      <c r="BO37" s="188"/>
      <c r="BP37" s="193"/>
      <c r="BQ37" s="188"/>
      <c r="BR37" s="188"/>
      <c r="BS37" s="188"/>
      <c r="BT37" s="188"/>
      <c r="BU37" s="188"/>
      <c r="BV37" s="188"/>
      <c r="BW37" s="193"/>
      <c r="BX37" s="187"/>
      <c r="BY37" s="188"/>
      <c r="BZ37" s="188"/>
      <c r="CA37" s="188"/>
      <c r="CB37" s="188"/>
      <c r="CC37" s="193"/>
      <c r="CD37" s="3"/>
      <c r="CE37" s="3"/>
    </row>
    <row r="38" spans="3:83" ht="14.25" customHeight="1">
      <c r="C38" s="303"/>
      <c r="D38" s="304"/>
      <c r="E38" s="304"/>
      <c r="F38" s="304"/>
      <c r="G38" s="305"/>
      <c r="H38" s="306"/>
      <c r="I38" s="306"/>
      <c r="J38" s="306"/>
      <c r="K38" s="306"/>
      <c r="L38" s="306"/>
      <c r="M38" s="306"/>
      <c r="N38" s="306"/>
      <c r="O38" s="306"/>
      <c r="P38" s="307"/>
      <c r="Q38" s="303"/>
      <c r="R38" s="304"/>
      <c r="S38" s="304"/>
      <c r="T38" s="304"/>
      <c r="U38" s="304"/>
      <c r="V38" s="304"/>
      <c r="W38" s="304"/>
      <c r="X38" s="304"/>
      <c r="Y38" s="311"/>
      <c r="Z38" s="304"/>
      <c r="AA38" s="304"/>
      <c r="AB38" s="304"/>
      <c r="AC38" s="304"/>
      <c r="AD38" s="304"/>
      <c r="AE38" s="304"/>
      <c r="AF38" s="311"/>
      <c r="AG38" s="303"/>
      <c r="AH38" s="304"/>
      <c r="AI38" s="304"/>
      <c r="AJ38" s="304"/>
      <c r="AK38" s="304"/>
      <c r="AL38" s="311"/>
      <c r="AM38" s="3"/>
      <c r="AN38" s="3"/>
      <c r="AT38" s="187"/>
      <c r="AU38" s="188"/>
      <c r="AV38" s="188"/>
      <c r="AW38" s="188"/>
      <c r="AX38" s="312"/>
      <c r="AY38" s="313"/>
      <c r="AZ38" s="313"/>
      <c r="BA38" s="313"/>
      <c r="BB38" s="313"/>
      <c r="BC38" s="313"/>
      <c r="BD38" s="313"/>
      <c r="BE38" s="313"/>
      <c r="BF38" s="313"/>
      <c r="BG38" s="314"/>
      <c r="BH38" s="187"/>
      <c r="BI38" s="188"/>
      <c r="BJ38" s="188"/>
      <c r="BK38" s="188"/>
      <c r="BL38" s="188"/>
      <c r="BM38" s="188"/>
      <c r="BN38" s="188"/>
      <c r="BO38" s="188"/>
      <c r="BP38" s="193"/>
      <c r="BQ38" s="188"/>
      <c r="BR38" s="188"/>
      <c r="BS38" s="188"/>
      <c r="BT38" s="188"/>
      <c r="BU38" s="188"/>
      <c r="BV38" s="188"/>
      <c r="BW38" s="193"/>
      <c r="BX38" s="187"/>
      <c r="BY38" s="188"/>
      <c r="BZ38" s="188"/>
      <c r="CA38" s="188"/>
      <c r="CB38" s="188"/>
      <c r="CC38" s="193"/>
      <c r="CD38" s="3"/>
      <c r="CE38" s="3"/>
    </row>
    <row r="39" spans="3:83" ht="14.25" customHeight="1">
      <c r="C39" s="303"/>
      <c r="D39" s="304"/>
      <c r="E39" s="304"/>
      <c r="F39" s="304"/>
      <c r="G39" s="305"/>
      <c r="H39" s="306"/>
      <c r="I39" s="306"/>
      <c r="J39" s="306"/>
      <c r="K39" s="306"/>
      <c r="L39" s="306"/>
      <c r="M39" s="306"/>
      <c r="N39" s="306"/>
      <c r="O39" s="306"/>
      <c r="P39" s="307"/>
      <c r="Q39" s="303"/>
      <c r="R39" s="304"/>
      <c r="S39" s="304"/>
      <c r="T39" s="304"/>
      <c r="U39" s="304"/>
      <c r="V39" s="304"/>
      <c r="W39" s="304"/>
      <c r="X39" s="304"/>
      <c r="Y39" s="311"/>
      <c r="Z39" s="304"/>
      <c r="AA39" s="304"/>
      <c r="AB39" s="304"/>
      <c r="AC39" s="304"/>
      <c r="AD39" s="304"/>
      <c r="AE39" s="304"/>
      <c r="AF39" s="311"/>
      <c r="AG39" s="303"/>
      <c r="AH39" s="304"/>
      <c r="AI39" s="304"/>
      <c r="AJ39" s="304"/>
      <c r="AK39" s="304"/>
      <c r="AL39" s="311"/>
      <c r="AM39" s="3"/>
      <c r="AN39" s="3"/>
      <c r="AT39" s="187"/>
      <c r="AU39" s="188"/>
      <c r="AV39" s="188"/>
      <c r="AW39" s="188"/>
      <c r="AX39" s="312"/>
      <c r="AY39" s="313"/>
      <c r="AZ39" s="313"/>
      <c r="BA39" s="313"/>
      <c r="BB39" s="313"/>
      <c r="BC39" s="313"/>
      <c r="BD39" s="313"/>
      <c r="BE39" s="313"/>
      <c r="BF39" s="313"/>
      <c r="BG39" s="314"/>
      <c r="BH39" s="187"/>
      <c r="BI39" s="188"/>
      <c r="BJ39" s="188"/>
      <c r="BK39" s="188"/>
      <c r="BL39" s="188"/>
      <c r="BM39" s="188"/>
      <c r="BN39" s="188"/>
      <c r="BO39" s="188"/>
      <c r="BP39" s="193"/>
      <c r="BQ39" s="188"/>
      <c r="BR39" s="188"/>
      <c r="BS39" s="188"/>
      <c r="BT39" s="188"/>
      <c r="BU39" s="188"/>
      <c r="BV39" s="188"/>
      <c r="BW39" s="193"/>
      <c r="BX39" s="187"/>
      <c r="BY39" s="188"/>
      <c r="BZ39" s="188"/>
      <c r="CA39" s="188"/>
      <c r="CB39" s="188"/>
      <c r="CC39" s="193"/>
      <c r="CD39" s="3"/>
      <c r="CE39" s="3"/>
    </row>
    <row r="40" spans="3:83" ht="13.5" customHeight="1"/>
    <row r="41" spans="3:83" ht="13.5" customHeight="1"/>
    <row r="42" spans="3:83" ht="13.5" customHeight="1"/>
    <row r="43" spans="3:83" ht="13.5" customHeight="1"/>
    <row r="44" spans="3:83" ht="13.5" customHeight="1"/>
    <row r="45" spans="3:83" ht="13.5" customHeight="1"/>
    <row r="46" spans="3:83" ht="13.5" customHeight="1"/>
    <row r="47" spans="3:83" ht="13.5" customHeight="1"/>
    <row r="48" spans="3:83" ht="13.5" customHeight="1"/>
  </sheetData>
  <sheetProtection algorithmName="SHA-512" hashValue="svgBdI3+nzCam4vygwrmv12+OkZVDp/W2zRx1aFair+VeJXU3qiQ6k69jRUPFZ9UrlX5m/J9p+i08T65ezK/Rw==" saltValue="Q/UUYWGrDfK/OwA/lfpQIw==" spinCount="100000" sheet="1" objects="1" scenarios="1"/>
  <mergeCells count="340">
    <mergeCell ref="BX39:CC39"/>
    <mergeCell ref="AX38:BG38"/>
    <mergeCell ref="BH38:BP38"/>
    <mergeCell ref="BQ38:BW38"/>
    <mergeCell ref="BX38:CC38"/>
    <mergeCell ref="C39:F39"/>
    <mergeCell ref="G39:P39"/>
    <mergeCell ref="Q39:Y39"/>
    <mergeCell ref="Z39:AF39"/>
    <mergeCell ref="AG39:AL39"/>
    <mergeCell ref="AT39:AW39"/>
    <mergeCell ref="C38:F38"/>
    <mergeCell ref="G38:P38"/>
    <mergeCell ref="Q38:Y38"/>
    <mergeCell ref="Z38:AF38"/>
    <mergeCell ref="AG38:AL38"/>
    <mergeCell ref="AT38:AW38"/>
    <mergeCell ref="AX39:BG39"/>
    <mergeCell ref="BH39:BP39"/>
    <mergeCell ref="BQ39:BW39"/>
    <mergeCell ref="BX36:CC36"/>
    <mergeCell ref="C37:F37"/>
    <mergeCell ref="G37:P37"/>
    <mergeCell ref="Q37:Y37"/>
    <mergeCell ref="Z37:AF37"/>
    <mergeCell ref="AG37:AL37"/>
    <mergeCell ref="AT37:AW37"/>
    <mergeCell ref="AX37:BG37"/>
    <mergeCell ref="BH37:BP37"/>
    <mergeCell ref="BQ37:BW37"/>
    <mergeCell ref="BX37:CC37"/>
    <mergeCell ref="C36:F36"/>
    <mergeCell ref="G36:P36"/>
    <mergeCell ref="Q36:Y36"/>
    <mergeCell ref="Z36:AF36"/>
    <mergeCell ref="AG36:AL36"/>
    <mergeCell ref="AT36:AW36"/>
    <mergeCell ref="AX36:BG36"/>
    <mergeCell ref="BH36:BP36"/>
    <mergeCell ref="BQ36:BW36"/>
    <mergeCell ref="BX34:CC34"/>
    <mergeCell ref="C35:F35"/>
    <mergeCell ref="G35:P35"/>
    <mergeCell ref="Q35:Y35"/>
    <mergeCell ref="Z35:AF35"/>
    <mergeCell ref="AG35:AL35"/>
    <mergeCell ref="AT35:AW35"/>
    <mergeCell ref="AX35:BG35"/>
    <mergeCell ref="BH35:BP35"/>
    <mergeCell ref="BQ35:BW35"/>
    <mergeCell ref="BX35:CC35"/>
    <mergeCell ref="C34:F34"/>
    <mergeCell ref="G34:P34"/>
    <mergeCell ref="Q34:Y34"/>
    <mergeCell ref="Z34:AF34"/>
    <mergeCell ref="AG34:AL34"/>
    <mergeCell ref="AT34:AW34"/>
    <mergeCell ref="AX34:BG34"/>
    <mergeCell ref="BH34:BP34"/>
    <mergeCell ref="BQ34:BW34"/>
    <mergeCell ref="BX32:CC32"/>
    <mergeCell ref="C33:F33"/>
    <mergeCell ref="G33:P33"/>
    <mergeCell ref="Q33:Y33"/>
    <mergeCell ref="Z33:AF33"/>
    <mergeCell ref="AG33:AL33"/>
    <mergeCell ref="AT33:AW33"/>
    <mergeCell ref="AX33:BG33"/>
    <mergeCell ref="BH33:BP33"/>
    <mergeCell ref="BQ33:BW33"/>
    <mergeCell ref="BX33:CC33"/>
    <mergeCell ref="C32:F32"/>
    <mergeCell ref="G32:P32"/>
    <mergeCell ref="Q32:Y32"/>
    <mergeCell ref="Z32:AF32"/>
    <mergeCell ref="AG32:AL32"/>
    <mergeCell ref="AT32:AW32"/>
    <mergeCell ref="AX32:BG32"/>
    <mergeCell ref="BH32:BP32"/>
    <mergeCell ref="BQ32:BW32"/>
    <mergeCell ref="BX30:CC30"/>
    <mergeCell ref="C31:F31"/>
    <mergeCell ref="G31:P31"/>
    <mergeCell ref="Q31:Y31"/>
    <mergeCell ref="Z31:AF31"/>
    <mergeCell ref="AG31:AL31"/>
    <mergeCell ref="AT31:AW31"/>
    <mergeCell ref="AX31:BG31"/>
    <mergeCell ref="BH31:BP31"/>
    <mergeCell ref="BQ31:BW31"/>
    <mergeCell ref="BX31:CC31"/>
    <mergeCell ref="C30:F30"/>
    <mergeCell ref="G30:P30"/>
    <mergeCell ref="Q30:Y30"/>
    <mergeCell ref="Z30:AF30"/>
    <mergeCell ref="AG30:AL30"/>
    <mergeCell ref="AT30:AW30"/>
    <mergeCell ref="AX30:BG30"/>
    <mergeCell ref="BH30:BP30"/>
    <mergeCell ref="BQ30:BW30"/>
    <mergeCell ref="BX28:CC28"/>
    <mergeCell ref="C29:F29"/>
    <mergeCell ref="G29:P29"/>
    <mergeCell ref="Q29:Y29"/>
    <mergeCell ref="Z29:AF29"/>
    <mergeCell ref="AG29:AL29"/>
    <mergeCell ref="AT29:AW29"/>
    <mergeCell ref="AX29:BG29"/>
    <mergeCell ref="BH29:BP29"/>
    <mergeCell ref="BQ29:BW29"/>
    <mergeCell ref="BX29:CC29"/>
    <mergeCell ref="C28:F28"/>
    <mergeCell ref="G28:P28"/>
    <mergeCell ref="Q28:Y28"/>
    <mergeCell ref="Z28:AF28"/>
    <mergeCell ref="AG28:AL28"/>
    <mergeCell ref="AT28:AW28"/>
    <mergeCell ref="AX28:BG28"/>
    <mergeCell ref="BH28:BP28"/>
    <mergeCell ref="BQ28:BW28"/>
    <mergeCell ref="BX24:CC24"/>
    <mergeCell ref="C25:F25"/>
    <mergeCell ref="G25:P25"/>
    <mergeCell ref="Q25:Y25"/>
    <mergeCell ref="Z25:AF25"/>
    <mergeCell ref="AG25:AL25"/>
    <mergeCell ref="AT25:AW25"/>
    <mergeCell ref="AX25:BG25"/>
    <mergeCell ref="BH25:BP25"/>
    <mergeCell ref="BQ25:BW25"/>
    <mergeCell ref="BX25:CC25"/>
    <mergeCell ref="C24:F24"/>
    <mergeCell ref="G24:P24"/>
    <mergeCell ref="Q24:Y24"/>
    <mergeCell ref="Z24:AF24"/>
    <mergeCell ref="AG24:AL24"/>
    <mergeCell ref="AT24:AW24"/>
    <mergeCell ref="AX24:BG24"/>
    <mergeCell ref="BH24:BP24"/>
    <mergeCell ref="BQ24:BW24"/>
    <mergeCell ref="BX22:CC22"/>
    <mergeCell ref="C23:F23"/>
    <mergeCell ref="G23:P23"/>
    <mergeCell ref="Q23:Y23"/>
    <mergeCell ref="Z23:AF23"/>
    <mergeCell ref="AG23:AL23"/>
    <mergeCell ref="AT23:AW23"/>
    <mergeCell ref="AX23:BG23"/>
    <mergeCell ref="BH23:BP23"/>
    <mergeCell ref="BQ23:BW23"/>
    <mergeCell ref="BX23:CC23"/>
    <mergeCell ref="C22:F22"/>
    <mergeCell ref="G22:P22"/>
    <mergeCell ref="Q22:Y22"/>
    <mergeCell ref="Z22:AF22"/>
    <mergeCell ref="AG22:AL22"/>
    <mergeCell ref="AT22:AW22"/>
    <mergeCell ref="AX22:BG22"/>
    <mergeCell ref="BH22:BP22"/>
    <mergeCell ref="BQ22:BW22"/>
    <mergeCell ref="BX20:CC20"/>
    <mergeCell ref="C21:F21"/>
    <mergeCell ref="G21:P21"/>
    <mergeCell ref="Q21:Y21"/>
    <mergeCell ref="Z21:AF21"/>
    <mergeCell ref="AG21:AL21"/>
    <mergeCell ref="AT21:AW21"/>
    <mergeCell ref="AX21:BG21"/>
    <mergeCell ref="BH21:BP21"/>
    <mergeCell ref="BQ21:BW21"/>
    <mergeCell ref="BX21:CC21"/>
    <mergeCell ref="C20:F20"/>
    <mergeCell ref="G20:P20"/>
    <mergeCell ref="Q20:Y20"/>
    <mergeCell ref="Z20:AF20"/>
    <mergeCell ref="AG20:AL20"/>
    <mergeCell ref="AT20:AW20"/>
    <mergeCell ref="AX20:BG20"/>
    <mergeCell ref="BH20:BP20"/>
    <mergeCell ref="BQ20:BW20"/>
    <mergeCell ref="BX18:CC18"/>
    <mergeCell ref="C19:F19"/>
    <mergeCell ref="G19:P19"/>
    <mergeCell ref="Q19:Y19"/>
    <mergeCell ref="Z19:AF19"/>
    <mergeCell ref="AG19:AL19"/>
    <mergeCell ref="AT19:AW19"/>
    <mergeCell ref="AX19:BG19"/>
    <mergeCell ref="BH19:BP19"/>
    <mergeCell ref="BQ19:BW19"/>
    <mergeCell ref="BX19:CC19"/>
    <mergeCell ref="C18:F18"/>
    <mergeCell ref="G18:P18"/>
    <mergeCell ref="Q18:Y18"/>
    <mergeCell ref="Z18:AF18"/>
    <mergeCell ref="AG18:AL18"/>
    <mergeCell ref="AT18:AW18"/>
    <mergeCell ref="AX18:BG18"/>
    <mergeCell ref="BH18:BP18"/>
    <mergeCell ref="BQ18:BW18"/>
    <mergeCell ref="BX16:CC16"/>
    <mergeCell ref="C17:F17"/>
    <mergeCell ref="G17:P17"/>
    <mergeCell ref="Q17:Y17"/>
    <mergeCell ref="Z17:AF17"/>
    <mergeCell ref="AG17:AL17"/>
    <mergeCell ref="AT17:AW17"/>
    <mergeCell ref="AX17:BG17"/>
    <mergeCell ref="BH17:BP17"/>
    <mergeCell ref="BQ17:BW17"/>
    <mergeCell ref="BX17:CC17"/>
    <mergeCell ref="C16:F16"/>
    <mergeCell ref="G16:P16"/>
    <mergeCell ref="Q16:Y16"/>
    <mergeCell ref="Z16:AF16"/>
    <mergeCell ref="AG16:AL16"/>
    <mergeCell ref="AT16:AW16"/>
    <mergeCell ref="AX16:BG16"/>
    <mergeCell ref="BH16:BP16"/>
    <mergeCell ref="BQ16:BW16"/>
    <mergeCell ref="BX14:CC14"/>
    <mergeCell ref="C15:F15"/>
    <mergeCell ref="G15:P15"/>
    <mergeCell ref="Q15:Y15"/>
    <mergeCell ref="Z15:AF15"/>
    <mergeCell ref="AG15:AL15"/>
    <mergeCell ref="AT15:AW15"/>
    <mergeCell ref="AX15:BG15"/>
    <mergeCell ref="BH15:BP15"/>
    <mergeCell ref="BQ15:BW15"/>
    <mergeCell ref="BX15:CC15"/>
    <mergeCell ref="C14:F14"/>
    <mergeCell ref="G14:P14"/>
    <mergeCell ref="Q14:Y14"/>
    <mergeCell ref="Z14:AF14"/>
    <mergeCell ref="AG14:AL14"/>
    <mergeCell ref="AT14:AW14"/>
    <mergeCell ref="AX14:BG14"/>
    <mergeCell ref="BH14:BP14"/>
    <mergeCell ref="BQ14:BW14"/>
    <mergeCell ref="BX12:CC12"/>
    <mergeCell ref="C13:F13"/>
    <mergeCell ref="G13:P13"/>
    <mergeCell ref="Q13:Y13"/>
    <mergeCell ref="Z13:AF13"/>
    <mergeCell ref="AG13:AL13"/>
    <mergeCell ref="AT13:AW13"/>
    <mergeCell ref="AX13:BG13"/>
    <mergeCell ref="BH13:BP13"/>
    <mergeCell ref="BQ13:BW13"/>
    <mergeCell ref="BX13:CC13"/>
    <mergeCell ref="C12:F12"/>
    <mergeCell ref="G12:P12"/>
    <mergeCell ref="Q12:Y12"/>
    <mergeCell ref="Z12:AF12"/>
    <mergeCell ref="AG12:AL12"/>
    <mergeCell ref="AT12:AW12"/>
    <mergeCell ref="AX12:BG12"/>
    <mergeCell ref="BH12:BP12"/>
    <mergeCell ref="BQ12:BW12"/>
    <mergeCell ref="BX10:CC10"/>
    <mergeCell ref="C11:F11"/>
    <mergeCell ref="G11:P11"/>
    <mergeCell ref="Q11:Y11"/>
    <mergeCell ref="Z11:AF11"/>
    <mergeCell ref="AG11:AL11"/>
    <mergeCell ref="AT11:AW11"/>
    <mergeCell ref="AX11:BG11"/>
    <mergeCell ref="BH11:BP11"/>
    <mergeCell ref="BQ11:BW11"/>
    <mergeCell ref="BX11:CC11"/>
    <mergeCell ref="C10:F10"/>
    <mergeCell ref="G10:P10"/>
    <mergeCell ref="Q10:Y10"/>
    <mergeCell ref="Z10:AF10"/>
    <mergeCell ref="AG10:AL10"/>
    <mergeCell ref="AT10:AW10"/>
    <mergeCell ref="AX10:BG10"/>
    <mergeCell ref="BH10:BP10"/>
    <mergeCell ref="BQ10:BW10"/>
    <mergeCell ref="BX8:CC8"/>
    <mergeCell ref="C9:F9"/>
    <mergeCell ref="G9:P9"/>
    <mergeCell ref="Q9:Y9"/>
    <mergeCell ref="Z9:AF9"/>
    <mergeCell ref="AG9:AL9"/>
    <mergeCell ref="AT9:AW9"/>
    <mergeCell ref="AX9:BG9"/>
    <mergeCell ref="BH9:BP9"/>
    <mergeCell ref="BQ9:BW9"/>
    <mergeCell ref="BX9:CC9"/>
    <mergeCell ref="C8:F8"/>
    <mergeCell ref="G8:P8"/>
    <mergeCell ref="Q8:Y8"/>
    <mergeCell ref="Z8:AF8"/>
    <mergeCell ref="AG8:AL8"/>
    <mergeCell ref="AT8:AW8"/>
    <mergeCell ref="AX8:BG8"/>
    <mergeCell ref="BH8:BP8"/>
    <mergeCell ref="BQ8:BW8"/>
    <mergeCell ref="BX6:CC6"/>
    <mergeCell ref="C7:F7"/>
    <mergeCell ref="G7:P7"/>
    <mergeCell ref="Q7:Y7"/>
    <mergeCell ref="Z7:AF7"/>
    <mergeCell ref="AG7:AL7"/>
    <mergeCell ref="AT7:AW7"/>
    <mergeCell ref="AX7:BG7"/>
    <mergeCell ref="BH7:BP7"/>
    <mergeCell ref="BQ7:BW7"/>
    <mergeCell ref="BX7:CC7"/>
    <mergeCell ref="C6:F6"/>
    <mergeCell ref="G6:P6"/>
    <mergeCell ref="Q6:Y6"/>
    <mergeCell ref="Z6:AF6"/>
    <mergeCell ref="AG6:AL6"/>
    <mergeCell ref="AT6:AW6"/>
    <mergeCell ref="AX6:BG6"/>
    <mergeCell ref="BH6:BP6"/>
    <mergeCell ref="BQ6:BW6"/>
    <mergeCell ref="AX4:BG4"/>
    <mergeCell ref="BH4:BP4"/>
    <mergeCell ref="BQ4:BW4"/>
    <mergeCell ref="BX4:CC4"/>
    <mergeCell ref="C5:F5"/>
    <mergeCell ref="G5:P5"/>
    <mergeCell ref="Q5:Y5"/>
    <mergeCell ref="Z5:AF5"/>
    <mergeCell ref="AG5:AL5"/>
    <mergeCell ref="AT5:AW5"/>
    <mergeCell ref="C4:F4"/>
    <mergeCell ref="G4:P4"/>
    <mergeCell ref="Q4:Y4"/>
    <mergeCell ref="Z4:AF4"/>
    <mergeCell ref="AG4:AL4"/>
    <mergeCell ref="AT4:AW4"/>
    <mergeCell ref="AX5:BG5"/>
    <mergeCell ref="BH5:BP5"/>
    <mergeCell ref="BQ5:BW5"/>
    <mergeCell ref="BX5:CC5"/>
  </mergeCells>
  <phoneticPr fontId="5"/>
  <conditionalFormatting sqref="C5:AL25 C29:AL39">
    <cfRule type="containsBlanks" dxfId="70" priority="4">
      <formula>LEN(TRIM(C5))=0</formula>
    </cfRule>
  </conditionalFormatting>
  <conditionalFormatting sqref="AT15:CC25 AT32:CC39">
    <cfRule type="containsBlanks" dxfId="69" priority="3">
      <formula>LEN(TRIM(AT15))=0</formula>
    </cfRule>
  </conditionalFormatting>
  <conditionalFormatting sqref="AT29:CC31">
    <cfRule type="containsBlanks" dxfId="68" priority="2">
      <formula>LEN(TRIM(AT29))=0</formula>
    </cfRule>
  </conditionalFormatting>
  <conditionalFormatting sqref="AT13:CC14 AT5:AW12 BH5:CC12">
    <cfRule type="containsBlanks" dxfId="67" priority="1">
      <formula>LEN(TRIM(AT5))=0</formula>
    </cfRule>
  </conditionalFormatting>
  <dataValidations count="2">
    <dataValidation type="list" allowBlank="1" showInputMessage="1" showErrorMessage="1" sqref="Z5:AF25 BQ29:BW31 BQ5:BW25" xr:uid="{73935EF2-80FF-4944-B75E-C34E7C9DD158}">
      <formula1>"常勤,非常勤,派遣"</formula1>
    </dataValidation>
    <dataValidation type="list" allowBlank="1" showInputMessage="1" showErrorMessage="1" sqref="Q5:Y25 BH29:BP30 BH5:BP25" xr:uid="{5571F661-9951-4BB2-B32C-6741411AC9BB}">
      <formula1>"保育士及び幼稚園教諭,保育士,幼稚園教諭"</formula1>
    </dataValidation>
  </dataValidations>
  <hyperlinks>
    <hyperlink ref="AO1" location="'認定こども園移行相談票（表紙）'!A1" display="★表紙へ戻る" xr:uid="{730459E4-8F51-408A-92B6-4ACE3977864E}"/>
  </hyperlink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E3271-1D5E-40C9-ACA1-EADF1489D2C6}">
  <sheetPr>
    <tabColor theme="7" tint="0.59999389629810485"/>
  </sheetPr>
  <dimension ref="A1:CP136"/>
  <sheetViews>
    <sheetView showGridLines="0" view="pageBreakPreview" zoomScale="90" zoomScaleNormal="100" zoomScaleSheetLayoutView="90" workbookViewId="0"/>
  </sheetViews>
  <sheetFormatPr defaultRowHeight="14.25"/>
  <cols>
    <col min="1" max="44" width="2" style="6" customWidth="1"/>
    <col min="45" max="45" width="3.375" style="6" hidden="1" customWidth="1"/>
    <col min="46" max="46" width="10.625" style="6" hidden="1" customWidth="1"/>
    <col min="47" max="47" width="4.5" style="6" hidden="1" customWidth="1"/>
    <col min="48" max="48" width="2" style="6" hidden="1" customWidth="1"/>
    <col min="49" max="49" width="9.375" style="6" hidden="1" customWidth="1"/>
    <col min="50" max="94" width="2" style="6" customWidth="1"/>
    <col min="95" max="16384" width="9" style="6"/>
  </cols>
  <sheetData>
    <row r="1" spans="1:94" ht="25.5" customHeight="1">
      <c r="AW1" s="31" t="s">
        <v>11</v>
      </c>
      <c r="AX1" s="141" t="s">
        <v>414</v>
      </c>
    </row>
    <row r="2" spans="1:94" ht="13.5" customHeight="1">
      <c r="B2" s="3" t="s">
        <v>121</v>
      </c>
      <c r="AZ2" s="3" t="s">
        <v>121</v>
      </c>
    </row>
    <row r="3" spans="1:94" ht="22.5" customHeight="1">
      <c r="A3" s="7"/>
      <c r="B3" s="8"/>
      <c r="C3" s="8"/>
      <c r="D3" s="8"/>
      <c r="E3" s="8"/>
      <c r="F3" s="8"/>
      <c r="G3" s="8"/>
      <c r="H3" s="8" t="s">
        <v>122</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Y3" s="7"/>
      <c r="AZ3" s="8"/>
      <c r="BA3" s="8"/>
      <c r="BB3" s="8"/>
      <c r="BC3" s="8"/>
      <c r="BD3" s="8"/>
      <c r="BE3" s="8"/>
      <c r="BF3" s="8" t="s">
        <v>122</v>
      </c>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row>
    <row r="4" spans="1:94" ht="18.75" customHeight="1">
      <c r="B4" s="9" t="s">
        <v>123</v>
      </c>
      <c r="C4" s="3"/>
      <c r="AZ4" s="9" t="s">
        <v>123</v>
      </c>
      <c r="BA4" s="3"/>
    </row>
    <row r="5" spans="1:94" ht="19.5" customHeight="1">
      <c r="B5" s="3"/>
      <c r="C5" s="195" t="s">
        <v>16</v>
      </c>
      <c r="D5" s="195"/>
      <c r="E5" s="195"/>
      <c r="F5" s="195"/>
      <c r="G5" s="195"/>
      <c r="H5" s="195"/>
      <c r="I5" s="195"/>
      <c r="J5" s="195"/>
      <c r="K5" s="195"/>
      <c r="L5" s="195" t="s">
        <v>17</v>
      </c>
      <c r="M5" s="195"/>
      <c r="N5" s="195"/>
      <c r="O5" s="195"/>
      <c r="P5" s="195"/>
      <c r="Q5" s="195"/>
      <c r="R5" s="195"/>
      <c r="S5" s="195"/>
      <c r="T5" s="195"/>
      <c r="U5" s="195"/>
      <c r="V5" s="195"/>
      <c r="W5" s="341" t="s">
        <v>18</v>
      </c>
      <c r="X5" s="341"/>
      <c r="Y5" s="341"/>
      <c r="Z5" s="341"/>
      <c r="AA5" s="341"/>
      <c r="AB5" s="341"/>
      <c r="AC5" s="341"/>
      <c r="AD5" s="341"/>
      <c r="AE5" s="341"/>
      <c r="AF5" s="341"/>
      <c r="AG5" s="341"/>
      <c r="AH5" s="195" t="s">
        <v>19</v>
      </c>
      <c r="AI5" s="195"/>
      <c r="AJ5" s="195"/>
      <c r="AK5" s="195"/>
      <c r="AL5" s="195"/>
      <c r="AM5" s="195"/>
      <c r="AN5" s="195"/>
      <c r="AO5" s="195"/>
      <c r="AP5" s="195"/>
      <c r="AQ5" s="195"/>
      <c r="AR5" s="195"/>
      <c r="AZ5" s="3"/>
      <c r="BA5" s="195" t="s">
        <v>16</v>
      </c>
      <c r="BB5" s="195"/>
      <c r="BC5" s="195"/>
      <c r="BD5" s="195"/>
      <c r="BE5" s="195"/>
      <c r="BF5" s="195"/>
      <c r="BG5" s="195"/>
      <c r="BH5" s="195"/>
      <c r="BI5" s="195"/>
      <c r="BJ5" s="195" t="s">
        <v>17</v>
      </c>
      <c r="BK5" s="195"/>
      <c r="BL5" s="195"/>
      <c r="BM5" s="195"/>
      <c r="BN5" s="195"/>
      <c r="BO5" s="195"/>
      <c r="BP5" s="195"/>
      <c r="BQ5" s="195"/>
      <c r="BR5" s="195"/>
      <c r="BS5" s="195"/>
      <c r="BT5" s="195"/>
      <c r="BU5" s="341" t="s">
        <v>18</v>
      </c>
      <c r="BV5" s="341"/>
      <c r="BW5" s="341"/>
      <c r="BX5" s="341"/>
      <c r="BY5" s="341"/>
      <c r="BZ5" s="341"/>
      <c r="CA5" s="341"/>
      <c r="CB5" s="341"/>
      <c r="CC5" s="341"/>
      <c r="CD5" s="341"/>
      <c r="CE5" s="341"/>
      <c r="CF5" s="195" t="s">
        <v>19</v>
      </c>
      <c r="CG5" s="195"/>
      <c r="CH5" s="195"/>
      <c r="CI5" s="195"/>
      <c r="CJ5" s="195"/>
      <c r="CK5" s="195"/>
      <c r="CL5" s="195"/>
      <c r="CM5" s="195"/>
      <c r="CN5" s="195"/>
      <c r="CO5" s="195"/>
      <c r="CP5" s="195"/>
    </row>
    <row r="6" spans="1:94" ht="19.5" customHeight="1">
      <c r="C6" s="195" t="s">
        <v>20</v>
      </c>
      <c r="D6" s="195"/>
      <c r="E6" s="195"/>
      <c r="F6" s="195"/>
      <c r="G6" s="195"/>
      <c r="H6" s="195"/>
      <c r="I6" s="195"/>
      <c r="J6" s="195"/>
      <c r="K6" s="195"/>
      <c r="L6" s="190"/>
      <c r="M6" s="190"/>
      <c r="N6" s="190"/>
      <c r="O6" s="190"/>
      <c r="P6" s="190"/>
      <c r="Q6" s="190"/>
      <c r="R6" s="190"/>
      <c r="S6" s="190"/>
      <c r="T6" s="190"/>
      <c r="U6" s="190"/>
      <c r="V6" s="184"/>
      <c r="W6" s="187" t="s">
        <v>21</v>
      </c>
      <c r="X6" s="188"/>
      <c r="Y6" s="191"/>
      <c r="Z6" s="191"/>
      <c r="AA6" s="191"/>
      <c r="AB6" s="191"/>
      <c r="AC6" s="191"/>
      <c r="AD6" s="191"/>
      <c r="AE6" s="191"/>
      <c r="AF6" s="188" t="s">
        <v>22</v>
      </c>
      <c r="AG6" s="193"/>
      <c r="AH6" s="186"/>
      <c r="AI6" s="190"/>
      <c r="AJ6" s="190"/>
      <c r="AK6" s="190"/>
      <c r="AL6" s="190"/>
      <c r="AM6" s="190"/>
      <c r="AN6" s="190"/>
      <c r="AO6" s="190"/>
      <c r="AP6" s="190"/>
      <c r="AQ6" s="190"/>
      <c r="AR6" s="190"/>
      <c r="BA6" s="195" t="s">
        <v>20</v>
      </c>
      <c r="BB6" s="195"/>
      <c r="BC6" s="195"/>
      <c r="BD6" s="195"/>
      <c r="BE6" s="195"/>
      <c r="BF6" s="195"/>
      <c r="BG6" s="195"/>
      <c r="BH6" s="195"/>
      <c r="BI6" s="195"/>
      <c r="BJ6" s="190"/>
      <c r="BK6" s="190"/>
      <c r="BL6" s="190"/>
      <c r="BM6" s="190"/>
      <c r="BN6" s="190"/>
      <c r="BO6" s="190"/>
      <c r="BP6" s="190"/>
      <c r="BQ6" s="190"/>
      <c r="BR6" s="190"/>
      <c r="BS6" s="190"/>
      <c r="BT6" s="184"/>
      <c r="BU6" s="187" t="s">
        <v>21</v>
      </c>
      <c r="BV6" s="188"/>
      <c r="BW6" s="189">
        <v>5</v>
      </c>
      <c r="BX6" s="189"/>
      <c r="BY6" s="189"/>
      <c r="BZ6" s="189"/>
      <c r="CA6" s="189"/>
      <c r="CB6" s="189"/>
      <c r="CC6" s="189"/>
      <c r="CD6" s="188" t="s">
        <v>22</v>
      </c>
      <c r="CE6" s="193"/>
      <c r="CF6" s="186"/>
      <c r="CG6" s="190"/>
      <c r="CH6" s="190"/>
      <c r="CI6" s="190"/>
      <c r="CJ6" s="190"/>
      <c r="CK6" s="190"/>
      <c r="CL6" s="190"/>
      <c r="CM6" s="190"/>
      <c r="CN6" s="190"/>
      <c r="CO6" s="190"/>
      <c r="CP6" s="190"/>
    </row>
    <row r="7" spans="1:94" ht="19.5" customHeight="1">
      <c r="C7" s="195" t="s">
        <v>23</v>
      </c>
      <c r="D7" s="195"/>
      <c r="E7" s="195"/>
      <c r="F7" s="195"/>
      <c r="G7" s="195"/>
      <c r="H7" s="195"/>
      <c r="I7" s="195"/>
      <c r="J7" s="195"/>
      <c r="K7" s="195"/>
      <c r="L7" s="190"/>
      <c r="M7" s="190"/>
      <c r="N7" s="190"/>
      <c r="O7" s="190"/>
      <c r="P7" s="190"/>
      <c r="Q7" s="190"/>
      <c r="R7" s="190"/>
      <c r="S7" s="190"/>
      <c r="T7" s="190"/>
      <c r="U7" s="190"/>
      <c r="V7" s="184"/>
      <c r="W7" s="187" t="s">
        <v>24</v>
      </c>
      <c r="X7" s="188"/>
      <c r="Y7" s="191"/>
      <c r="Z7" s="191"/>
      <c r="AA7" s="191"/>
      <c r="AB7" s="191"/>
      <c r="AC7" s="191"/>
      <c r="AD7" s="191"/>
      <c r="AE7" s="191"/>
      <c r="AF7" s="188" t="s">
        <v>22</v>
      </c>
      <c r="AG7" s="193"/>
      <c r="AH7" s="186"/>
      <c r="AI7" s="190"/>
      <c r="AJ7" s="190"/>
      <c r="AK7" s="190"/>
      <c r="AL7" s="190"/>
      <c r="AM7" s="190"/>
      <c r="AN7" s="190"/>
      <c r="AO7" s="190"/>
      <c r="AP7" s="190"/>
      <c r="AQ7" s="190"/>
      <c r="AR7" s="190"/>
      <c r="BA7" s="195" t="s">
        <v>23</v>
      </c>
      <c r="BB7" s="195"/>
      <c r="BC7" s="195"/>
      <c r="BD7" s="195"/>
      <c r="BE7" s="195"/>
      <c r="BF7" s="195"/>
      <c r="BG7" s="195"/>
      <c r="BH7" s="195"/>
      <c r="BI7" s="195"/>
      <c r="BJ7" s="190"/>
      <c r="BK7" s="190"/>
      <c r="BL7" s="190"/>
      <c r="BM7" s="190"/>
      <c r="BN7" s="190"/>
      <c r="BO7" s="190"/>
      <c r="BP7" s="190"/>
      <c r="BQ7" s="190"/>
      <c r="BR7" s="190"/>
      <c r="BS7" s="190"/>
      <c r="BT7" s="184"/>
      <c r="BU7" s="187" t="s">
        <v>24</v>
      </c>
      <c r="BV7" s="188"/>
      <c r="BW7" s="189">
        <v>15</v>
      </c>
      <c r="BX7" s="189"/>
      <c r="BY7" s="189"/>
      <c r="BZ7" s="189"/>
      <c r="CA7" s="189"/>
      <c r="CB7" s="189"/>
      <c r="CC7" s="189"/>
      <c r="CD7" s="188" t="s">
        <v>22</v>
      </c>
      <c r="CE7" s="193"/>
      <c r="CF7" s="186"/>
      <c r="CG7" s="190"/>
      <c r="CH7" s="190"/>
      <c r="CI7" s="190"/>
      <c r="CJ7" s="190"/>
      <c r="CK7" s="190"/>
      <c r="CL7" s="190"/>
      <c r="CM7" s="190"/>
      <c r="CN7" s="190"/>
      <c r="CO7" s="190"/>
      <c r="CP7" s="190"/>
    </row>
    <row r="8" spans="1:94" ht="19.5" customHeight="1">
      <c r="C8" s="195" t="s">
        <v>25</v>
      </c>
      <c r="D8" s="195"/>
      <c r="E8" s="195"/>
      <c r="F8" s="195"/>
      <c r="G8" s="195"/>
      <c r="H8" s="195"/>
      <c r="I8" s="195"/>
      <c r="J8" s="195"/>
      <c r="K8" s="195"/>
      <c r="L8" s="343"/>
      <c r="M8" s="343"/>
      <c r="N8" s="343"/>
      <c r="O8" s="343"/>
      <c r="P8" s="343"/>
      <c r="Q8" s="343"/>
      <c r="R8" s="343"/>
      <c r="S8" s="343"/>
      <c r="T8" s="343"/>
      <c r="U8" s="343"/>
      <c r="V8" s="204"/>
      <c r="W8" s="187" t="s">
        <v>26</v>
      </c>
      <c r="X8" s="188"/>
      <c r="Y8" s="191"/>
      <c r="Z8" s="191"/>
      <c r="AA8" s="191"/>
      <c r="AB8" s="191"/>
      <c r="AC8" s="191"/>
      <c r="AD8" s="191"/>
      <c r="AE8" s="191"/>
      <c r="AF8" s="188" t="s">
        <v>22</v>
      </c>
      <c r="AG8" s="193"/>
      <c r="AH8" s="342"/>
      <c r="AI8" s="343"/>
      <c r="AJ8" s="343"/>
      <c r="AK8" s="343"/>
      <c r="AL8" s="343"/>
      <c r="AM8" s="343"/>
      <c r="AN8" s="343"/>
      <c r="AO8" s="343"/>
      <c r="AP8" s="343"/>
      <c r="AQ8" s="343"/>
      <c r="AR8" s="343"/>
      <c r="BA8" s="195" t="s">
        <v>25</v>
      </c>
      <c r="BB8" s="195"/>
      <c r="BC8" s="195"/>
      <c r="BD8" s="195"/>
      <c r="BE8" s="195"/>
      <c r="BF8" s="195"/>
      <c r="BG8" s="195"/>
      <c r="BH8" s="195"/>
      <c r="BI8" s="195"/>
      <c r="BJ8" s="343"/>
      <c r="BK8" s="343"/>
      <c r="BL8" s="343"/>
      <c r="BM8" s="343"/>
      <c r="BN8" s="343"/>
      <c r="BO8" s="343"/>
      <c r="BP8" s="343"/>
      <c r="BQ8" s="343"/>
      <c r="BR8" s="343"/>
      <c r="BS8" s="343"/>
      <c r="BT8" s="204"/>
      <c r="BU8" s="187" t="s">
        <v>26</v>
      </c>
      <c r="BV8" s="188"/>
      <c r="BW8" s="189">
        <v>25</v>
      </c>
      <c r="BX8" s="189"/>
      <c r="BY8" s="189"/>
      <c r="BZ8" s="189"/>
      <c r="CA8" s="189"/>
      <c r="CB8" s="189"/>
      <c r="CC8" s="189"/>
      <c r="CD8" s="188" t="s">
        <v>22</v>
      </c>
      <c r="CE8" s="193"/>
      <c r="CF8" s="342"/>
      <c r="CG8" s="343"/>
      <c r="CH8" s="343"/>
      <c r="CI8" s="343"/>
      <c r="CJ8" s="343"/>
      <c r="CK8" s="343"/>
      <c r="CL8" s="343"/>
      <c r="CM8" s="343"/>
      <c r="CN8" s="343"/>
      <c r="CO8" s="343"/>
      <c r="CP8" s="343"/>
    </row>
    <row r="9" spans="1:94" ht="19.5" customHeight="1">
      <c r="C9" s="195" t="s">
        <v>27</v>
      </c>
      <c r="D9" s="195"/>
      <c r="E9" s="195"/>
      <c r="F9" s="195"/>
      <c r="G9" s="195"/>
      <c r="H9" s="195"/>
      <c r="I9" s="195"/>
      <c r="J9" s="195"/>
      <c r="K9" s="195"/>
      <c r="L9" s="187" t="s">
        <v>28</v>
      </c>
      <c r="M9" s="188"/>
      <c r="N9" s="191"/>
      <c r="O9" s="191"/>
      <c r="P9" s="191"/>
      <c r="Q9" s="191"/>
      <c r="R9" s="191"/>
      <c r="S9" s="191"/>
      <c r="T9" s="191"/>
      <c r="U9" s="188" t="s">
        <v>22</v>
      </c>
      <c r="V9" s="188"/>
      <c r="W9" s="187" t="s">
        <v>29</v>
      </c>
      <c r="X9" s="188"/>
      <c r="Y9" s="191"/>
      <c r="Z9" s="191"/>
      <c r="AA9" s="191"/>
      <c r="AB9" s="191"/>
      <c r="AC9" s="191"/>
      <c r="AD9" s="191"/>
      <c r="AE9" s="191"/>
      <c r="AF9" s="188" t="s">
        <v>22</v>
      </c>
      <c r="AG9" s="193"/>
      <c r="AH9" s="344" t="s">
        <v>124</v>
      </c>
      <c r="AI9" s="344"/>
      <c r="AJ9" s="191"/>
      <c r="AK9" s="191"/>
      <c r="AL9" s="191"/>
      <c r="AM9" s="191"/>
      <c r="AN9" s="191"/>
      <c r="AO9" s="191"/>
      <c r="AP9" s="191"/>
      <c r="AQ9" s="191"/>
      <c r="AR9" s="346"/>
      <c r="BA9" s="195" t="s">
        <v>27</v>
      </c>
      <c r="BB9" s="195"/>
      <c r="BC9" s="195"/>
      <c r="BD9" s="195"/>
      <c r="BE9" s="195"/>
      <c r="BF9" s="195"/>
      <c r="BG9" s="195"/>
      <c r="BH9" s="195"/>
      <c r="BI9" s="195"/>
      <c r="BJ9" s="187" t="s">
        <v>28</v>
      </c>
      <c r="BK9" s="188"/>
      <c r="BL9" s="189">
        <v>1</v>
      </c>
      <c r="BM9" s="189"/>
      <c r="BN9" s="189"/>
      <c r="BO9" s="189"/>
      <c r="BP9" s="189"/>
      <c r="BQ9" s="189"/>
      <c r="BR9" s="189"/>
      <c r="BS9" s="188" t="s">
        <v>22</v>
      </c>
      <c r="BT9" s="188"/>
      <c r="BU9" s="187" t="s">
        <v>29</v>
      </c>
      <c r="BV9" s="188"/>
      <c r="BW9" s="189">
        <v>25</v>
      </c>
      <c r="BX9" s="189"/>
      <c r="BY9" s="189"/>
      <c r="BZ9" s="189"/>
      <c r="CA9" s="189"/>
      <c r="CB9" s="189"/>
      <c r="CC9" s="189"/>
      <c r="CD9" s="188" t="s">
        <v>22</v>
      </c>
      <c r="CE9" s="193"/>
      <c r="CF9" s="344" t="s">
        <v>124</v>
      </c>
      <c r="CG9" s="344"/>
      <c r="CH9" s="189">
        <v>1</v>
      </c>
      <c r="CI9" s="189"/>
      <c r="CJ9" s="189"/>
      <c r="CK9" s="189"/>
      <c r="CL9" s="189"/>
      <c r="CM9" s="189"/>
      <c r="CN9" s="189"/>
      <c r="CO9" s="189"/>
      <c r="CP9" s="345"/>
    </row>
    <row r="10" spans="1:94" ht="19.5" customHeight="1">
      <c r="C10" s="195" t="s">
        <v>30</v>
      </c>
      <c r="D10" s="195"/>
      <c r="E10" s="195"/>
      <c r="F10" s="195"/>
      <c r="G10" s="195"/>
      <c r="H10" s="195"/>
      <c r="I10" s="195"/>
      <c r="J10" s="195"/>
      <c r="K10" s="195"/>
      <c r="L10" s="187" t="s">
        <v>31</v>
      </c>
      <c r="M10" s="188"/>
      <c r="N10" s="191"/>
      <c r="O10" s="191"/>
      <c r="P10" s="191"/>
      <c r="Q10" s="191"/>
      <c r="R10" s="191"/>
      <c r="S10" s="191"/>
      <c r="T10" s="191"/>
      <c r="U10" s="188" t="s">
        <v>22</v>
      </c>
      <c r="V10" s="188"/>
      <c r="W10" s="187" t="s">
        <v>32</v>
      </c>
      <c r="X10" s="188"/>
      <c r="Y10" s="191"/>
      <c r="Z10" s="191"/>
      <c r="AA10" s="191"/>
      <c r="AB10" s="191"/>
      <c r="AC10" s="191"/>
      <c r="AD10" s="191"/>
      <c r="AE10" s="191"/>
      <c r="AF10" s="188" t="s">
        <v>22</v>
      </c>
      <c r="AG10" s="193"/>
      <c r="AH10" s="344" t="s">
        <v>125</v>
      </c>
      <c r="AI10" s="344"/>
      <c r="AJ10" s="191"/>
      <c r="AK10" s="191"/>
      <c r="AL10" s="191"/>
      <c r="AM10" s="191"/>
      <c r="AN10" s="191"/>
      <c r="AO10" s="191"/>
      <c r="AP10" s="191"/>
      <c r="AQ10" s="191"/>
      <c r="AR10" s="346"/>
      <c r="BA10" s="195" t="s">
        <v>30</v>
      </c>
      <c r="BB10" s="195"/>
      <c r="BC10" s="195"/>
      <c r="BD10" s="195"/>
      <c r="BE10" s="195"/>
      <c r="BF10" s="195"/>
      <c r="BG10" s="195"/>
      <c r="BH10" s="195"/>
      <c r="BI10" s="195"/>
      <c r="BJ10" s="187" t="s">
        <v>31</v>
      </c>
      <c r="BK10" s="188"/>
      <c r="BL10" s="189">
        <v>1</v>
      </c>
      <c r="BM10" s="189"/>
      <c r="BN10" s="189"/>
      <c r="BO10" s="189"/>
      <c r="BP10" s="189"/>
      <c r="BQ10" s="189"/>
      <c r="BR10" s="189"/>
      <c r="BS10" s="188" t="s">
        <v>22</v>
      </c>
      <c r="BT10" s="188"/>
      <c r="BU10" s="187" t="s">
        <v>32</v>
      </c>
      <c r="BV10" s="188"/>
      <c r="BW10" s="189">
        <v>25</v>
      </c>
      <c r="BX10" s="189"/>
      <c r="BY10" s="189"/>
      <c r="BZ10" s="189"/>
      <c r="CA10" s="189"/>
      <c r="CB10" s="189"/>
      <c r="CC10" s="189"/>
      <c r="CD10" s="188" t="s">
        <v>22</v>
      </c>
      <c r="CE10" s="193"/>
      <c r="CF10" s="344" t="s">
        <v>125</v>
      </c>
      <c r="CG10" s="344"/>
      <c r="CH10" s="189">
        <v>1</v>
      </c>
      <c r="CI10" s="189"/>
      <c r="CJ10" s="189"/>
      <c r="CK10" s="189"/>
      <c r="CL10" s="189"/>
      <c r="CM10" s="189"/>
      <c r="CN10" s="189"/>
      <c r="CO10" s="189"/>
      <c r="CP10" s="345"/>
    </row>
    <row r="11" spans="1:94" ht="19.5" customHeight="1">
      <c r="C11" s="195" t="s">
        <v>33</v>
      </c>
      <c r="D11" s="195"/>
      <c r="E11" s="195"/>
      <c r="F11" s="195"/>
      <c r="G11" s="195"/>
      <c r="H11" s="195"/>
      <c r="I11" s="195"/>
      <c r="J11" s="195"/>
      <c r="K11" s="195"/>
      <c r="L11" s="187" t="s">
        <v>34</v>
      </c>
      <c r="M11" s="188"/>
      <c r="N11" s="191"/>
      <c r="O11" s="191"/>
      <c r="P11" s="191"/>
      <c r="Q11" s="191"/>
      <c r="R11" s="191"/>
      <c r="S11" s="191"/>
      <c r="T11" s="191"/>
      <c r="U11" s="188" t="s">
        <v>22</v>
      </c>
      <c r="V11" s="188"/>
      <c r="W11" s="187" t="s">
        <v>35</v>
      </c>
      <c r="X11" s="188"/>
      <c r="Y11" s="191"/>
      <c r="Z11" s="191"/>
      <c r="AA11" s="191"/>
      <c r="AB11" s="191"/>
      <c r="AC11" s="191"/>
      <c r="AD11" s="191"/>
      <c r="AE11" s="191"/>
      <c r="AF11" s="188" t="s">
        <v>22</v>
      </c>
      <c r="AG11" s="193"/>
      <c r="AH11" s="344" t="s">
        <v>126</v>
      </c>
      <c r="AI11" s="344"/>
      <c r="AJ11" s="191"/>
      <c r="AK11" s="191"/>
      <c r="AL11" s="191"/>
      <c r="AM11" s="191"/>
      <c r="AN11" s="191"/>
      <c r="AO11" s="191"/>
      <c r="AP11" s="191"/>
      <c r="AQ11" s="191"/>
      <c r="AR11" s="346"/>
      <c r="AS11" s="6">
        <f>SUM(AJ9:AR11)</f>
        <v>0</v>
      </c>
      <c r="AT11" s="32" t="s">
        <v>127</v>
      </c>
      <c r="BA11" s="195" t="s">
        <v>33</v>
      </c>
      <c r="BB11" s="195"/>
      <c r="BC11" s="195"/>
      <c r="BD11" s="195"/>
      <c r="BE11" s="195"/>
      <c r="BF11" s="195"/>
      <c r="BG11" s="195"/>
      <c r="BH11" s="195"/>
      <c r="BI11" s="195"/>
      <c r="BJ11" s="187" t="s">
        <v>34</v>
      </c>
      <c r="BK11" s="188"/>
      <c r="BL11" s="189">
        <v>1</v>
      </c>
      <c r="BM11" s="189"/>
      <c r="BN11" s="189"/>
      <c r="BO11" s="189"/>
      <c r="BP11" s="189"/>
      <c r="BQ11" s="189"/>
      <c r="BR11" s="189"/>
      <c r="BS11" s="188" t="s">
        <v>22</v>
      </c>
      <c r="BT11" s="188"/>
      <c r="BU11" s="187" t="s">
        <v>35</v>
      </c>
      <c r="BV11" s="188"/>
      <c r="BW11" s="189">
        <v>25</v>
      </c>
      <c r="BX11" s="189"/>
      <c r="BY11" s="189"/>
      <c r="BZ11" s="189"/>
      <c r="CA11" s="189"/>
      <c r="CB11" s="189"/>
      <c r="CC11" s="189"/>
      <c r="CD11" s="188" t="s">
        <v>22</v>
      </c>
      <c r="CE11" s="193"/>
      <c r="CF11" s="344" t="s">
        <v>126</v>
      </c>
      <c r="CG11" s="344"/>
      <c r="CH11" s="189">
        <v>1</v>
      </c>
      <c r="CI11" s="189"/>
      <c r="CJ11" s="189"/>
      <c r="CK11" s="189"/>
      <c r="CL11" s="189"/>
      <c r="CM11" s="189"/>
      <c r="CN11" s="189"/>
      <c r="CO11" s="189"/>
      <c r="CP11" s="345"/>
    </row>
    <row r="12" spans="1:94" ht="18.75" customHeight="1"/>
    <row r="13" spans="1:94" ht="18.75" customHeight="1">
      <c r="B13" s="9" t="s">
        <v>128</v>
      </c>
      <c r="AB13" s="3"/>
      <c r="AR13" s="1"/>
      <c r="AZ13" s="9" t="s">
        <v>128</v>
      </c>
      <c r="BZ13" s="3"/>
      <c r="CP13" s="1"/>
    </row>
    <row r="14" spans="1:94" ht="21" customHeight="1">
      <c r="C14" s="195" t="s">
        <v>129</v>
      </c>
      <c r="D14" s="195"/>
      <c r="E14" s="195"/>
      <c r="F14" s="195"/>
      <c r="G14" s="195"/>
      <c r="H14" s="195"/>
      <c r="I14" s="195"/>
      <c r="J14" s="195"/>
      <c r="K14" s="195"/>
      <c r="L14" s="195"/>
      <c r="M14" s="195"/>
      <c r="N14" s="182" t="s">
        <v>130</v>
      </c>
      <c r="O14" s="182"/>
      <c r="P14" s="182"/>
      <c r="Q14" s="182"/>
      <c r="R14" s="182"/>
      <c r="S14" s="182"/>
      <c r="T14" s="182"/>
      <c r="U14" s="182"/>
      <c r="V14" s="182"/>
      <c r="W14" s="182"/>
      <c r="X14" s="182"/>
      <c r="Y14" s="182"/>
      <c r="Z14" s="182"/>
      <c r="AA14" s="182"/>
      <c r="AB14" s="182"/>
      <c r="AC14" s="182"/>
      <c r="AD14" s="182"/>
      <c r="AE14" s="182"/>
      <c r="AF14" s="182"/>
      <c r="AG14" s="183"/>
      <c r="AH14" s="210" t="s">
        <v>131</v>
      </c>
      <c r="AI14" s="211"/>
      <c r="AJ14" s="211"/>
      <c r="AK14" s="211"/>
      <c r="AL14" s="211"/>
      <c r="AM14" s="211"/>
      <c r="AN14" s="211"/>
      <c r="AO14" s="211"/>
      <c r="AP14" s="211"/>
      <c r="AQ14" s="211"/>
      <c r="AR14" s="212"/>
      <c r="BA14" s="195" t="s">
        <v>129</v>
      </c>
      <c r="BB14" s="195"/>
      <c r="BC14" s="195"/>
      <c r="BD14" s="195"/>
      <c r="BE14" s="195"/>
      <c r="BF14" s="195"/>
      <c r="BG14" s="195"/>
      <c r="BH14" s="195"/>
      <c r="BI14" s="195"/>
      <c r="BJ14" s="195"/>
      <c r="BK14" s="195"/>
      <c r="BL14" s="182" t="s">
        <v>130</v>
      </c>
      <c r="BM14" s="182"/>
      <c r="BN14" s="182"/>
      <c r="BO14" s="182"/>
      <c r="BP14" s="182"/>
      <c r="BQ14" s="182"/>
      <c r="BR14" s="182"/>
      <c r="BS14" s="182"/>
      <c r="BT14" s="182"/>
      <c r="BU14" s="182"/>
      <c r="BV14" s="182"/>
      <c r="BW14" s="182"/>
      <c r="BX14" s="182"/>
      <c r="BY14" s="182"/>
      <c r="BZ14" s="182"/>
      <c r="CA14" s="182"/>
      <c r="CB14" s="182"/>
      <c r="CC14" s="182"/>
      <c r="CD14" s="182"/>
      <c r="CE14" s="183"/>
      <c r="CF14" s="210" t="s">
        <v>131</v>
      </c>
      <c r="CG14" s="211"/>
      <c r="CH14" s="211"/>
      <c r="CI14" s="211"/>
      <c r="CJ14" s="211"/>
      <c r="CK14" s="211"/>
      <c r="CL14" s="211"/>
      <c r="CM14" s="211"/>
      <c r="CN14" s="211"/>
      <c r="CO14" s="211"/>
      <c r="CP14" s="212"/>
    </row>
    <row r="15" spans="1:94" ht="21" customHeight="1">
      <c r="C15" s="195"/>
      <c r="D15" s="195"/>
      <c r="E15" s="195"/>
      <c r="F15" s="195"/>
      <c r="G15" s="195"/>
      <c r="H15" s="195"/>
      <c r="I15" s="195"/>
      <c r="J15" s="195"/>
      <c r="K15" s="195"/>
      <c r="L15" s="195"/>
      <c r="M15" s="195"/>
      <c r="N15" s="347" t="s">
        <v>132</v>
      </c>
      <c r="O15" s="347"/>
      <c r="P15" s="347"/>
      <c r="Q15" s="347"/>
      <c r="R15" s="347" t="s">
        <v>133</v>
      </c>
      <c r="S15" s="347"/>
      <c r="T15" s="347"/>
      <c r="U15" s="347"/>
      <c r="V15" s="347" t="s">
        <v>134</v>
      </c>
      <c r="W15" s="347"/>
      <c r="X15" s="347"/>
      <c r="Y15" s="347"/>
      <c r="Z15" s="347" t="s">
        <v>135</v>
      </c>
      <c r="AA15" s="347"/>
      <c r="AB15" s="347"/>
      <c r="AC15" s="347"/>
      <c r="AD15" s="347" t="s">
        <v>116</v>
      </c>
      <c r="AE15" s="347"/>
      <c r="AF15" s="347"/>
      <c r="AG15" s="347"/>
      <c r="AH15" s="213"/>
      <c r="AI15" s="214"/>
      <c r="AJ15" s="214"/>
      <c r="AK15" s="214"/>
      <c r="AL15" s="214"/>
      <c r="AM15" s="214"/>
      <c r="AN15" s="214"/>
      <c r="AO15" s="214"/>
      <c r="AP15" s="214"/>
      <c r="AQ15" s="214"/>
      <c r="AR15" s="215"/>
      <c r="BA15" s="195"/>
      <c r="BB15" s="195"/>
      <c r="BC15" s="195"/>
      <c r="BD15" s="195"/>
      <c r="BE15" s="195"/>
      <c r="BF15" s="195"/>
      <c r="BG15" s="195"/>
      <c r="BH15" s="195"/>
      <c r="BI15" s="195"/>
      <c r="BJ15" s="195"/>
      <c r="BK15" s="195"/>
      <c r="BL15" s="347" t="s">
        <v>132</v>
      </c>
      <c r="BM15" s="347"/>
      <c r="BN15" s="347"/>
      <c r="BO15" s="347"/>
      <c r="BP15" s="347" t="s">
        <v>133</v>
      </c>
      <c r="BQ15" s="347"/>
      <c r="BR15" s="347"/>
      <c r="BS15" s="347"/>
      <c r="BT15" s="347" t="s">
        <v>134</v>
      </c>
      <c r="BU15" s="347"/>
      <c r="BV15" s="347"/>
      <c r="BW15" s="347"/>
      <c r="BX15" s="347" t="s">
        <v>135</v>
      </c>
      <c r="BY15" s="347"/>
      <c r="BZ15" s="347"/>
      <c r="CA15" s="347"/>
      <c r="CB15" s="347" t="s">
        <v>116</v>
      </c>
      <c r="CC15" s="347"/>
      <c r="CD15" s="347"/>
      <c r="CE15" s="347"/>
      <c r="CF15" s="213"/>
      <c r="CG15" s="214"/>
      <c r="CH15" s="214"/>
      <c r="CI15" s="214"/>
      <c r="CJ15" s="214"/>
      <c r="CK15" s="214"/>
      <c r="CL15" s="214"/>
      <c r="CM15" s="214"/>
      <c r="CN15" s="214"/>
      <c r="CO15" s="214"/>
      <c r="CP15" s="215"/>
    </row>
    <row r="16" spans="1:94" ht="21" customHeight="1">
      <c r="C16" s="353" t="s">
        <v>136</v>
      </c>
      <c r="D16" s="353"/>
      <c r="E16" s="210" t="s">
        <v>137</v>
      </c>
      <c r="F16" s="211"/>
      <c r="G16" s="211"/>
      <c r="H16" s="211"/>
      <c r="I16" s="211"/>
      <c r="J16" s="212"/>
      <c r="K16" s="341" t="s">
        <v>138</v>
      </c>
      <c r="L16" s="341"/>
      <c r="M16" s="341"/>
      <c r="N16" s="351"/>
      <c r="O16" s="352"/>
      <c r="P16" s="352"/>
      <c r="Q16" s="352"/>
      <c r="R16" s="351"/>
      <c r="S16" s="352"/>
      <c r="T16" s="352"/>
      <c r="U16" s="352"/>
      <c r="V16" s="351"/>
      <c r="W16" s="352"/>
      <c r="X16" s="352"/>
      <c r="Y16" s="352"/>
      <c r="Z16" s="351"/>
      <c r="AA16" s="352"/>
      <c r="AB16" s="352"/>
      <c r="AC16" s="352"/>
      <c r="AD16" s="348">
        <f t="shared" ref="AD16:AD25" si="0">SUM(N16:AC16)</f>
        <v>0</v>
      </c>
      <c r="AE16" s="349"/>
      <c r="AF16" s="349"/>
      <c r="AG16" s="349"/>
      <c r="AH16" s="350" t="s">
        <v>139</v>
      </c>
      <c r="AI16" s="350"/>
      <c r="AJ16" s="350"/>
      <c r="AK16" s="350"/>
      <c r="AL16" s="350"/>
      <c r="AM16" s="350"/>
      <c r="AN16" s="350"/>
      <c r="AO16" s="350"/>
      <c r="AP16" s="350"/>
      <c r="AQ16" s="350"/>
      <c r="AR16" s="350"/>
      <c r="BA16" s="353" t="s">
        <v>136</v>
      </c>
      <c r="BB16" s="353"/>
      <c r="BC16" s="210" t="s">
        <v>137</v>
      </c>
      <c r="BD16" s="211"/>
      <c r="BE16" s="211"/>
      <c r="BF16" s="211"/>
      <c r="BG16" s="211"/>
      <c r="BH16" s="212"/>
      <c r="BI16" s="341" t="s">
        <v>138</v>
      </c>
      <c r="BJ16" s="341"/>
      <c r="BK16" s="341"/>
      <c r="BL16" s="348">
        <v>1</v>
      </c>
      <c r="BM16" s="349"/>
      <c r="BN16" s="349"/>
      <c r="BO16" s="349"/>
      <c r="BP16" s="348"/>
      <c r="BQ16" s="349"/>
      <c r="BR16" s="349"/>
      <c r="BS16" s="349"/>
      <c r="BT16" s="348"/>
      <c r="BU16" s="349"/>
      <c r="BV16" s="349"/>
      <c r="BW16" s="349"/>
      <c r="BX16" s="348"/>
      <c r="BY16" s="349"/>
      <c r="BZ16" s="349"/>
      <c r="CA16" s="349"/>
      <c r="CB16" s="348">
        <f t="shared" ref="CB16:CB25" si="1">SUM(BL16:CA16)</f>
        <v>1</v>
      </c>
      <c r="CC16" s="349"/>
      <c r="CD16" s="349"/>
      <c r="CE16" s="349"/>
      <c r="CF16" s="350" t="s">
        <v>139</v>
      </c>
      <c r="CG16" s="350"/>
      <c r="CH16" s="350"/>
      <c r="CI16" s="350"/>
      <c r="CJ16" s="350"/>
      <c r="CK16" s="350"/>
      <c r="CL16" s="350"/>
      <c r="CM16" s="350"/>
      <c r="CN16" s="350"/>
      <c r="CO16" s="350"/>
      <c r="CP16" s="350"/>
    </row>
    <row r="17" spans="3:94" ht="21" customHeight="1">
      <c r="C17" s="353"/>
      <c r="D17" s="353"/>
      <c r="E17" s="354"/>
      <c r="F17" s="355"/>
      <c r="G17" s="355"/>
      <c r="H17" s="355"/>
      <c r="I17" s="355"/>
      <c r="J17" s="356"/>
      <c r="K17" s="379" t="s">
        <v>140</v>
      </c>
      <c r="L17" s="379"/>
      <c r="M17" s="379"/>
      <c r="N17" s="383"/>
      <c r="O17" s="384"/>
      <c r="P17" s="384"/>
      <c r="Q17" s="385"/>
      <c r="R17" s="357"/>
      <c r="S17" s="358"/>
      <c r="T17" s="358"/>
      <c r="U17" s="358"/>
      <c r="V17" s="357"/>
      <c r="W17" s="358"/>
      <c r="X17" s="358"/>
      <c r="Y17" s="358"/>
      <c r="Z17" s="357"/>
      <c r="AA17" s="358"/>
      <c r="AB17" s="358"/>
      <c r="AC17" s="358"/>
      <c r="AD17" s="359">
        <f t="shared" si="0"/>
        <v>0</v>
      </c>
      <c r="AE17" s="360"/>
      <c r="AF17" s="360"/>
      <c r="AG17" s="361"/>
      <c r="AH17" s="362" t="str">
        <f>IF(Y6=0,"",1.65*Y6)</f>
        <v/>
      </c>
      <c r="AI17" s="363"/>
      <c r="AJ17" s="363"/>
      <c r="AK17" s="363"/>
      <c r="AL17" s="363"/>
      <c r="AM17" s="363"/>
      <c r="AN17" s="363"/>
      <c r="AO17" s="363"/>
      <c r="AP17" s="364" t="s">
        <v>141</v>
      </c>
      <c r="AQ17" s="364"/>
      <c r="AR17" s="365"/>
      <c r="BA17" s="353"/>
      <c r="BB17" s="353"/>
      <c r="BC17" s="354"/>
      <c r="BD17" s="355"/>
      <c r="BE17" s="355"/>
      <c r="BF17" s="355"/>
      <c r="BG17" s="355"/>
      <c r="BH17" s="356"/>
      <c r="BI17" s="379" t="s">
        <v>140</v>
      </c>
      <c r="BJ17" s="379"/>
      <c r="BK17" s="379"/>
      <c r="BL17" s="380">
        <v>15</v>
      </c>
      <c r="BM17" s="381"/>
      <c r="BN17" s="381"/>
      <c r="BO17" s="382"/>
      <c r="BP17" s="359"/>
      <c r="BQ17" s="360"/>
      <c r="BR17" s="360"/>
      <c r="BS17" s="360"/>
      <c r="BT17" s="359"/>
      <c r="BU17" s="360"/>
      <c r="BV17" s="360"/>
      <c r="BW17" s="360"/>
      <c r="BX17" s="359"/>
      <c r="BY17" s="360"/>
      <c r="BZ17" s="360"/>
      <c r="CA17" s="360"/>
      <c r="CB17" s="359">
        <f t="shared" si="1"/>
        <v>15</v>
      </c>
      <c r="CC17" s="360"/>
      <c r="CD17" s="360"/>
      <c r="CE17" s="361"/>
      <c r="CF17" s="362">
        <f>IF(BW6=0,"",1.65*BW6)</f>
        <v>8.25</v>
      </c>
      <c r="CG17" s="363"/>
      <c r="CH17" s="363"/>
      <c r="CI17" s="363"/>
      <c r="CJ17" s="363"/>
      <c r="CK17" s="363"/>
      <c r="CL17" s="363"/>
      <c r="CM17" s="363"/>
      <c r="CN17" s="364" t="s">
        <v>141</v>
      </c>
      <c r="CO17" s="364"/>
      <c r="CP17" s="365"/>
    </row>
    <row r="18" spans="3:94" ht="21" customHeight="1">
      <c r="C18" s="353"/>
      <c r="D18" s="353"/>
      <c r="E18" s="366" t="s">
        <v>142</v>
      </c>
      <c r="F18" s="367"/>
      <c r="G18" s="367"/>
      <c r="H18" s="367"/>
      <c r="I18" s="367"/>
      <c r="J18" s="368"/>
      <c r="K18" s="372" t="s">
        <v>138</v>
      </c>
      <c r="L18" s="372"/>
      <c r="M18" s="372"/>
      <c r="N18" s="373"/>
      <c r="O18" s="374"/>
      <c r="P18" s="374"/>
      <c r="Q18" s="374"/>
      <c r="R18" s="373"/>
      <c r="S18" s="374"/>
      <c r="T18" s="374"/>
      <c r="U18" s="374"/>
      <c r="V18" s="373"/>
      <c r="W18" s="374"/>
      <c r="X18" s="374"/>
      <c r="Y18" s="374"/>
      <c r="Z18" s="373"/>
      <c r="AA18" s="374"/>
      <c r="AB18" s="374"/>
      <c r="AC18" s="374"/>
      <c r="AD18" s="375">
        <f t="shared" si="0"/>
        <v>0</v>
      </c>
      <c r="AE18" s="376"/>
      <c r="AF18" s="376"/>
      <c r="AG18" s="377"/>
      <c r="AH18" s="378" t="s">
        <v>143</v>
      </c>
      <c r="AI18" s="378"/>
      <c r="AJ18" s="378"/>
      <c r="AK18" s="378"/>
      <c r="AL18" s="378"/>
      <c r="AM18" s="378"/>
      <c r="AN18" s="378"/>
      <c r="AO18" s="378"/>
      <c r="AP18" s="378"/>
      <c r="AQ18" s="378"/>
      <c r="AR18" s="378"/>
      <c r="BA18" s="353"/>
      <c r="BB18" s="353"/>
      <c r="BC18" s="366" t="s">
        <v>142</v>
      </c>
      <c r="BD18" s="367"/>
      <c r="BE18" s="367"/>
      <c r="BF18" s="367"/>
      <c r="BG18" s="367"/>
      <c r="BH18" s="368"/>
      <c r="BI18" s="372" t="s">
        <v>138</v>
      </c>
      <c r="BJ18" s="372"/>
      <c r="BK18" s="372"/>
      <c r="BL18" s="375">
        <v>1</v>
      </c>
      <c r="BM18" s="376"/>
      <c r="BN18" s="376"/>
      <c r="BO18" s="376"/>
      <c r="BP18" s="375"/>
      <c r="BQ18" s="376"/>
      <c r="BR18" s="376"/>
      <c r="BS18" s="376"/>
      <c r="BT18" s="375"/>
      <c r="BU18" s="376"/>
      <c r="BV18" s="376"/>
      <c r="BW18" s="376"/>
      <c r="BX18" s="375"/>
      <c r="BY18" s="376"/>
      <c r="BZ18" s="376"/>
      <c r="CA18" s="376"/>
      <c r="CB18" s="375">
        <f t="shared" si="1"/>
        <v>1</v>
      </c>
      <c r="CC18" s="376"/>
      <c r="CD18" s="376"/>
      <c r="CE18" s="377"/>
      <c r="CF18" s="378" t="s">
        <v>143</v>
      </c>
      <c r="CG18" s="378"/>
      <c r="CH18" s="378"/>
      <c r="CI18" s="378"/>
      <c r="CJ18" s="378"/>
      <c r="CK18" s="378"/>
      <c r="CL18" s="378"/>
      <c r="CM18" s="378"/>
      <c r="CN18" s="378"/>
      <c r="CO18" s="378"/>
      <c r="CP18" s="378"/>
    </row>
    <row r="19" spans="3:94" ht="21" customHeight="1">
      <c r="C19" s="353"/>
      <c r="D19" s="353"/>
      <c r="E19" s="369"/>
      <c r="F19" s="370"/>
      <c r="G19" s="370"/>
      <c r="H19" s="370"/>
      <c r="I19" s="370"/>
      <c r="J19" s="371"/>
      <c r="K19" s="386" t="s">
        <v>140</v>
      </c>
      <c r="L19" s="386"/>
      <c r="M19" s="386"/>
      <c r="N19" s="387"/>
      <c r="O19" s="388"/>
      <c r="P19" s="388"/>
      <c r="Q19" s="388"/>
      <c r="R19" s="387"/>
      <c r="S19" s="388"/>
      <c r="T19" s="388"/>
      <c r="U19" s="388"/>
      <c r="V19" s="387"/>
      <c r="W19" s="388"/>
      <c r="X19" s="388"/>
      <c r="Y19" s="388"/>
      <c r="Z19" s="387"/>
      <c r="AA19" s="388"/>
      <c r="AB19" s="388"/>
      <c r="AC19" s="388"/>
      <c r="AD19" s="389">
        <f t="shared" si="0"/>
        <v>0</v>
      </c>
      <c r="AE19" s="390"/>
      <c r="AF19" s="390"/>
      <c r="AG19" s="390"/>
      <c r="AH19" s="391" t="str">
        <f>IF(Y7=0,"",3.3*Y7)</f>
        <v/>
      </c>
      <c r="AI19" s="392"/>
      <c r="AJ19" s="392"/>
      <c r="AK19" s="392"/>
      <c r="AL19" s="392"/>
      <c r="AM19" s="392"/>
      <c r="AN19" s="392"/>
      <c r="AO19" s="392"/>
      <c r="AP19" s="393" t="s">
        <v>141</v>
      </c>
      <c r="AQ19" s="393"/>
      <c r="AR19" s="394"/>
      <c r="BA19" s="353"/>
      <c r="BB19" s="353"/>
      <c r="BC19" s="369"/>
      <c r="BD19" s="370"/>
      <c r="BE19" s="370"/>
      <c r="BF19" s="370"/>
      <c r="BG19" s="370"/>
      <c r="BH19" s="371"/>
      <c r="BI19" s="386" t="s">
        <v>140</v>
      </c>
      <c r="BJ19" s="386"/>
      <c r="BK19" s="386"/>
      <c r="BL19" s="389">
        <v>50</v>
      </c>
      <c r="BM19" s="390"/>
      <c r="BN19" s="390"/>
      <c r="BO19" s="390"/>
      <c r="BP19" s="389"/>
      <c r="BQ19" s="390"/>
      <c r="BR19" s="390"/>
      <c r="BS19" s="390"/>
      <c r="BT19" s="389"/>
      <c r="BU19" s="390"/>
      <c r="BV19" s="390"/>
      <c r="BW19" s="390"/>
      <c r="BX19" s="389"/>
      <c r="BY19" s="390"/>
      <c r="BZ19" s="390"/>
      <c r="CA19" s="390"/>
      <c r="CB19" s="389">
        <f t="shared" si="1"/>
        <v>50</v>
      </c>
      <c r="CC19" s="390"/>
      <c r="CD19" s="390"/>
      <c r="CE19" s="390"/>
      <c r="CF19" s="391">
        <f>IF(BW7=0,"",3.3*BW7)</f>
        <v>49.5</v>
      </c>
      <c r="CG19" s="392"/>
      <c r="CH19" s="392"/>
      <c r="CI19" s="392"/>
      <c r="CJ19" s="392"/>
      <c r="CK19" s="392"/>
      <c r="CL19" s="392"/>
      <c r="CM19" s="392"/>
      <c r="CN19" s="393" t="s">
        <v>141</v>
      </c>
      <c r="CO19" s="393"/>
      <c r="CP19" s="394"/>
    </row>
    <row r="20" spans="3:94" ht="42" customHeight="1">
      <c r="C20" s="353"/>
      <c r="D20" s="353"/>
      <c r="E20" s="213" t="s">
        <v>144</v>
      </c>
      <c r="F20" s="214"/>
      <c r="G20" s="214"/>
      <c r="H20" s="214"/>
      <c r="I20" s="214"/>
      <c r="J20" s="214"/>
      <c r="K20" s="214"/>
      <c r="L20" s="214"/>
      <c r="M20" s="215"/>
      <c r="N20" s="395" t="str">
        <f>IF(SUM(N17,N19)=0,"",SUM(N17,N19))</f>
        <v/>
      </c>
      <c r="O20" s="395"/>
      <c r="P20" s="395"/>
      <c r="Q20" s="395"/>
      <c r="R20" s="395" t="str">
        <f>IF(SUM(R17,R19)=0,"",SUM(R17,R19))</f>
        <v/>
      </c>
      <c r="S20" s="395"/>
      <c r="T20" s="395"/>
      <c r="U20" s="395"/>
      <c r="V20" s="395" t="str">
        <f>IF(SUM(V17,V19)=0,"",SUM(V17,V19))</f>
        <v/>
      </c>
      <c r="W20" s="395"/>
      <c r="X20" s="395"/>
      <c r="Y20" s="395"/>
      <c r="Z20" s="395" t="str">
        <f>IF(SUM(Z17,Z19)=0,"",SUM(Z17,Z19))</f>
        <v/>
      </c>
      <c r="AA20" s="395"/>
      <c r="AB20" s="395"/>
      <c r="AC20" s="395"/>
      <c r="AD20" s="395">
        <f t="shared" si="0"/>
        <v>0</v>
      </c>
      <c r="AE20" s="395"/>
      <c r="AF20" s="395"/>
      <c r="AG20" s="395"/>
      <c r="AH20" s="396" t="s">
        <v>145</v>
      </c>
      <c r="AI20" s="396"/>
      <c r="AJ20" s="396"/>
      <c r="AK20" s="396"/>
      <c r="AL20" s="396"/>
      <c r="AM20" s="396"/>
      <c r="AN20" s="396"/>
      <c r="AO20" s="396"/>
      <c r="AP20" s="396"/>
      <c r="AQ20" s="396"/>
      <c r="AR20" s="396"/>
      <c r="BA20" s="353"/>
      <c r="BB20" s="353"/>
      <c r="BC20" s="213" t="s">
        <v>144</v>
      </c>
      <c r="BD20" s="214"/>
      <c r="BE20" s="214"/>
      <c r="BF20" s="214"/>
      <c r="BG20" s="214"/>
      <c r="BH20" s="214"/>
      <c r="BI20" s="214"/>
      <c r="BJ20" s="214"/>
      <c r="BK20" s="215"/>
      <c r="BL20" s="395">
        <f>IF(SUM(BL17,BL19)=0,"",SUM(BL17,BL19))</f>
        <v>65</v>
      </c>
      <c r="BM20" s="395"/>
      <c r="BN20" s="395"/>
      <c r="BO20" s="395"/>
      <c r="BP20" s="395" t="str">
        <f>IF(SUM(BP17,BP19)=0,"",SUM(BP17,BP19))</f>
        <v/>
      </c>
      <c r="BQ20" s="395"/>
      <c r="BR20" s="395"/>
      <c r="BS20" s="395"/>
      <c r="BT20" s="395" t="str">
        <f>IF(SUM(BT17,BT19)=0,"",SUM(BT17,BT19))</f>
        <v/>
      </c>
      <c r="BU20" s="395"/>
      <c r="BV20" s="395"/>
      <c r="BW20" s="395"/>
      <c r="BX20" s="395" t="str">
        <f>IF(SUM(BX17,BX19)=0,"",SUM(BX17,BX19))</f>
        <v/>
      </c>
      <c r="BY20" s="395"/>
      <c r="BZ20" s="395"/>
      <c r="CA20" s="395"/>
      <c r="CB20" s="395">
        <f t="shared" si="1"/>
        <v>65</v>
      </c>
      <c r="CC20" s="395"/>
      <c r="CD20" s="395"/>
      <c r="CE20" s="395"/>
      <c r="CF20" s="396" t="s">
        <v>145</v>
      </c>
      <c r="CG20" s="396"/>
      <c r="CH20" s="396"/>
      <c r="CI20" s="396"/>
      <c r="CJ20" s="396"/>
      <c r="CK20" s="396"/>
      <c r="CL20" s="396"/>
      <c r="CM20" s="396"/>
      <c r="CN20" s="396"/>
      <c r="CO20" s="396"/>
      <c r="CP20" s="396"/>
    </row>
    <row r="21" spans="3:94" ht="21" customHeight="1">
      <c r="C21" s="397" t="s">
        <v>146</v>
      </c>
      <c r="D21" s="398"/>
      <c r="E21" s="403" t="s">
        <v>147</v>
      </c>
      <c r="F21" s="404"/>
      <c r="G21" s="404"/>
      <c r="H21" s="404"/>
      <c r="I21" s="404"/>
      <c r="J21" s="405"/>
      <c r="K21" s="341" t="s">
        <v>138</v>
      </c>
      <c r="L21" s="341"/>
      <c r="M21" s="341"/>
      <c r="N21" s="409"/>
      <c r="O21" s="409"/>
      <c r="P21" s="409"/>
      <c r="Q21" s="409"/>
      <c r="R21" s="409"/>
      <c r="S21" s="409"/>
      <c r="T21" s="409"/>
      <c r="U21" s="409"/>
      <c r="V21" s="409"/>
      <c r="W21" s="409"/>
      <c r="X21" s="409"/>
      <c r="Y21" s="409"/>
      <c r="Z21" s="409"/>
      <c r="AA21" s="409"/>
      <c r="AB21" s="409"/>
      <c r="AC21" s="409"/>
      <c r="AD21" s="410">
        <f t="shared" si="0"/>
        <v>0</v>
      </c>
      <c r="AE21" s="410"/>
      <c r="AF21" s="410"/>
      <c r="AG21" s="410"/>
      <c r="AH21" s="411"/>
      <c r="AI21" s="412"/>
      <c r="AJ21" s="412"/>
      <c r="AK21" s="412"/>
      <c r="AL21" s="412"/>
      <c r="AM21" s="412"/>
      <c r="AN21" s="412"/>
      <c r="AO21" s="412"/>
      <c r="AP21" s="412"/>
      <c r="AQ21" s="412"/>
      <c r="AR21" s="413"/>
      <c r="BA21" s="397" t="s">
        <v>146</v>
      </c>
      <c r="BB21" s="398"/>
      <c r="BC21" s="403" t="s">
        <v>147</v>
      </c>
      <c r="BD21" s="404"/>
      <c r="BE21" s="404"/>
      <c r="BF21" s="404"/>
      <c r="BG21" s="404"/>
      <c r="BH21" s="405"/>
      <c r="BI21" s="341" t="s">
        <v>138</v>
      </c>
      <c r="BJ21" s="341"/>
      <c r="BK21" s="341"/>
      <c r="BL21" s="410">
        <v>1</v>
      </c>
      <c r="BM21" s="410"/>
      <c r="BN21" s="410"/>
      <c r="BO21" s="410"/>
      <c r="BP21" s="410"/>
      <c r="BQ21" s="410"/>
      <c r="BR21" s="410"/>
      <c r="BS21" s="410"/>
      <c r="BT21" s="410"/>
      <c r="BU21" s="410"/>
      <c r="BV21" s="410"/>
      <c r="BW21" s="410"/>
      <c r="BX21" s="410"/>
      <c r="BY21" s="410"/>
      <c r="BZ21" s="410"/>
      <c r="CA21" s="410"/>
      <c r="CB21" s="410">
        <f t="shared" si="1"/>
        <v>1</v>
      </c>
      <c r="CC21" s="410"/>
      <c r="CD21" s="410"/>
      <c r="CE21" s="410"/>
      <c r="CF21" s="411"/>
      <c r="CG21" s="412"/>
      <c r="CH21" s="412"/>
      <c r="CI21" s="412"/>
      <c r="CJ21" s="412"/>
      <c r="CK21" s="412"/>
      <c r="CL21" s="412"/>
      <c r="CM21" s="412"/>
      <c r="CN21" s="412"/>
      <c r="CO21" s="412"/>
      <c r="CP21" s="413"/>
    </row>
    <row r="22" spans="3:94" ht="21" customHeight="1">
      <c r="C22" s="399"/>
      <c r="D22" s="400"/>
      <c r="E22" s="406"/>
      <c r="F22" s="407"/>
      <c r="G22" s="407"/>
      <c r="H22" s="407"/>
      <c r="I22" s="407"/>
      <c r="J22" s="408"/>
      <c r="K22" s="379" t="s">
        <v>140</v>
      </c>
      <c r="L22" s="379"/>
      <c r="M22" s="379"/>
      <c r="N22" s="417"/>
      <c r="O22" s="417"/>
      <c r="P22" s="417"/>
      <c r="Q22" s="417"/>
      <c r="R22" s="417"/>
      <c r="S22" s="417"/>
      <c r="T22" s="417"/>
      <c r="U22" s="417"/>
      <c r="V22" s="417"/>
      <c r="W22" s="417"/>
      <c r="X22" s="417"/>
      <c r="Y22" s="417"/>
      <c r="Z22" s="417"/>
      <c r="AA22" s="417"/>
      <c r="AB22" s="417"/>
      <c r="AC22" s="417"/>
      <c r="AD22" s="418">
        <f t="shared" si="0"/>
        <v>0</v>
      </c>
      <c r="AE22" s="418"/>
      <c r="AF22" s="418"/>
      <c r="AG22" s="418"/>
      <c r="AH22" s="414"/>
      <c r="AI22" s="415"/>
      <c r="AJ22" s="415"/>
      <c r="AK22" s="415"/>
      <c r="AL22" s="415"/>
      <c r="AM22" s="415"/>
      <c r="AN22" s="415"/>
      <c r="AO22" s="415"/>
      <c r="AP22" s="415"/>
      <c r="AQ22" s="415"/>
      <c r="AR22" s="416"/>
      <c r="BA22" s="399"/>
      <c r="BB22" s="400"/>
      <c r="BC22" s="406"/>
      <c r="BD22" s="407"/>
      <c r="BE22" s="407"/>
      <c r="BF22" s="407"/>
      <c r="BG22" s="407"/>
      <c r="BH22" s="408"/>
      <c r="BI22" s="379" t="s">
        <v>140</v>
      </c>
      <c r="BJ22" s="379"/>
      <c r="BK22" s="379"/>
      <c r="BL22" s="418">
        <v>50</v>
      </c>
      <c r="BM22" s="418"/>
      <c r="BN22" s="418"/>
      <c r="BO22" s="418"/>
      <c r="BP22" s="418"/>
      <c r="BQ22" s="418"/>
      <c r="BR22" s="418"/>
      <c r="BS22" s="418"/>
      <c r="BT22" s="418"/>
      <c r="BU22" s="418"/>
      <c r="BV22" s="418"/>
      <c r="BW22" s="418"/>
      <c r="BX22" s="418"/>
      <c r="BY22" s="418"/>
      <c r="BZ22" s="418"/>
      <c r="CA22" s="418"/>
      <c r="CB22" s="418">
        <f t="shared" si="1"/>
        <v>50</v>
      </c>
      <c r="CC22" s="418"/>
      <c r="CD22" s="418"/>
      <c r="CE22" s="418"/>
      <c r="CF22" s="414"/>
      <c r="CG22" s="415"/>
      <c r="CH22" s="415"/>
      <c r="CI22" s="415"/>
      <c r="CJ22" s="415"/>
      <c r="CK22" s="415"/>
      <c r="CL22" s="415"/>
      <c r="CM22" s="415"/>
      <c r="CN22" s="415"/>
      <c r="CO22" s="415"/>
      <c r="CP22" s="416"/>
    </row>
    <row r="23" spans="3:94" ht="21" customHeight="1">
      <c r="C23" s="399"/>
      <c r="D23" s="400"/>
      <c r="E23" s="422" t="s">
        <v>148</v>
      </c>
      <c r="F23" s="423"/>
      <c r="G23" s="423"/>
      <c r="H23" s="423"/>
      <c r="I23" s="423"/>
      <c r="J23" s="424"/>
      <c r="K23" s="372" t="s">
        <v>138</v>
      </c>
      <c r="L23" s="372"/>
      <c r="M23" s="372"/>
      <c r="N23" s="425"/>
      <c r="O23" s="425"/>
      <c r="P23" s="425"/>
      <c r="Q23" s="425"/>
      <c r="R23" s="425"/>
      <c r="S23" s="425"/>
      <c r="T23" s="425"/>
      <c r="U23" s="425"/>
      <c r="V23" s="425"/>
      <c r="W23" s="425"/>
      <c r="X23" s="425"/>
      <c r="Y23" s="425"/>
      <c r="Z23" s="425"/>
      <c r="AA23" s="425"/>
      <c r="AB23" s="425"/>
      <c r="AC23" s="425"/>
      <c r="AD23" s="426">
        <f t="shared" si="0"/>
        <v>0</v>
      </c>
      <c r="AE23" s="426"/>
      <c r="AF23" s="426"/>
      <c r="AG23" s="426"/>
      <c r="AH23" s="419"/>
      <c r="AI23" s="420"/>
      <c r="AJ23" s="420"/>
      <c r="AK23" s="420"/>
      <c r="AL23" s="420"/>
      <c r="AM23" s="420"/>
      <c r="AN23" s="420"/>
      <c r="AO23" s="420"/>
      <c r="AP23" s="420"/>
      <c r="AQ23" s="420"/>
      <c r="AR23" s="421"/>
      <c r="BA23" s="399"/>
      <c r="BB23" s="400"/>
      <c r="BC23" s="422" t="s">
        <v>148</v>
      </c>
      <c r="BD23" s="423"/>
      <c r="BE23" s="423"/>
      <c r="BF23" s="423"/>
      <c r="BG23" s="423"/>
      <c r="BH23" s="424"/>
      <c r="BI23" s="372" t="s">
        <v>138</v>
      </c>
      <c r="BJ23" s="372"/>
      <c r="BK23" s="372"/>
      <c r="BL23" s="426"/>
      <c r="BM23" s="426"/>
      <c r="BN23" s="426"/>
      <c r="BO23" s="426"/>
      <c r="BP23" s="426">
        <v>3</v>
      </c>
      <c r="BQ23" s="426"/>
      <c r="BR23" s="426"/>
      <c r="BS23" s="426"/>
      <c r="BT23" s="426"/>
      <c r="BU23" s="426"/>
      <c r="BV23" s="426"/>
      <c r="BW23" s="426"/>
      <c r="BX23" s="426"/>
      <c r="BY23" s="426"/>
      <c r="BZ23" s="426"/>
      <c r="CA23" s="426"/>
      <c r="CB23" s="426">
        <f t="shared" si="1"/>
        <v>3</v>
      </c>
      <c r="CC23" s="426"/>
      <c r="CD23" s="426"/>
      <c r="CE23" s="426"/>
      <c r="CF23" s="419"/>
      <c r="CG23" s="420"/>
      <c r="CH23" s="420"/>
      <c r="CI23" s="420"/>
      <c r="CJ23" s="420"/>
      <c r="CK23" s="420"/>
      <c r="CL23" s="420"/>
      <c r="CM23" s="420"/>
      <c r="CN23" s="420"/>
      <c r="CO23" s="420"/>
      <c r="CP23" s="421"/>
    </row>
    <row r="24" spans="3:94" ht="21" customHeight="1">
      <c r="C24" s="399"/>
      <c r="D24" s="400"/>
      <c r="E24" s="422"/>
      <c r="F24" s="423"/>
      <c r="G24" s="423"/>
      <c r="H24" s="423"/>
      <c r="I24" s="423"/>
      <c r="J24" s="424"/>
      <c r="K24" s="386" t="s">
        <v>140</v>
      </c>
      <c r="L24" s="386"/>
      <c r="M24" s="386"/>
      <c r="N24" s="427"/>
      <c r="O24" s="427"/>
      <c r="P24" s="427"/>
      <c r="Q24" s="427"/>
      <c r="R24" s="427"/>
      <c r="S24" s="427"/>
      <c r="T24" s="427"/>
      <c r="U24" s="427"/>
      <c r="V24" s="427"/>
      <c r="W24" s="427"/>
      <c r="X24" s="427"/>
      <c r="Y24" s="427"/>
      <c r="Z24" s="427"/>
      <c r="AA24" s="427"/>
      <c r="AB24" s="427"/>
      <c r="AC24" s="427"/>
      <c r="AD24" s="428">
        <f t="shared" si="0"/>
        <v>0</v>
      </c>
      <c r="AE24" s="428"/>
      <c r="AF24" s="428"/>
      <c r="AG24" s="428"/>
      <c r="AH24" s="419"/>
      <c r="AI24" s="420"/>
      <c r="AJ24" s="420"/>
      <c r="AK24" s="420"/>
      <c r="AL24" s="420"/>
      <c r="AM24" s="420"/>
      <c r="AN24" s="420"/>
      <c r="AO24" s="420"/>
      <c r="AP24" s="420"/>
      <c r="AQ24" s="420"/>
      <c r="AR24" s="421"/>
      <c r="BA24" s="399"/>
      <c r="BB24" s="400"/>
      <c r="BC24" s="422"/>
      <c r="BD24" s="423"/>
      <c r="BE24" s="423"/>
      <c r="BF24" s="423"/>
      <c r="BG24" s="423"/>
      <c r="BH24" s="424"/>
      <c r="BI24" s="386" t="s">
        <v>140</v>
      </c>
      <c r="BJ24" s="386"/>
      <c r="BK24" s="386"/>
      <c r="BL24" s="428"/>
      <c r="BM24" s="428"/>
      <c r="BN24" s="428"/>
      <c r="BO24" s="428"/>
      <c r="BP24" s="428">
        <v>150</v>
      </c>
      <c r="BQ24" s="428"/>
      <c r="BR24" s="428"/>
      <c r="BS24" s="428"/>
      <c r="BT24" s="428"/>
      <c r="BU24" s="428"/>
      <c r="BV24" s="428"/>
      <c r="BW24" s="428"/>
      <c r="BX24" s="428"/>
      <c r="BY24" s="428"/>
      <c r="BZ24" s="428"/>
      <c r="CA24" s="428"/>
      <c r="CB24" s="428">
        <f t="shared" si="1"/>
        <v>150</v>
      </c>
      <c r="CC24" s="428"/>
      <c r="CD24" s="428"/>
      <c r="CE24" s="428"/>
      <c r="CF24" s="419"/>
      <c r="CG24" s="420"/>
      <c r="CH24" s="420"/>
      <c r="CI24" s="420"/>
      <c r="CJ24" s="420"/>
      <c r="CK24" s="420"/>
      <c r="CL24" s="420"/>
      <c r="CM24" s="420"/>
      <c r="CN24" s="420"/>
      <c r="CO24" s="420"/>
      <c r="CP24" s="421"/>
    </row>
    <row r="25" spans="3:94" ht="21" customHeight="1">
      <c r="C25" s="399"/>
      <c r="D25" s="400"/>
      <c r="E25" s="213" t="s">
        <v>149</v>
      </c>
      <c r="F25" s="214"/>
      <c r="G25" s="214"/>
      <c r="H25" s="214"/>
      <c r="I25" s="214"/>
      <c r="J25" s="214"/>
      <c r="K25" s="214"/>
      <c r="L25" s="214"/>
      <c r="M25" s="215"/>
      <c r="N25" s="427"/>
      <c r="O25" s="427"/>
      <c r="P25" s="427"/>
      <c r="Q25" s="427"/>
      <c r="R25" s="427"/>
      <c r="S25" s="427"/>
      <c r="T25" s="427"/>
      <c r="U25" s="427"/>
      <c r="V25" s="427"/>
      <c r="W25" s="427"/>
      <c r="X25" s="427"/>
      <c r="Y25" s="427"/>
      <c r="Z25" s="427"/>
      <c r="AA25" s="427"/>
      <c r="AB25" s="427"/>
      <c r="AC25" s="427"/>
      <c r="AD25" s="428">
        <f t="shared" si="0"/>
        <v>0</v>
      </c>
      <c r="AE25" s="428"/>
      <c r="AF25" s="428"/>
      <c r="AG25" s="428"/>
      <c r="AH25" s="429"/>
      <c r="AI25" s="429"/>
      <c r="AJ25" s="429"/>
      <c r="AK25" s="429"/>
      <c r="AL25" s="429"/>
      <c r="AM25" s="429"/>
      <c r="AN25" s="429"/>
      <c r="AO25" s="429"/>
      <c r="AP25" s="429"/>
      <c r="AQ25" s="429"/>
      <c r="AR25" s="429"/>
      <c r="BA25" s="399"/>
      <c r="BB25" s="400"/>
      <c r="BC25" s="213" t="s">
        <v>149</v>
      </c>
      <c r="BD25" s="214"/>
      <c r="BE25" s="214"/>
      <c r="BF25" s="214"/>
      <c r="BG25" s="214"/>
      <c r="BH25" s="214"/>
      <c r="BI25" s="214"/>
      <c r="BJ25" s="214"/>
      <c r="BK25" s="215"/>
      <c r="BL25" s="428"/>
      <c r="BM25" s="428"/>
      <c r="BN25" s="428"/>
      <c r="BO25" s="428"/>
      <c r="BP25" s="428">
        <v>60</v>
      </c>
      <c r="BQ25" s="428"/>
      <c r="BR25" s="428"/>
      <c r="BS25" s="428"/>
      <c r="BT25" s="428"/>
      <c r="BU25" s="428"/>
      <c r="BV25" s="428"/>
      <c r="BW25" s="428"/>
      <c r="BX25" s="428"/>
      <c r="BY25" s="428"/>
      <c r="BZ25" s="428"/>
      <c r="CA25" s="428"/>
      <c r="CB25" s="428">
        <f t="shared" si="1"/>
        <v>60</v>
      </c>
      <c r="CC25" s="428"/>
      <c r="CD25" s="428"/>
      <c r="CE25" s="428"/>
      <c r="CF25" s="429"/>
      <c r="CG25" s="429"/>
      <c r="CH25" s="429"/>
      <c r="CI25" s="429"/>
      <c r="CJ25" s="429"/>
      <c r="CK25" s="429"/>
      <c r="CL25" s="429"/>
      <c r="CM25" s="429"/>
      <c r="CN25" s="429"/>
      <c r="CO25" s="429"/>
      <c r="CP25" s="429"/>
    </row>
    <row r="26" spans="3:94" ht="21" customHeight="1">
      <c r="C26" s="399"/>
      <c r="D26" s="400"/>
      <c r="E26" s="195" t="s">
        <v>150</v>
      </c>
      <c r="F26" s="195"/>
      <c r="G26" s="195"/>
      <c r="H26" s="195"/>
      <c r="I26" s="195"/>
      <c r="J26" s="195"/>
      <c r="K26" s="195"/>
      <c r="L26" s="195"/>
      <c r="M26" s="195"/>
      <c r="N26" s="430" t="str">
        <f>IF(SUM(N22,N24,N25)=0,"",SUM(N22,N24,N25))</f>
        <v/>
      </c>
      <c r="O26" s="430"/>
      <c r="P26" s="430"/>
      <c r="Q26" s="430"/>
      <c r="R26" s="430" t="str">
        <f>IF(SUM(R22,R24,R25)=0,"",SUM(R22,R24,R25))</f>
        <v/>
      </c>
      <c r="S26" s="430"/>
      <c r="T26" s="430"/>
      <c r="U26" s="430"/>
      <c r="V26" s="430" t="str">
        <f>IF(SUM(V22,V24,V25)=0,"",SUM(V22,V24,V25))</f>
        <v/>
      </c>
      <c r="W26" s="430"/>
      <c r="X26" s="430"/>
      <c r="Y26" s="430"/>
      <c r="Z26" s="430" t="str">
        <f>IF(SUM(Z22,Z24,Z25)=0,"",SUM(Z22,Z24,Z25))</f>
        <v/>
      </c>
      <c r="AA26" s="430"/>
      <c r="AB26" s="430"/>
      <c r="AC26" s="430"/>
      <c r="AD26" s="430">
        <f>SUM(N26:AC27)</f>
        <v>0</v>
      </c>
      <c r="AE26" s="430"/>
      <c r="AF26" s="430"/>
      <c r="AG26" s="430"/>
      <c r="AH26" s="432" t="s">
        <v>151</v>
      </c>
      <c r="AI26" s="432"/>
      <c r="AJ26" s="432"/>
      <c r="AK26" s="432"/>
      <c r="AL26" s="432"/>
      <c r="AM26" s="432"/>
      <c r="AN26" s="432"/>
      <c r="AO26" s="432"/>
      <c r="AP26" s="432"/>
      <c r="AQ26" s="432"/>
      <c r="AR26" s="432"/>
      <c r="BA26" s="399"/>
      <c r="BB26" s="400"/>
      <c r="BC26" s="195" t="s">
        <v>150</v>
      </c>
      <c r="BD26" s="195"/>
      <c r="BE26" s="195"/>
      <c r="BF26" s="195"/>
      <c r="BG26" s="195"/>
      <c r="BH26" s="195"/>
      <c r="BI26" s="195"/>
      <c r="BJ26" s="195"/>
      <c r="BK26" s="195"/>
      <c r="BL26" s="430">
        <f>IF(SUM(BL22,BL24,BL25)=0,"",SUM(BL22,BL24,BL25))</f>
        <v>50</v>
      </c>
      <c r="BM26" s="430"/>
      <c r="BN26" s="430"/>
      <c r="BO26" s="430"/>
      <c r="BP26" s="430">
        <f>IF(SUM(BP22,BP24,BP25)=0,"",SUM(BP22,BP24,BP25))</f>
        <v>210</v>
      </c>
      <c r="BQ26" s="430"/>
      <c r="BR26" s="430"/>
      <c r="BS26" s="430"/>
      <c r="BT26" s="430" t="str">
        <f>IF(SUM(BT22,BT24,BT25)=0,"",SUM(BT22,BT24,BT25))</f>
        <v/>
      </c>
      <c r="BU26" s="430"/>
      <c r="BV26" s="430"/>
      <c r="BW26" s="430"/>
      <c r="BX26" s="430" t="str">
        <f>IF(SUM(BX22,BX24,BX25)=0,"",SUM(BX22,BX24,BX25))</f>
        <v/>
      </c>
      <c r="BY26" s="430"/>
      <c r="BZ26" s="430"/>
      <c r="CA26" s="430"/>
      <c r="CB26" s="430">
        <f>SUM(BL26:CA27)</f>
        <v>260</v>
      </c>
      <c r="CC26" s="430"/>
      <c r="CD26" s="430"/>
      <c r="CE26" s="430"/>
      <c r="CF26" s="432" t="s">
        <v>151</v>
      </c>
      <c r="CG26" s="432"/>
      <c r="CH26" s="432"/>
      <c r="CI26" s="432"/>
      <c r="CJ26" s="432"/>
      <c r="CK26" s="432"/>
      <c r="CL26" s="432"/>
      <c r="CM26" s="432"/>
      <c r="CN26" s="432"/>
      <c r="CO26" s="432"/>
      <c r="CP26" s="432"/>
    </row>
    <row r="27" spans="3:94" ht="21" customHeight="1">
      <c r="C27" s="401"/>
      <c r="D27" s="402"/>
      <c r="E27" s="195"/>
      <c r="F27" s="195"/>
      <c r="G27" s="195"/>
      <c r="H27" s="195"/>
      <c r="I27" s="195"/>
      <c r="J27" s="195"/>
      <c r="K27" s="195"/>
      <c r="L27" s="195"/>
      <c r="M27" s="195"/>
      <c r="N27" s="430"/>
      <c r="O27" s="430"/>
      <c r="P27" s="430"/>
      <c r="Q27" s="430"/>
      <c r="R27" s="430"/>
      <c r="S27" s="430"/>
      <c r="T27" s="430"/>
      <c r="U27" s="430"/>
      <c r="V27" s="430"/>
      <c r="W27" s="430"/>
      <c r="X27" s="430"/>
      <c r="Y27" s="430"/>
      <c r="Z27" s="430"/>
      <c r="AA27" s="430"/>
      <c r="AB27" s="430"/>
      <c r="AC27" s="430"/>
      <c r="AD27" s="430"/>
      <c r="AE27" s="430"/>
      <c r="AF27" s="431"/>
      <c r="AG27" s="431"/>
      <c r="AH27" s="433">
        <f>1.98*SUM(N9,N10,N11,Y8,Y9,Y10,Y11)</f>
        <v>0</v>
      </c>
      <c r="AI27" s="434"/>
      <c r="AJ27" s="434"/>
      <c r="AK27" s="434"/>
      <c r="AL27" s="434"/>
      <c r="AM27" s="434"/>
      <c r="AN27" s="434"/>
      <c r="AO27" s="434"/>
      <c r="AP27" s="435" t="s">
        <v>141</v>
      </c>
      <c r="AQ27" s="435"/>
      <c r="AR27" s="436"/>
      <c r="BA27" s="401"/>
      <c r="BB27" s="402"/>
      <c r="BC27" s="195"/>
      <c r="BD27" s="195"/>
      <c r="BE27" s="195"/>
      <c r="BF27" s="195"/>
      <c r="BG27" s="195"/>
      <c r="BH27" s="195"/>
      <c r="BI27" s="195"/>
      <c r="BJ27" s="195"/>
      <c r="BK27" s="195"/>
      <c r="BL27" s="430"/>
      <c r="BM27" s="430"/>
      <c r="BN27" s="430"/>
      <c r="BO27" s="430"/>
      <c r="BP27" s="430"/>
      <c r="BQ27" s="430"/>
      <c r="BR27" s="430"/>
      <c r="BS27" s="430"/>
      <c r="BT27" s="430"/>
      <c r="BU27" s="430"/>
      <c r="BV27" s="430"/>
      <c r="BW27" s="430"/>
      <c r="BX27" s="430"/>
      <c r="BY27" s="430"/>
      <c r="BZ27" s="430"/>
      <c r="CA27" s="430"/>
      <c r="CB27" s="430"/>
      <c r="CC27" s="430"/>
      <c r="CD27" s="431"/>
      <c r="CE27" s="431"/>
      <c r="CF27" s="433">
        <f>1.98*SUM(BL9,BL10,BL11,BW8,BW9,BW10,BW11)</f>
        <v>203.94</v>
      </c>
      <c r="CG27" s="434"/>
      <c r="CH27" s="434"/>
      <c r="CI27" s="434"/>
      <c r="CJ27" s="434"/>
      <c r="CK27" s="434"/>
      <c r="CL27" s="434"/>
      <c r="CM27" s="434"/>
      <c r="CN27" s="435" t="s">
        <v>141</v>
      </c>
      <c r="CO27" s="435"/>
      <c r="CP27" s="436"/>
    </row>
    <row r="28" spans="3:94" ht="23.1" customHeight="1">
      <c r="C28" s="298" t="s">
        <v>152</v>
      </c>
      <c r="D28" s="299"/>
      <c r="E28" s="299"/>
      <c r="F28" s="299"/>
      <c r="G28" s="299"/>
      <c r="H28" s="299"/>
      <c r="I28" s="299"/>
      <c r="J28" s="299"/>
      <c r="K28" s="299"/>
      <c r="L28" s="299"/>
      <c r="M28" s="300"/>
      <c r="N28" s="448"/>
      <c r="O28" s="448"/>
      <c r="P28" s="448"/>
      <c r="Q28" s="448"/>
      <c r="R28" s="448"/>
      <c r="S28" s="448"/>
      <c r="T28" s="448"/>
      <c r="U28" s="448"/>
      <c r="V28" s="448"/>
      <c r="W28" s="448"/>
      <c r="X28" s="448"/>
      <c r="Y28" s="448"/>
      <c r="Z28" s="448"/>
      <c r="AA28" s="448"/>
      <c r="AB28" s="448"/>
      <c r="AC28" s="448"/>
      <c r="AD28" s="430">
        <f>SUM(N28:AC28)</f>
        <v>0</v>
      </c>
      <c r="AE28" s="430"/>
      <c r="AF28" s="430"/>
      <c r="AG28" s="430"/>
      <c r="AH28" s="190"/>
      <c r="AI28" s="190"/>
      <c r="AJ28" s="190"/>
      <c r="AK28" s="190"/>
      <c r="AL28" s="190"/>
      <c r="AM28" s="190"/>
      <c r="AN28" s="190"/>
      <c r="AO28" s="190"/>
      <c r="AP28" s="190"/>
      <c r="AQ28" s="190"/>
      <c r="AR28" s="190"/>
      <c r="AT28" s="33" t="s">
        <v>153</v>
      </c>
      <c r="AU28" s="33" t="s">
        <v>154</v>
      </c>
      <c r="BA28" s="298" t="s">
        <v>152</v>
      </c>
      <c r="BB28" s="299"/>
      <c r="BC28" s="299"/>
      <c r="BD28" s="299"/>
      <c r="BE28" s="299"/>
      <c r="BF28" s="299"/>
      <c r="BG28" s="299"/>
      <c r="BH28" s="299"/>
      <c r="BI28" s="299"/>
      <c r="BJ28" s="299"/>
      <c r="BK28" s="300"/>
      <c r="BL28" s="437">
        <v>30</v>
      </c>
      <c r="BM28" s="437"/>
      <c r="BN28" s="437"/>
      <c r="BO28" s="437"/>
      <c r="BP28" s="437">
        <v>25</v>
      </c>
      <c r="BQ28" s="437"/>
      <c r="BR28" s="437"/>
      <c r="BS28" s="437"/>
      <c r="BT28" s="437"/>
      <c r="BU28" s="437"/>
      <c r="BV28" s="437"/>
      <c r="BW28" s="437"/>
      <c r="BX28" s="437"/>
      <c r="BY28" s="437"/>
      <c r="BZ28" s="437"/>
      <c r="CA28" s="437"/>
      <c r="CB28" s="437">
        <f>SUM(BL28:CA28)</f>
        <v>55</v>
      </c>
      <c r="CC28" s="437"/>
      <c r="CD28" s="437"/>
      <c r="CE28" s="437"/>
      <c r="CF28" s="190"/>
      <c r="CG28" s="190"/>
      <c r="CH28" s="190"/>
      <c r="CI28" s="190"/>
      <c r="CJ28" s="190"/>
      <c r="CK28" s="190"/>
      <c r="CL28" s="190"/>
      <c r="CM28" s="190"/>
      <c r="CN28" s="190"/>
      <c r="CO28" s="190"/>
      <c r="CP28" s="190"/>
    </row>
    <row r="29" spans="3:94" ht="20.100000000000001" customHeight="1">
      <c r="C29" s="297" t="s">
        <v>155</v>
      </c>
      <c r="D29" s="195"/>
      <c r="E29" s="195"/>
      <c r="F29" s="195"/>
      <c r="G29" s="195"/>
      <c r="H29" s="195"/>
      <c r="I29" s="195"/>
      <c r="J29" s="195"/>
      <c r="K29" s="195"/>
      <c r="L29" s="195"/>
      <c r="M29" s="195"/>
      <c r="N29" s="438" t="str">
        <f>IF(SUM(N20,N26,N28)=0,"",SUM(N20,N26,N28)-SUM(N20,N22))</f>
        <v/>
      </c>
      <c r="O29" s="439"/>
      <c r="P29" s="439"/>
      <c r="Q29" s="439"/>
      <c r="R29" s="438" t="str">
        <f>IF(SUM(R20,R26,R28)=0,"",SUM(R20,R26,R28)-SUM(R20,R22))</f>
        <v/>
      </c>
      <c r="S29" s="439"/>
      <c r="T29" s="439"/>
      <c r="U29" s="439"/>
      <c r="V29" s="438" t="str">
        <f t="shared" ref="V29" si="2">IF(SUM(V20,V26,V28)=0,"",SUM(V20,V26,V28)-SUM(V20,V22))</f>
        <v/>
      </c>
      <c r="W29" s="439"/>
      <c r="X29" s="439"/>
      <c r="Y29" s="439"/>
      <c r="Z29" s="438" t="str">
        <f t="shared" ref="Z29" si="3">IF(SUM(Z20,Z26,Z28)=0,"",SUM(Z20,Z26,Z28)-SUM(Z20,Z22))</f>
        <v/>
      </c>
      <c r="AA29" s="439"/>
      <c r="AB29" s="439"/>
      <c r="AC29" s="439"/>
      <c r="AD29" s="438">
        <f>SUM(N29:AC33)</f>
        <v>0</v>
      </c>
      <c r="AE29" s="439"/>
      <c r="AF29" s="439"/>
      <c r="AG29" s="444"/>
      <c r="AH29" s="220" t="s">
        <v>156</v>
      </c>
      <c r="AI29" s="221"/>
      <c r="AJ29" s="221"/>
      <c r="AK29" s="221"/>
      <c r="AL29" s="221"/>
      <c r="AM29" s="221"/>
      <c r="AN29" s="221"/>
      <c r="AO29" s="221"/>
      <c r="AP29" s="221"/>
      <c r="AQ29" s="221"/>
      <c r="AR29" s="447"/>
      <c r="AS29" s="34" t="s">
        <v>157</v>
      </c>
      <c r="AT29" s="35">
        <v>180</v>
      </c>
      <c r="AU29" s="36" t="str">
        <f>IF(SUM(AJ9:AR11)=1,"○","")</f>
        <v/>
      </c>
      <c r="BA29" s="297" t="s">
        <v>155</v>
      </c>
      <c r="BB29" s="195"/>
      <c r="BC29" s="195"/>
      <c r="BD29" s="195"/>
      <c r="BE29" s="195"/>
      <c r="BF29" s="195"/>
      <c r="BG29" s="195"/>
      <c r="BH29" s="195"/>
      <c r="BI29" s="195"/>
      <c r="BJ29" s="195"/>
      <c r="BK29" s="195"/>
      <c r="BL29" s="438">
        <f>IF(SUM(BL20,BL26,BL28)=0,"",SUM(BL20,BL26,BL28)-SUM(BL20,BL22))</f>
        <v>30</v>
      </c>
      <c r="BM29" s="439"/>
      <c r="BN29" s="439"/>
      <c r="BO29" s="439"/>
      <c r="BP29" s="438">
        <f>IF(SUM(BP20,BP26,BP28)=0,"",SUM(BP20,BP26,BP28)-SUM(BP20,BP22))</f>
        <v>235</v>
      </c>
      <c r="BQ29" s="439"/>
      <c r="BR29" s="439"/>
      <c r="BS29" s="439"/>
      <c r="BT29" s="438" t="str">
        <f t="shared" ref="BT29" si="4">IF(SUM(BT20,BT26,BT28)=0,"",SUM(BT20,BT26,BT28)-SUM(BT20,BT22))</f>
        <v/>
      </c>
      <c r="BU29" s="439"/>
      <c r="BV29" s="439"/>
      <c r="BW29" s="439"/>
      <c r="BX29" s="438" t="str">
        <f t="shared" ref="BX29" si="5">IF(SUM(BX20,BX26,BX28)=0,"",SUM(BX20,BX26,BX28)-SUM(BX20,BX22))</f>
        <v/>
      </c>
      <c r="BY29" s="439"/>
      <c r="BZ29" s="439"/>
      <c r="CA29" s="439"/>
      <c r="CB29" s="438">
        <f>SUM(BL29:CA33)</f>
        <v>265</v>
      </c>
      <c r="CC29" s="439"/>
      <c r="CD29" s="439"/>
      <c r="CE29" s="444"/>
      <c r="CF29" s="220" t="s">
        <v>156</v>
      </c>
      <c r="CG29" s="221"/>
      <c r="CH29" s="221"/>
      <c r="CI29" s="221"/>
      <c r="CJ29" s="221"/>
      <c r="CK29" s="221"/>
      <c r="CL29" s="221"/>
      <c r="CM29" s="221"/>
      <c r="CN29" s="221"/>
      <c r="CO29" s="221"/>
      <c r="CP29" s="447"/>
    </row>
    <row r="30" spans="3:94" ht="20.100000000000001" customHeight="1">
      <c r="C30" s="195"/>
      <c r="D30" s="195"/>
      <c r="E30" s="195"/>
      <c r="F30" s="195"/>
      <c r="G30" s="195"/>
      <c r="H30" s="195"/>
      <c r="I30" s="195"/>
      <c r="J30" s="195"/>
      <c r="K30" s="195"/>
      <c r="L30" s="195"/>
      <c r="M30" s="195"/>
      <c r="N30" s="440"/>
      <c r="O30" s="441"/>
      <c r="P30" s="441"/>
      <c r="Q30" s="441"/>
      <c r="R30" s="440"/>
      <c r="S30" s="441"/>
      <c r="T30" s="441"/>
      <c r="U30" s="441"/>
      <c r="V30" s="440"/>
      <c r="W30" s="441"/>
      <c r="X30" s="441"/>
      <c r="Y30" s="441"/>
      <c r="Z30" s="440"/>
      <c r="AA30" s="441"/>
      <c r="AB30" s="441"/>
      <c r="AC30" s="441"/>
      <c r="AD30" s="440"/>
      <c r="AE30" s="441"/>
      <c r="AF30" s="441"/>
      <c r="AG30" s="445"/>
      <c r="AH30" s="451" t="s">
        <v>158</v>
      </c>
      <c r="AI30" s="364"/>
      <c r="AJ30" s="364"/>
      <c r="AK30" s="364"/>
      <c r="AL30" s="364"/>
      <c r="AM30" s="364"/>
      <c r="AN30" s="364"/>
      <c r="AO30" s="364"/>
      <c r="AP30" s="364"/>
      <c r="AQ30" s="364"/>
      <c r="AR30" s="365"/>
      <c r="AS30" s="34" t="s">
        <v>157</v>
      </c>
      <c r="AT30" s="35">
        <f>320+100*(SUM(AJ9,AJ10,AJ11)-2)</f>
        <v>120</v>
      </c>
      <c r="AU30" s="36" t="str">
        <f>IF(SUM(AJ9:AR11)&gt;1,"○","")</f>
        <v/>
      </c>
      <c r="BA30" s="195"/>
      <c r="BB30" s="195"/>
      <c r="BC30" s="195"/>
      <c r="BD30" s="195"/>
      <c r="BE30" s="195"/>
      <c r="BF30" s="195"/>
      <c r="BG30" s="195"/>
      <c r="BH30" s="195"/>
      <c r="BI30" s="195"/>
      <c r="BJ30" s="195"/>
      <c r="BK30" s="195"/>
      <c r="BL30" s="440"/>
      <c r="BM30" s="441"/>
      <c r="BN30" s="441"/>
      <c r="BO30" s="441"/>
      <c r="BP30" s="440"/>
      <c r="BQ30" s="441"/>
      <c r="BR30" s="441"/>
      <c r="BS30" s="441"/>
      <c r="BT30" s="440"/>
      <c r="BU30" s="441"/>
      <c r="BV30" s="441"/>
      <c r="BW30" s="441"/>
      <c r="BX30" s="440"/>
      <c r="BY30" s="441"/>
      <c r="BZ30" s="441"/>
      <c r="CA30" s="441"/>
      <c r="CB30" s="440"/>
      <c r="CC30" s="441"/>
      <c r="CD30" s="441"/>
      <c r="CE30" s="445"/>
      <c r="CF30" s="451" t="s">
        <v>158</v>
      </c>
      <c r="CG30" s="364"/>
      <c r="CH30" s="364"/>
      <c r="CI30" s="364"/>
      <c r="CJ30" s="364"/>
      <c r="CK30" s="364"/>
      <c r="CL30" s="364"/>
      <c r="CM30" s="364"/>
      <c r="CN30" s="364"/>
      <c r="CO30" s="364"/>
      <c r="CP30" s="365"/>
    </row>
    <row r="31" spans="3:94" ht="20.100000000000001" customHeight="1">
      <c r="C31" s="195"/>
      <c r="D31" s="195"/>
      <c r="E31" s="195"/>
      <c r="F31" s="195"/>
      <c r="G31" s="195"/>
      <c r="H31" s="195"/>
      <c r="I31" s="195"/>
      <c r="J31" s="195"/>
      <c r="K31" s="195"/>
      <c r="L31" s="195"/>
      <c r="M31" s="195"/>
      <c r="N31" s="440"/>
      <c r="O31" s="441"/>
      <c r="P31" s="441"/>
      <c r="Q31" s="441"/>
      <c r="R31" s="440"/>
      <c r="S31" s="441"/>
      <c r="T31" s="441"/>
      <c r="U31" s="441"/>
      <c r="V31" s="440"/>
      <c r="W31" s="441"/>
      <c r="X31" s="441"/>
      <c r="Y31" s="441"/>
      <c r="Z31" s="440"/>
      <c r="AA31" s="441"/>
      <c r="AB31" s="441"/>
      <c r="AC31" s="441"/>
      <c r="AD31" s="440"/>
      <c r="AE31" s="441"/>
      <c r="AF31" s="441"/>
      <c r="AG31" s="445"/>
      <c r="AH31" s="452" t="s">
        <v>159</v>
      </c>
      <c r="AI31" s="453"/>
      <c r="AJ31" s="453"/>
      <c r="AK31" s="453"/>
      <c r="AL31" s="453"/>
      <c r="AM31" s="453"/>
      <c r="AN31" s="453"/>
      <c r="AO31" s="453"/>
      <c r="AP31" s="453"/>
      <c r="AQ31" s="453"/>
      <c r="AR31" s="454"/>
      <c r="BA31" s="195"/>
      <c r="BB31" s="195"/>
      <c r="BC31" s="195"/>
      <c r="BD31" s="195"/>
      <c r="BE31" s="195"/>
      <c r="BF31" s="195"/>
      <c r="BG31" s="195"/>
      <c r="BH31" s="195"/>
      <c r="BI31" s="195"/>
      <c r="BJ31" s="195"/>
      <c r="BK31" s="195"/>
      <c r="BL31" s="440"/>
      <c r="BM31" s="441"/>
      <c r="BN31" s="441"/>
      <c r="BO31" s="441"/>
      <c r="BP31" s="440"/>
      <c r="BQ31" s="441"/>
      <c r="BR31" s="441"/>
      <c r="BS31" s="441"/>
      <c r="BT31" s="440"/>
      <c r="BU31" s="441"/>
      <c r="BV31" s="441"/>
      <c r="BW31" s="441"/>
      <c r="BX31" s="440"/>
      <c r="BY31" s="441"/>
      <c r="BZ31" s="441"/>
      <c r="CA31" s="441"/>
      <c r="CB31" s="440"/>
      <c r="CC31" s="441"/>
      <c r="CD31" s="441"/>
      <c r="CE31" s="445"/>
      <c r="CF31" s="452" t="s">
        <v>159</v>
      </c>
      <c r="CG31" s="453"/>
      <c r="CH31" s="453"/>
      <c r="CI31" s="453"/>
      <c r="CJ31" s="453"/>
      <c r="CK31" s="453"/>
      <c r="CL31" s="453"/>
      <c r="CM31" s="453"/>
      <c r="CN31" s="453"/>
      <c r="CO31" s="453"/>
      <c r="CP31" s="454"/>
    </row>
    <row r="32" spans="3:94" ht="20.100000000000001" customHeight="1">
      <c r="C32" s="195"/>
      <c r="D32" s="195"/>
      <c r="E32" s="195"/>
      <c r="F32" s="195"/>
      <c r="G32" s="195"/>
      <c r="H32" s="195"/>
      <c r="I32" s="195"/>
      <c r="J32" s="195"/>
      <c r="K32" s="195"/>
      <c r="L32" s="195"/>
      <c r="M32" s="195"/>
      <c r="N32" s="440"/>
      <c r="O32" s="441"/>
      <c r="P32" s="441"/>
      <c r="Q32" s="441"/>
      <c r="R32" s="440"/>
      <c r="S32" s="441"/>
      <c r="T32" s="441"/>
      <c r="U32" s="441"/>
      <c r="V32" s="440"/>
      <c r="W32" s="441"/>
      <c r="X32" s="441"/>
      <c r="Y32" s="441"/>
      <c r="Z32" s="440"/>
      <c r="AA32" s="441"/>
      <c r="AB32" s="441"/>
      <c r="AC32" s="441"/>
      <c r="AD32" s="440"/>
      <c r="AE32" s="441"/>
      <c r="AF32" s="441"/>
      <c r="AG32" s="445"/>
      <c r="AH32" s="451" t="s">
        <v>160</v>
      </c>
      <c r="AI32" s="364"/>
      <c r="AJ32" s="364"/>
      <c r="AK32" s="364"/>
      <c r="AL32" s="364"/>
      <c r="AM32" s="364"/>
      <c r="AN32" s="364"/>
      <c r="AO32" s="364"/>
      <c r="AP32" s="364"/>
      <c r="AQ32" s="364"/>
      <c r="AR32" s="365"/>
      <c r="BA32" s="195"/>
      <c r="BB32" s="195"/>
      <c r="BC32" s="195"/>
      <c r="BD32" s="195"/>
      <c r="BE32" s="195"/>
      <c r="BF32" s="195"/>
      <c r="BG32" s="195"/>
      <c r="BH32" s="195"/>
      <c r="BI32" s="195"/>
      <c r="BJ32" s="195"/>
      <c r="BK32" s="195"/>
      <c r="BL32" s="440"/>
      <c r="BM32" s="441"/>
      <c r="BN32" s="441"/>
      <c r="BO32" s="441"/>
      <c r="BP32" s="440"/>
      <c r="BQ32" s="441"/>
      <c r="BR32" s="441"/>
      <c r="BS32" s="441"/>
      <c r="BT32" s="440"/>
      <c r="BU32" s="441"/>
      <c r="BV32" s="441"/>
      <c r="BW32" s="441"/>
      <c r="BX32" s="440"/>
      <c r="BY32" s="441"/>
      <c r="BZ32" s="441"/>
      <c r="CA32" s="441"/>
      <c r="CB32" s="440"/>
      <c r="CC32" s="441"/>
      <c r="CD32" s="441"/>
      <c r="CE32" s="445"/>
      <c r="CF32" s="451" t="s">
        <v>160</v>
      </c>
      <c r="CG32" s="364"/>
      <c r="CH32" s="364"/>
      <c r="CI32" s="364"/>
      <c r="CJ32" s="364"/>
      <c r="CK32" s="364"/>
      <c r="CL32" s="364"/>
      <c r="CM32" s="364"/>
      <c r="CN32" s="364"/>
      <c r="CO32" s="364"/>
      <c r="CP32" s="365"/>
    </row>
    <row r="33" spans="2:94" ht="20.100000000000001" customHeight="1">
      <c r="C33" s="195"/>
      <c r="D33" s="195"/>
      <c r="E33" s="195"/>
      <c r="F33" s="195"/>
      <c r="G33" s="195"/>
      <c r="H33" s="195"/>
      <c r="I33" s="195"/>
      <c r="J33" s="195"/>
      <c r="K33" s="195"/>
      <c r="L33" s="195"/>
      <c r="M33" s="195"/>
      <c r="N33" s="442"/>
      <c r="O33" s="443"/>
      <c r="P33" s="443"/>
      <c r="Q33" s="443"/>
      <c r="R33" s="442"/>
      <c r="S33" s="443"/>
      <c r="T33" s="443"/>
      <c r="U33" s="443"/>
      <c r="V33" s="442"/>
      <c r="W33" s="443"/>
      <c r="X33" s="443"/>
      <c r="Y33" s="443"/>
      <c r="Z33" s="442"/>
      <c r="AA33" s="443"/>
      <c r="AB33" s="443"/>
      <c r="AC33" s="443"/>
      <c r="AD33" s="442"/>
      <c r="AE33" s="443"/>
      <c r="AF33" s="443"/>
      <c r="AG33" s="446"/>
      <c r="AH33" s="449" t="str" cm="1">
        <f t="array" ref="AH33">IFERROR(_xlfn.IFS(AU29="○",AT29,AU30="○",AT30),"")</f>
        <v/>
      </c>
      <c r="AI33" s="450"/>
      <c r="AJ33" s="450"/>
      <c r="AK33" s="450"/>
      <c r="AL33" s="450"/>
      <c r="AM33" s="450"/>
      <c r="AN33" s="450"/>
      <c r="AO33" s="450"/>
      <c r="AP33" s="435" t="s">
        <v>141</v>
      </c>
      <c r="AQ33" s="435"/>
      <c r="AR33" s="436"/>
      <c r="BA33" s="195"/>
      <c r="BB33" s="195"/>
      <c r="BC33" s="195"/>
      <c r="BD33" s="195"/>
      <c r="BE33" s="195"/>
      <c r="BF33" s="195"/>
      <c r="BG33" s="195"/>
      <c r="BH33" s="195"/>
      <c r="BI33" s="195"/>
      <c r="BJ33" s="195"/>
      <c r="BK33" s="195"/>
      <c r="BL33" s="442"/>
      <c r="BM33" s="443"/>
      <c r="BN33" s="443"/>
      <c r="BO33" s="443"/>
      <c r="BP33" s="442"/>
      <c r="BQ33" s="443"/>
      <c r="BR33" s="443"/>
      <c r="BS33" s="443"/>
      <c r="BT33" s="442"/>
      <c r="BU33" s="443"/>
      <c r="BV33" s="443"/>
      <c r="BW33" s="443"/>
      <c r="BX33" s="442"/>
      <c r="BY33" s="443"/>
      <c r="BZ33" s="443"/>
      <c r="CA33" s="443"/>
      <c r="CB33" s="442"/>
      <c r="CC33" s="443"/>
      <c r="CD33" s="443"/>
      <c r="CE33" s="446"/>
      <c r="CF33" s="449" t="str" cm="1">
        <f t="array" ref="CF33">IFERROR(_xlfn.IFS(CS29="○",CR29,CS30="○",CR30),"")</f>
        <v/>
      </c>
      <c r="CG33" s="450"/>
      <c r="CH33" s="450"/>
      <c r="CI33" s="450"/>
      <c r="CJ33" s="450"/>
      <c r="CK33" s="450"/>
      <c r="CL33" s="450"/>
      <c r="CM33" s="450"/>
      <c r="CN33" s="435" t="s">
        <v>141</v>
      </c>
      <c r="CO33" s="435"/>
      <c r="CP33" s="436"/>
    </row>
    <row r="34" spans="2:94" ht="13.5" customHeight="1">
      <c r="C34" s="3" t="s">
        <v>161</v>
      </c>
      <c r="BA34" s="3" t="s">
        <v>161</v>
      </c>
    </row>
    <row r="35" spans="2:94" ht="13.5" customHeight="1">
      <c r="C35" s="3" t="s">
        <v>162</v>
      </c>
      <c r="BA35" s="3" t="s">
        <v>162</v>
      </c>
    </row>
    <row r="36" spans="2:94" ht="13.5" customHeight="1">
      <c r="C36" s="3" t="s">
        <v>163</v>
      </c>
      <c r="BA36" s="3" t="s">
        <v>163</v>
      </c>
    </row>
    <row r="37" spans="2:94" ht="13.5" customHeight="1">
      <c r="C37" s="3" t="s">
        <v>164</v>
      </c>
      <c r="BA37" s="3" t="s">
        <v>164</v>
      </c>
    </row>
    <row r="38" spans="2:94" ht="13.5" customHeight="1">
      <c r="C38" s="3"/>
      <c r="BA38" s="3"/>
    </row>
    <row r="39" spans="2:94" ht="24.95" customHeight="1">
      <c r="B39" s="10" t="s">
        <v>165</v>
      </c>
      <c r="C39" s="3"/>
      <c r="Y39" s="37" t="s">
        <v>166</v>
      </c>
      <c r="AZ39" s="10" t="s">
        <v>165</v>
      </c>
      <c r="BA39" s="3"/>
      <c r="BW39" s="37" t="s">
        <v>166</v>
      </c>
    </row>
    <row r="40" spans="2:94" ht="24.95" customHeight="1">
      <c r="C40" s="195" t="s">
        <v>167</v>
      </c>
      <c r="D40" s="195"/>
      <c r="E40" s="195"/>
      <c r="F40" s="195"/>
      <c r="G40" s="195"/>
      <c r="H40" s="195"/>
      <c r="I40" s="195"/>
      <c r="J40" s="195"/>
      <c r="K40" s="195"/>
      <c r="L40" s="195"/>
      <c r="M40" s="195"/>
      <c r="N40" s="38"/>
      <c r="O40" s="39"/>
      <c r="P40" s="39"/>
      <c r="Q40" s="39"/>
      <c r="R40" s="39"/>
      <c r="S40" s="39"/>
      <c r="T40" s="39"/>
      <c r="U40" s="39"/>
      <c r="V40" s="39"/>
      <c r="W40" s="39"/>
      <c r="X40" s="39"/>
      <c r="Y40" s="39" t="s">
        <v>168</v>
      </c>
      <c r="Z40" s="39"/>
      <c r="AA40" s="40"/>
      <c r="AB40" s="40"/>
      <c r="AC40" s="40"/>
      <c r="AD40" s="40"/>
      <c r="AE40" s="40" t="s">
        <v>169</v>
      </c>
      <c r="AF40" s="40"/>
      <c r="AG40" s="40"/>
      <c r="AH40" s="40"/>
      <c r="AI40" s="40"/>
      <c r="AJ40" s="40"/>
      <c r="AK40" s="40"/>
      <c r="AL40" s="40"/>
      <c r="AM40" s="40"/>
      <c r="AN40" s="40"/>
      <c r="AO40" s="40"/>
      <c r="AP40" s="40"/>
      <c r="AQ40" s="40"/>
      <c r="AR40" s="41"/>
      <c r="AW40" s="6" t="b">
        <v>0</v>
      </c>
      <c r="BA40" s="195" t="s">
        <v>167</v>
      </c>
      <c r="BB40" s="195"/>
      <c r="BC40" s="195"/>
      <c r="BD40" s="195"/>
      <c r="BE40" s="195"/>
      <c r="BF40" s="195"/>
      <c r="BG40" s="195"/>
      <c r="BH40" s="195"/>
      <c r="BI40" s="195"/>
      <c r="BJ40" s="195"/>
      <c r="BK40" s="195"/>
      <c r="BL40" s="42"/>
      <c r="BM40" s="29"/>
      <c r="BN40" s="29"/>
      <c r="BO40" s="29"/>
      <c r="BP40" s="29"/>
      <c r="BQ40" s="29"/>
      <c r="BR40" s="29"/>
      <c r="BS40" s="29"/>
      <c r="BT40" s="29"/>
      <c r="BU40" s="29"/>
      <c r="BV40" s="29"/>
      <c r="BW40" s="29" t="s">
        <v>168</v>
      </c>
      <c r="BX40" s="29"/>
      <c r="BY40" s="29"/>
      <c r="BZ40" s="29"/>
      <c r="CA40" s="29"/>
      <c r="CB40" s="29"/>
      <c r="CC40" s="29" t="s">
        <v>169</v>
      </c>
      <c r="CD40" s="29"/>
      <c r="CE40" s="29"/>
      <c r="CF40" s="29"/>
      <c r="CG40" s="29"/>
      <c r="CH40" s="29"/>
      <c r="CI40" s="29"/>
      <c r="CJ40" s="29"/>
      <c r="CK40" s="29"/>
      <c r="CL40" s="29"/>
      <c r="CM40" s="29"/>
      <c r="CN40" s="29"/>
      <c r="CO40" s="29"/>
      <c r="CP40" s="30"/>
    </row>
    <row r="41" spans="2:94" ht="24.95" customHeight="1">
      <c r="C41" s="195" t="s">
        <v>170</v>
      </c>
      <c r="D41" s="195"/>
      <c r="E41" s="195"/>
      <c r="F41" s="195"/>
      <c r="G41" s="195"/>
      <c r="H41" s="195"/>
      <c r="I41" s="195"/>
      <c r="J41" s="195"/>
      <c r="K41" s="195"/>
      <c r="L41" s="195"/>
      <c r="M41" s="195"/>
      <c r="N41" s="38"/>
      <c r="O41" s="39"/>
      <c r="P41" s="39"/>
      <c r="Q41" s="39"/>
      <c r="R41" s="39"/>
      <c r="S41" s="39"/>
      <c r="T41" s="39"/>
      <c r="U41" s="39"/>
      <c r="V41" s="39"/>
      <c r="W41" s="39"/>
      <c r="X41" s="39"/>
      <c r="Y41" s="39" t="s">
        <v>168</v>
      </c>
      <c r="Z41" s="39"/>
      <c r="AA41" s="40"/>
      <c r="AB41" s="40"/>
      <c r="AC41" s="40"/>
      <c r="AD41" s="40"/>
      <c r="AE41" s="40" t="s">
        <v>169</v>
      </c>
      <c r="AF41" s="40"/>
      <c r="AG41" s="40"/>
      <c r="AH41" s="40"/>
      <c r="AI41" s="40"/>
      <c r="AJ41" s="40"/>
      <c r="AK41" s="40"/>
      <c r="AL41" s="40"/>
      <c r="AM41" s="40"/>
      <c r="AN41" s="40"/>
      <c r="AO41" s="40"/>
      <c r="AP41" s="40"/>
      <c r="AQ41" s="40"/>
      <c r="AR41" s="41"/>
      <c r="AW41" s="6" t="b">
        <v>0</v>
      </c>
      <c r="BA41" s="195" t="s">
        <v>170</v>
      </c>
      <c r="BB41" s="195"/>
      <c r="BC41" s="195"/>
      <c r="BD41" s="195"/>
      <c r="BE41" s="195"/>
      <c r="BF41" s="195"/>
      <c r="BG41" s="195"/>
      <c r="BH41" s="195"/>
      <c r="BI41" s="195"/>
      <c r="BJ41" s="195"/>
      <c r="BK41" s="195"/>
      <c r="BL41" s="42"/>
      <c r="BM41" s="29"/>
      <c r="BN41" s="29"/>
      <c r="BO41" s="29"/>
      <c r="BP41" s="29"/>
      <c r="BQ41" s="29"/>
      <c r="BR41" s="29"/>
      <c r="BS41" s="29"/>
      <c r="BT41" s="29"/>
      <c r="BU41" s="29"/>
      <c r="BV41" s="29"/>
      <c r="BW41" s="29" t="s">
        <v>168</v>
      </c>
      <c r="BX41" s="29"/>
      <c r="BY41" s="29"/>
      <c r="BZ41" s="29"/>
      <c r="CA41" s="29"/>
      <c r="CB41" s="29"/>
      <c r="CC41" s="29" t="s">
        <v>169</v>
      </c>
      <c r="CD41" s="29"/>
      <c r="CE41" s="29"/>
      <c r="CF41" s="29"/>
      <c r="CG41" s="29"/>
      <c r="CH41" s="29"/>
      <c r="CI41" s="29"/>
      <c r="CJ41" s="29"/>
      <c r="CK41" s="29"/>
      <c r="CL41" s="29"/>
      <c r="CM41" s="29"/>
      <c r="CN41" s="29"/>
      <c r="CO41" s="29"/>
      <c r="CP41" s="30"/>
    </row>
    <row r="42" spans="2:94" ht="13.5" customHeight="1">
      <c r="C42" s="3"/>
      <c r="BA42" s="3"/>
    </row>
    <row r="43" spans="2:94" ht="24.95" customHeight="1">
      <c r="B43" s="10" t="s">
        <v>171</v>
      </c>
      <c r="C43" s="3"/>
      <c r="AZ43" s="10" t="s">
        <v>171</v>
      </c>
      <c r="BA43" s="3"/>
    </row>
    <row r="44" spans="2:94" ht="20.100000000000001" customHeight="1">
      <c r="B44" s="10"/>
      <c r="C44" s="341"/>
      <c r="D44" s="341"/>
      <c r="E44" s="341"/>
      <c r="F44" s="341"/>
      <c r="G44" s="341"/>
      <c r="H44" s="341"/>
      <c r="I44" s="341"/>
      <c r="J44" s="341"/>
      <c r="K44" s="181" t="s">
        <v>130</v>
      </c>
      <c r="L44" s="182"/>
      <c r="M44" s="182"/>
      <c r="N44" s="182"/>
      <c r="O44" s="182"/>
      <c r="P44" s="182"/>
      <c r="Q44" s="182"/>
      <c r="R44" s="182"/>
      <c r="S44" s="182"/>
      <c r="T44" s="182"/>
      <c r="U44" s="182"/>
      <c r="V44" s="182"/>
      <c r="W44" s="182"/>
      <c r="X44" s="182"/>
      <c r="Y44" s="182"/>
      <c r="Z44" s="183"/>
      <c r="AA44" s="181" t="s">
        <v>131</v>
      </c>
      <c r="AB44" s="182"/>
      <c r="AC44" s="182"/>
      <c r="AD44" s="182"/>
      <c r="AE44" s="182"/>
      <c r="AF44" s="182"/>
      <c r="AG44" s="182"/>
      <c r="AH44" s="182"/>
      <c r="AI44" s="182"/>
      <c r="AJ44" s="182"/>
      <c r="AK44" s="182"/>
      <c r="AL44" s="182"/>
      <c r="AM44" s="182"/>
      <c r="AN44" s="182"/>
      <c r="AO44" s="182"/>
      <c r="AP44" s="183"/>
      <c r="AQ44" s="43"/>
      <c r="AS44" s="6" t="s">
        <v>157</v>
      </c>
      <c r="AT44" s="44" t="s">
        <v>172</v>
      </c>
      <c r="AU44" s="45" t="s">
        <v>154</v>
      </c>
      <c r="AZ44" s="10"/>
      <c r="BA44" s="341"/>
      <c r="BB44" s="341"/>
      <c r="BC44" s="341"/>
      <c r="BD44" s="341"/>
      <c r="BE44" s="341"/>
      <c r="BF44" s="341"/>
      <c r="BG44" s="341"/>
      <c r="BH44" s="341"/>
      <c r="BI44" s="181" t="s">
        <v>130</v>
      </c>
      <c r="BJ44" s="182"/>
      <c r="BK44" s="182"/>
      <c r="BL44" s="182"/>
      <c r="BM44" s="182"/>
      <c r="BN44" s="182"/>
      <c r="BO44" s="182"/>
      <c r="BP44" s="182"/>
      <c r="BQ44" s="182"/>
      <c r="BR44" s="182"/>
      <c r="BS44" s="182"/>
      <c r="BT44" s="182"/>
      <c r="BU44" s="182"/>
      <c r="BV44" s="182"/>
      <c r="BW44" s="182"/>
      <c r="BX44" s="183"/>
      <c r="BY44" s="181" t="s">
        <v>131</v>
      </c>
      <c r="BZ44" s="182"/>
      <c r="CA44" s="182"/>
      <c r="CB44" s="182"/>
      <c r="CC44" s="182"/>
      <c r="CD44" s="182"/>
      <c r="CE44" s="182"/>
      <c r="CF44" s="182"/>
      <c r="CG44" s="182"/>
      <c r="CH44" s="182"/>
      <c r="CI44" s="182"/>
      <c r="CJ44" s="182"/>
      <c r="CK44" s="182"/>
      <c r="CL44" s="182"/>
      <c r="CM44" s="182"/>
      <c r="CN44" s="183"/>
      <c r="CO44" s="43"/>
    </row>
    <row r="45" spans="2:94" ht="20.100000000000001" customHeight="1">
      <c r="B45" s="10"/>
      <c r="C45" s="210" t="s">
        <v>140</v>
      </c>
      <c r="D45" s="211"/>
      <c r="E45" s="211"/>
      <c r="F45" s="211"/>
      <c r="G45" s="211"/>
      <c r="H45" s="211"/>
      <c r="I45" s="211"/>
      <c r="J45" s="212"/>
      <c r="K45" s="455"/>
      <c r="L45" s="456"/>
      <c r="M45" s="456"/>
      <c r="N45" s="456"/>
      <c r="O45" s="456"/>
      <c r="P45" s="456"/>
      <c r="Q45" s="456"/>
      <c r="R45" s="456"/>
      <c r="S45" s="456"/>
      <c r="T45" s="456"/>
      <c r="U45" s="456"/>
      <c r="V45" s="456"/>
      <c r="W45" s="456"/>
      <c r="X45" s="12"/>
      <c r="Y45" s="12"/>
      <c r="Z45" s="28"/>
      <c r="AA45" s="46"/>
      <c r="AB45" s="12"/>
      <c r="AC45" s="12"/>
      <c r="AD45" s="12"/>
      <c r="AE45" s="12"/>
      <c r="AF45" s="12"/>
      <c r="AG45" s="12"/>
      <c r="AH45" s="12"/>
      <c r="AI45" s="12"/>
      <c r="AJ45" s="12"/>
      <c r="AK45" s="12"/>
      <c r="AL45" s="12"/>
      <c r="AM45" s="12"/>
      <c r="AN45" s="12"/>
      <c r="AO45" s="12"/>
      <c r="AP45" s="28"/>
      <c r="AS45" s="47" t="s">
        <v>173</v>
      </c>
      <c r="AT45" s="48">
        <f>SUM(N9,N10,N11,Y8,Y9,Y10,Y11)*3.3</f>
        <v>0</v>
      </c>
      <c r="AU45" s="36" t="str">
        <f>IF(AT49=AT45,"○","")</f>
        <v/>
      </c>
      <c r="AZ45" s="10"/>
      <c r="BA45" s="210" t="s">
        <v>140</v>
      </c>
      <c r="BB45" s="211"/>
      <c r="BC45" s="211"/>
      <c r="BD45" s="211"/>
      <c r="BE45" s="211"/>
      <c r="BF45" s="211"/>
      <c r="BG45" s="211"/>
      <c r="BH45" s="212"/>
      <c r="BI45" s="461">
        <v>300</v>
      </c>
      <c r="BJ45" s="462"/>
      <c r="BK45" s="462"/>
      <c r="BL45" s="462"/>
      <c r="BM45" s="462"/>
      <c r="BN45" s="462"/>
      <c r="BO45" s="462"/>
      <c r="BP45" s="462"/>
      <c r="BQ45" s="462"/>
      <c r="BR45" s="462"/>
      <c r="BS45" s="462"/>
      <c r="BT45" s="462"/>
      <c r="BU45" s="462"/>
      <c r="BV45" s="12"/>
      <c r="BW45" s="12"/>
      <c r="BX45" s="28"/>
      <c r="BY45" s="46"/>
      <c r="BZ45" s="12"/>
      <c r="CA45" s="12"/>
      <c r="CB45" s="12"/>
      <c r="CC45" s="12"/>
      <c r="CD45" s="12"/>
      <c r="CE45" s="12"/>
      <c r="CF45" s="12"/>
      <c r="CG45" s="12"/>
      <c r="CH45" s="12"/>
      <c r="CI45" s="12"/>
      <c r="CJ45" s="12"/>
      <c r="CK45" s="12"/>
      <c r="CL45" s="12"/>
      <c r="CM45" s="12"/>
      <c r="CN45" s="28"/>
    </row>
    <row r="46" spans="2:94" ht="20.100000000000001" customHeight="1">
      <c r="B46" s="10"/>
      <c r="C46" s="354" t="s">
        <v>174</v>
      </c>
      <c r="D46" s="355"/>
      <c r="E46" s="355"/>
      <c r="F46" s="355"/>
      <c r="G46" s="355"/>
      <c r="H46" s="355"/>
      <c r="I46" s="355"/>
      <c r="J46" s="356"/>
      <c r="K46" s="457"/>
      <c r="L46" s="458"/>
      <c r="M46" s="458"/>
      <c r="N46" s="458"/>
      <c r="O46" s="458"/>
      <c r="P46" s="458"/>
      <c r="Q46" s="458"/>
      <c r="R46" s="458"/>
      <c r="S46" s="458"/>
      <c r="T46" s="458"/>
      <c r="U46" s="458"/>
      <c r="V46" s="458"/>
      <c r="W46" s="458"/>
      <c r="X46" s="3"/>
      <c r="Y46" s="3"/>
      <c r="Z46" s="49"/>
      <c r="AA46" s="465" t="s">
        <v>175</v>
      </c>
      <c r="AB46" s="466"/>
      <c r="AC46" s="466"/>
      <c r="AD46" s="466"/>
      <c r="AE46" s="466"/>
      <c r="AF46" s="3"/>
      <c r="AG46" s="3"/>
      <c r="AH46" s="3"/>
      <c r="AI46" s="3"/>
      <c r="AJ46" s="3"/>
      <c r="AK46" s="3"/>
      <c r="AL46" s="3"/>
      <c r="AM46" s="3"/>
      <c r="AN46" s="3"/>
      <c r="AO46" s="3"/>
      <c r="AP46" s="49"/>
      <c r="AS46" s="47" t="s">
        <v>176</v>
      </c>
      <c r="AT46" s="48">
        <f>30*(SUM(AJ9:AR11)-1)+330+3.3*Y8</f>
        <v>300</v>
      </c>
      <c r="AU46" s="36" t="str">
        <f>IF(AT46=AT49,"○","")</f>
        <v>○</v>
      </c>
      <c r="AZ46" s="10"/>
      <c r="BA46" s="354" t="s">
        <v>174</v>
      </c>
      <c r="BB46" s="355"/>
      <c r="BC46" s="355"/>
      <c r="BD46" s="355"/>
      <c r="BE46" s="355"/>
      <c r="BF46" s="355"/>
      <c r="BG46" s="355"/>
      <c r="BH46" s="356"/>
      <c r="BI46" s="463"/>
      <c r="BJ46" s="464"/>
      <c r="BK46" s="464"/>
      <c r="BL46" s="464"/>
      <c r="BM46" s="464"/>
      <c r="BN46" s="464"/>
      <c r="BO46" s="464"/>
      <c r="BP46" s="464"/>
      <c r="BQ46" s="464"/>
      <c r="BR46" s="464"/>
      <c r="BS46" s="464"/>
      <c r="BT46" s="464"/>
      <c r="BU46" s="464"/>
      <c r="BV46" s="3"/>
      <c r="BW46" s="3"/>
      <c r="BX46" s="49"/>
      <c r="BY46" s="465" t="s">
        <v>175</v>
      </c>
      <c r="BZ46" s="466"/>
      <c r="CA46" s="466"/>
      <c r="CB46" s="466"/>
      <c r="CC46" s="466"/>
      <c r="CD46" s="3"/>
      <c r="CE46" s="3"/>
      <c r="CF46" s="3"/>
      <c r="CG46" s="3"/>
      <c r="CH46" s="3"/>
      <c r="CI46" s="3"/>
      <c r="CJ46" s="3"/>
      <c r="CK46" s="3"/>
      <c r="CL46" s="3"/>
      <c r="CM46" s="3"/>
      <c r="CN46" s="49"/>
    </row>
    <row r="47" spans="2:94" ht="20.100000000000001" customHeight="1">
      <c r="B47" s="10"/>
      <c r="C47" s="213" t="s">
        <v>177</v>
      </c>
      <c r="D47" s="214"/>
      <c r="E47" s="214"/>
      <c r="F47" s="214"/>
      <c r="G47" s="214"/>
      <c r="H47" s="214"/>
      <c r="I47" s="214"/>
      <c r="J47" s="215"/>
      <c r="K47" s="459"/>
      <c r="L47" s="460"/>
      <c r="M47" s="460"/>
      <c r="N47" s="460"/>
      <c r="O47" s="460"/>
      <c r="P47" s="460"/>
      <c r="Q47" s="460"/>
      <c r="R47" s="460"/>
      <c r="S47" s="460"/>
      <c r="T47" s="460"/>
      <c r="U47" s="460"/>
      <c r="V47" s="460"/>
      <c r="W47" s="460"/>
      <c r="X47" s="202" t="s">
        <v>141</v>
      </c>
      <c r="Y47" s="202"/>
      <c r="Z47" s="203"/>
      <c r="AA47" s="467" cm="1">
        <f t="array" ref="AA47">IFERROR(_xlfn.IFS(AU45="○",AT45,AU46="○",AT46,AU47="○",AT47),"")</f>
        <v>300</v>
      </c>
      <c r="AB47" s="468"/>
      <c r="AC47" s="468"/>
      <c r="AD47" s="468"/>
      <c r="AE47" s="468"/>
      <c r="AF47" s="468"/>
      <c r="AG47" s="468"/>
      <c r="AH47" s="468"/>
      <c r="AI47" s="468"/>
      <c r="AJ47" s="468"/>
      <c r="AK47" s="468"/>
      <c r="AL47" s="468"/>
      <c r="AM47" s="468"/>
      <c r="AN47" s="3"/>
      <c r="AO47" s="3"/>
      <c r="AP47" s="49"/>
      <c r="AT47" s="48">
        <f>80*(SUM(AJ9:AR11)-3)+400+3.3*Y8</f>
        <v>160</v>
      </c>
      <c r="AU47" s="50" t="str">
        <f>IF(AT47=AT49,"○","")</f>
        <v/>
      </c>
      <c r="AZ47" s="10"/>
      <c r="BA47" s="213" t="s">
        <v>177</v>
      </c>
      <c r="BB47" s="214"/>
      <c r="BC47" s="214"/>
      <c r="BD47" s="214"/>
      <c r="BE47" s="214"/>
      <c r="BF47" s="214"/>
      <c r="BG47" s="214"/>
      <c r="BH47" s="215"/>
      <c r="BI47" s="449"/>
      <c r="BJ47" s="450"/>
      <c r="BK47" s="450"/>
      <c r="BL47" s="450"/>
      <c r="BM47" s="450"/>
      <c r="BN47" s="450"/>
      <c r="BO47" s="450"/>
      <c r="BP47" s="450"/>
      <c r="BQ47" s="450"/>
      <c r="BR47" s="450"/>
      <c r="BS47" s="450"/>
      <c r="BT47" s="450"/>
      <c r="BU47" s="450"/>
      <c r="BV47" s="202" t="s">
        <v>141</v>
      </c>
      <c r="BW47" s="202"/>
      <c r="BX47" s="203"/>
      <c r="BY47" s="467">
        <f>CR45</f>
        <v>0</v>
      </c>
      <c r="BZ47" s="468"/>
      <c r="CA47" s="468"/>
      <c r="CB47" s="468"/>
      <c r="CC47" s="468"/>
      <c r="CD47" s="468"/>
      <c r="CE47" s="468"/>
      <c r="CF47" s="468"/>
      <c r="CG47" s="468"/>
      <c r="CH47" s="468"/>
      <c r="CI47" s="468"/>
      <c r="CJ47" s="468"/>
      <c r="CK47" s="468"/>
      <c r="CL47" s="3"/>
      <c r="CM47" s="3"/>
      <c r="CN47" s="49"/>
    </row>
    <row r="48" spans="2:94" ht="20.100000000000001" customHeight="1">
      <c r="C48" s="210" t="s">
        <v>140</v>
      </c>
      <c r="D48" s="211"/>
      <c r="E48" s="211"/>
      <c r="F48" s="211"/>
      <c r="G48" s="211"/>
      <c r="H48" s="211"/>
      <c r="I48" s="211"/>
      <c r="J48" s="212"/>
      <c r="K48" s="196" t="s">
        <v>178</v>
      </c>
      <c r="L48" s="197"/>
      <c r="M48" s="197"/>
      <c r="N48" s="197"/>
      <c r="O48" s="197"/>
      <c r="P48" s="197"/>
      <c r="Q48" s="12"/>
      <c r="R48" s="12"/>
      <c r="S48" s="12"/>
      <c r="T48" s="12"/>
      <c r="U48" s="12"/>
      <c r="V48" s="12"/>
      <c r="W48" s="12"/>
      <c r="X48" s="12"/>
      <c r="Y48" s="12"/>
      <c r="Z48" s="28"/>
      <c r="AA48" s="469"/>
      <c r="AB48" s="468"/>
      <c r="AC48" s="468"/>
      <c r="AD48" s="468"/>
      <c r="AE48" s="468"/>
      <c r="AF48" s="468"/>
      <c r="AG48" s="468"/>
      <c r="AH48" s="468"/>
      <c r="AI48" s="468"/>
      <c r="AJ48" s="468"/>
      <c r="AK48" s="468"/>
      <c r="AL48" s="468"/>
      <c r="AM48" s="468"/>
      <c r="AN48" s="3"/>
      <c r="AO48" s="3"/>
      <c r="AP48" s="49"/>
      <c r="AS48" s="51"/>
      <c r="AT48" s="52" cm="1">
        <f t="array" ref="AT48">_xlfn.IFS(AS11&gt;2,AT47,AS11&lt;3,AT46)</f>
        <v>300</v>
      </c>
      <c r="AU48" s="53" t="s">
        <v>179</v>
      </c>
      <c r="BA48" s="210" t="s">
        <v>140</v>
      </c>
      <c r="BB48" s="211"/>
      <c r="BC48" s="211"/>
      <c r="BD48" s="211"/>
      <c r="BE48" s="211"/>
      <c r="BF48" s="211"/>
      <c r="BG48" s="211"/>
      <c r="BH48" s="212"/>
      <c r="BI48" s="196" t="s">
        <v>180</v>
      </c>
      <c r="BJ48" s="197"/>
      <c r="BK48" s="197"/>
      <c r="BL48" s="197"/>
      <c r="BM48" s="197"/>
      <c r="BN48" s="197"/>
      <c r="BO48" s="12"/>
      <c r="BP48" s="12"/>
      <c r="BQ48" s="12"/>
      <c r="BR48" s="12"/>
      <c r="BS48" s="12"/>
      <c r="BT48" s="12"/>
      <c r="BU48" s="12"/>
      <c r="BV48" s="12"/>
      <c r="BW48" s="12"/>
      <c r="BX48" s="28"/>
      <c r="BY48" s="469"/>
      <c r="BZ48" s="468"/>
      <c r="CA48" s="468"/>
      <c r="CB48" s="468"/>
      <c r="CC48" s="468"/>
      <c r="CD48" s="468"/>
      <c r="CE48" s="468"/>
      <c r="CF48" s="468"/>
      <c r="CG48" s="468"/>
      <c r="CH48" s="468"/>
      <c r="CI48" s="468"/>
      <c r="CJ48" s="468"/>
      <c r="CK48" s="468"/>
      <c r="CL48" s="3"/>
      <c r="CM48" s="3"/>
      <c r="CN48" s="49"/>
    </row>
    <row r="49" spans="2:92" ht="20.100000000000001" customHeight="1">
      <c r="C49" s="213" t="s">
        <v>181</v>
      </c>
      <c r="D49" s="214"/>
      <c r="E49" s="214"/>
      <c r="F49" s="214"/>
      <c r="G49" s="214"/>
      <c r="H49" s="214"/>
      <c r="I49" s="214"/>
      <c r="J49" s="215"/>
      <c r="K49" s="459"/>
      <c r="L49" s="460"/>
      <c r="M49" s="460"/>
      <c r="N49" s="460"/>
      <c r="O49" s="460"/>
      <c r="P49" s="460"/>
      <c r="Q49" s="460"/>
      <c r="R49" s="460"/>
      <c r="S49" s="460"/>
      <c r="T49" s="460"/>
      <c r="U49" s="460"/>
      <c r="V49" s="460"/>
      <c r="W49" s="460"/>
      <c r="X49" s="202" t="s">
        <v>141</v>
      </c>
      <c r="Y49" s="202"/>
      <c r="Z49" s="203"/>
      <c r="AA49" s="200"/>
      <c r="AB49" s="201"/>
      <c r="AC49" s="201"/>
      <c r="AD49" s="201"/>
      <c r="AE49" s="201"/>
      <c r="AF49" s="201"/>
      <c r="AG49" s="201"/>
      <c r="AH49" s="201"/>
      <c r="AI49" s="201"/>
      <c r="AJ49" s="201"/>
      <c r="AK49" s="201"/>
      <c r="AL49" s="201"/>
      <c r="AM49" s="201"/>
      <c r="AN49" s="202" t="s">
        <v>141</v>
      </c>
      <c r="AO49" s="202"/>
      <c r="AP49" s="203"/>
      <c r="AS49" s="53" t="s">
        <v>182</v>
      </c>
      <c r="AT49" s="52" cm="1">
        <f t="array" ref="AT49">_xlfn.IFS(AT48&gt;AT45,AT48,AT48&lt;=AT45,AT45)</f>
        <v>300</v>
      </c>
      <c r="AU49" s="53" t="s">
        <v>183</v>
      </c>
      <c r="BA49" s="213" t="s">
        <v>181</v>
      </c>
      <c r="BB49" s="214"/>
      <c r="BC49" s="214"/>
      <c r="BD49" s="214"/>
      <c r="BE49" s="214"/>
      <c r="BF49" s="214"/>
      <c r="BG49" s="214"/>
      <c r="BH49" s="215"/>
      <c r="BI49" s="449">
        <v>125</v>
      </c>
      <c r="BJ49" s="450"/>
      <c r="BK49" s="450"/>
      <c r="BL49" s="450"/>
      <c r="BM49" s="450"/>
      <c r="BN49" s="450"/>
      <c r="BO49" s="450"/>
      <c r="BP49" s="450"/>
      <c r="BQ49" s="450"/>
      <c r="BR49" s="450"/>
      <c r="BS49" s="450"/>
      <c r="BT49" s="450"/>
      <c r="BU49" s="450"/>
      <c r="BV49" s="202" t="s">
        <v>141</v>
      </c>
      <c r="BW49" s="202"/>
      <c r="BX49" s="203"/>
      <c r="BY49" s="200"/>
      <c r="BZ49" s="201"/>
      <c r="CA49" s="201"/>
      <c r="CB49" s="201"/>
      <c r="CC49" s="201"/>
      <c r="CD49" s="201"/>
      <c r="CE49" s="201"/>
      <c r="CF49" s="201"/>
      <c r="CG49" s="201"/>
      <c r="CH49" s="201"/>
      <c r="CI49" s="201"/>
      <c r="CJ49" s="201"/>
      <c r="CK49" s="201"/>
      <c r="CL49" s="202" t="s">
        <v>141</v>
      </c>
      <c r="CM49" s="202"/>
      <c r="CN49" s="203"/>
    </row>
    <row r="50" spans="2:92" ht="20.100000000000001" customHeight="1">
      <c r="C50" s="210" t="s">
        <v>184</v>
      </c>
      <c r="D50" s="211"/>
      <c r="E50" s="211"/>
      <c r="F50" s="211"/>
      <c r="G50" s="211"/>
      <c r="H50" s="211"/>
      <c r="I50" s="211"/>
      <c r="J50" s="212"/>
      <c r="K50" s="54"/>
      <c r="L50" s="55"/>
      <c r="M50" s="55" t="s">
        <v>185</v>
      </c>
      <c r="N50" s="55"/>
      <c r="O50" s="55"/>
      <c r="P50" s="55"/>
      <c r="Q50" s="55"/>
      <c r="R50" s="55" t="s">
        <v>186</v>
      </c>
      <c r="S50" s="55"/>
      <c r="T50" s="55"/>
      <c r="U50" s="55"/>
      <c r="V50" s="55"/>
      <c r="W50" s="55" t="s">
        <v>187</v>
      </c>
      <c r="X50" s="55"/>
      <c r="Y50" s="55"/>
      <c r="Z50" s="55"/>
      <c r="AA50" s="55"/>
      <c r="AB50" s="55"/>
      <c r="AC50" s="55"/>
      <c r="AD50" s="55"/>
      <c r="AE50" s="55"/>
      <c r="AF50" s="55" t="s">
        <v>188</v>
      </c>
      <c r="AG50" s="55"/>
      <c r="AH50" s="55"/>
      <c r="AI50" s="55"/>
      <c r="AJ50" s="470"/>
      <c r="AK50" s="470"/>
      <c r="AL50" s="470"/>
      <c r="AM50" s="470"/>
      <c r="AN50" s="470"/>
      <c r="AO50" s="470"/>
      <c r="AP50" s="56" t="s">
        <v>189</v>
      </c>
      <c r="BA50" s="210" t="s">
        <v>184</v>
      </c>
      <c r="BB50" s="211"/>
      <c r="BC50" s="211"/>
      <c r="BD50" s="211"/>
      <c r="BE50" s="211"/>
      <c r="BF50" s="211"/>
      <c r="BG50" s="211"/>
      <c r="BH50" s="212"/>
      <c r="BI50" s="46"/>
      <c r="BJ50" s="12"/>
      <c r="BK50" s="12" t="s">
        <v>185</v>
      </c>
      <c r="BL50" s="12"/>
      <c r="BM50" s="12"/>
      <c r="BN50" s="12"/>
      <c r="BO50" s="12"/>
      <c r="BP50" s="12" t="s">
        <v>186</v>
      </c>
      <c r="BQ50" s="12"/>
      <c r="BR50" s="12"/>
      <c r="BS50" s="12"/>
      <c r="BT50" s="12"/>
      <c r="BU50" s="12" t="s">
        <v>187</v>
      </c>
      <c r="BV50" s="12"/>
      <c r="BW50" s="12"/>
      <c r="BX50" s="12"/>
      <c r="BY50" s="12"/>
      <c r="BZ50" s="12"/>
      <c r="CA50" s="12"/>
      <c r="CB50" s="12"/>
      <c r="CC50" s="12"/>
      <c r="CD50" s="12" t="s">
        <v>188</v>
      </c>
      <c r="CE50" s="12"/>
      <c r="CF50" s="12"/>
      <c r="CG50" s="12"/>
      <c r="CH50" s="471"/>
      <c r="CI50" s="471"/>
      <c r="CJ50" s="471"/>
      <c r="CK50" s="471"/>
      <c r="CL50" s="471"/>
      <c r="CM50" s="471"/>
      <c r="CN50" s="28" t="s">
        <v>189</v>
      </c>
    </row>
    <row r="51" spans="2:92" ht="20.100000000000001" customHeight="1">
      <c r="C51" s="213" t="s">
        <v>190</v>
      </c>
      <c r="D51" s="214"/>
      <c r="E51" s="214"/>
      <c r="F51" s="214"/>
      <c r="G51" s="214"/>
      <c r="H51" s="214"/>
      <c r="I51" s="214"/>
      <c r="J51" s="215"/>
      <c r="K51" s="57"/>
      <c r="L51" s="58"/>
      <c r="M51" s="58" t="s">
        <v>191</v>
      </c>
      <c r="N51" s="58"/>
      <c r="O51" s="58"/>
      <c r="P51" s="58"/>
      <c r="Q51" s="58"/>
      <c r="R51" s="58"/>
      <c r="S51" s="58"/>
      <c r="T51" s="472"/>
      <c r="U51" s="472"/>
      <c r="V51" s="472"/>
      <c r="W51" s="472"/>
      <c r="X51" s="472"/>
      <c r="Y51" s="472"/>
      <c r="Z51" s="472"/>
      <c r="AA51" s="472"/>
      <c r="AB51" s="472"/>
      <c r="AC51" s="472"/>
      <c r="AD51" s="472"/>
      <c r="AE51" s="472"/>
      <c r="AF51" s="472"/>
      <c r="AG51" s="472"/>
      <c r="AH51" s="472"/>
      <c r="AI51" s="472"/>
      <c r="AJ51" s="472"/>
      <c r="AK51" s="472"/>
      <c r="AL51" s="472"/>
      <c r="AM51" s="472"/>
      <c r="AN51" s="472"/>
      <c r="AO51" s="472"/>
      <c r="AP51" s="59" t="s">
        <v>189</v>
      </c>
      <c r="BA51" s="213" t="s">
        <v>190</v>
      </c>
      <c r="BB51" s="214"/>
      <c r="BC51" s="214"/>
      <c r="BD51" s="214"/>
      <c r="BE51" s="214"/>
      <c r="BF51" s="214"/>
      <c r="BG51" s="214"/>
      <c r="BH51" s="215"/>
      <c r="BI51" s="60"/>
      <c r="BJ51" s="61"/>
      <c r="BK51" s="61" t="s">
        <v>191</v>
      </c>
      <c r="BL51" s="61"/>
      <c r="BM51" s="61"/>
      <c r="BN51" s="61"/>
      <c r="BO51" s="61"/>
      <c r="BP51" s="61"/>
      <c r="BQ51" s="61"/>
      <c r="BR51" s="473" t="s">
        <v>192</v>
      </c>
      <c r="BS51" s="473"/>
      <c r="BT51" s="473"/>
      <c r="BU51" s="473"/>
      <c r="BV51" s="473"/>
      <c r="BW51" s="473"/>
      <c r="BX51" s="473"/>
      <c r="BY51" s="473"/>
      <c r="BZ51" s="473"/>
      <c r="CA51" s="473"/>
      <c r="CB51" s="473"/>
      <c r="CC51" s="473"/>
      <c r="CD51" s="473"/>
      <c r="CE51" s="473"/>
      <c r="CF51" s="473"/>
      <c r="CG51" s="473"/>
      <c r="CH51" s="473"/>
      <c r="CI51" s="473"/>
      <c r="CJ51" s="473"/>
      <c r="CK51" s="473"/>
      <c r="CL51" s="473"/>
      <c r="CM51" s="473"/>
      <c r="CN51" s="62" t="s">
        <v>189</v>
      </c>
    </row>
    <row r="52" spans="2:92" s="3" customFormat="1" ht="13.5" customHeight="1"/>
    <row r="53" spans="2:92" s="3" customFormat="1" ht="20.100000000000001" customHeight="1">
      <c r="D53" s="3" t="s">
        <v>193</v>
      </c>
      <c r="BB53" s="3" t="s">
        <v>193</v>
      </c>
    </row>
    <row r="54" spans="2:92" s="3" customFormat="1" ht="20.100000000000001" customHeight="1">
      <c r="E54" s="3" t="s">
        <v>194</v>
      </c>
      <c r="BC54" s="3" t="s">
        <v>194</v>
      </c>
    </row>
    <row r="55" spans="2:92" s="3" customFormat="1" ht="20.100000000000001" customHeight="1">
      <c r="E55" s="3" t="s">
        <v>195</v>
      </c>
      <c r="BC55" s="3" t="s">
        <v>195</v>
      </c>
    </row>
    <row r="56" spans="2:92" s="3" customFormat="1" ht="20.100000000000001" customHeight="1">
      <c r="E56" s="3" t="s">
        <v>196</v>
      </c>
      <c r="BC56" s="3" t="s">
        <v>196</v>
      </c>
    </row>
    <row r="57" spans="2:92" s="3" customFormat="1" ht="20.100000000000001" customHeight="1">
      <c r="E57" s="3" t="s">
        <v>197</v>
      </c>
      <c r="BC57" s="3" t="s">
        <v>197</v>
      </c>
    </row>
    <row r="58" spans="2:92" s="3" customFormat="1" ht="20.100000000000001" customHeight="1">
      <c r="E58" s="3" t="s">
        <v>198</v>
      </c>
      <c r="AG58" s="474"/>
      <c r="AH58" s="474"/>
      <c r="AI58" s="474"/>
      <c r="AJ58" s="474"/>
      <c r="AK58" s="474"/>
      <c r="BC58" s="3" t="s">
        <v>198</v>
      </c>
    </row>
    <row r="59" spans="2:92" s="3" customFormat="1" ht="20.100000000000001" customHeight="1">
      <c r="D59" s="3" t="s">
        <v>199</v>
      </c>
      <c r="BB59" s="3" t="s">
        <v>199</v>
      </c>
    </row>
    <row r="60" spans="2:92" s="3" customFormat="1" ht="20.100000000000001" customHeight="1"/>
    <row r="61" spans="2:92" ht="22.5" customHeight="1">
      <c r="B61" s="9" t="s">
        <v>200</v>
      </c>
      <c r="AP61" s="1" t="s">
        <v>201</v>
      </c>
      <c r="AZ61" s="9" t="s">
        <v>200</v>
      </c>
      <c r="CN61" s="1" t="s">
        <v>201</v>
      </c>
    </row>
    <row r="62" spans="2:92" s="3" customFormat="1" ht="21" customHeight="1">
      <c r="C62" s="195" t="s">
        <v>202</v>
      </c>
      <c r="D62" s="195"/>
      <c r="E62" s="195"/>
      <c r="F62" s="195"/>
      <c r="G62" s="195" t="s">
        <v>203</v>
      </c>
      <c r="H62" s="195"/>
      <c r="I62" s="195"/>
      <c r="J62" s="195"/>
      <c r="K62" s="195"/>
      <c r="L62" s="195"/>
      <c r="M62" s="195"/>
      <c r="N62" s="195"/>
      <c r="O62" s="195"/>
      <c r="P62" s="54"/>
      <c r="Q62" s="55"/>
      <c r="R62" s="55"/>
      <c r="S62" s="55"/>
      <c r="T62" s="55" t="s">
        <v>204</v>
      </c>
      <c r="U62" s="55"/>
      <c r="V62" s="55"/>
      <c r="W62" s="55"/>
      <c r="X62" s="55"/>
      <c r="Y62" s="55"/>
      <c r="Z62" s="55"/>
      <c r="AA62" s="55"/>
      <c r="AB62" s="55"/>
      <c r="AC62" s="55" t="s">
        <v>205</v>
      </c>
      <c r="AD62" s="55"/>
      <c r="AE62" s="55"/>
      <c r="AF62" s="55"/>
      <c r="AG62" s="55"/>
      <c r="AH62" s="55"/>
      <c r="AI62" s="55"/>
      <c r="AJ62" s="55"/>
      <c r="AK62" s="55"/>
      <c r="AL62" s="55"/>
      <c r="AM62" s="55"/>
      <c r="AN62" s="55"/>
      <c r="AO62" s="55"/>
      <c r="AP62" s="56"/>
      <c r="BA62" s="195" t="s">
        <v>202</v>
      </c>
      <c r="BB62" s="195"/>
      <c r="BC62" s="195"/>
      <c r="BD62" s="195"/>
      <c r="BE62" s="195" t="s">
        <v>203</v>
      </c>
      <c r="BF62" s="195"/>
      <c r="BG62" s="195"/>
      <c r="BH62" s="195"/>
      <c r="BI62" s="195"/>
      <c r="BJ62" s="195"/>
      <c r="BK62" s="195"/>
      <c r="BL62" s="195"/>
      <c r="BM62" s="195"/>
      <c r="BN62" s="46"/>
      <c r="BO62" s="12"/>
      <c r="BP62" s="12"/>
      <c r="BQ62" s="12"/>
      <c r="BR62" s="12" t="s">
        <v>204</v>
      </c>
      <c r="BS62" s="12"/>
      <c r="BT62" s="12"/>
      <c r="BU62" s="12"/>
      <c r="BV62" s="12"/>
      <c r="BW62" s="12"/>
      <c r="BX62" s="12"/>
      <c r="BY62" s="12"/>
      <c r="BZ62" s="12"/>
      <c r="CA62" s="12" t="s">
        <v>205</v>
      </c>
      <c r="CB62" s="12"/>
      <c r="CC62" s="12"/>
      <c r="CD62" s="12"/>
      <c r="CE62" s="12"/>
      <c r="CF62" s="12"/>
      <c r="CG62" s="12"/>
      <c r="CH62" s="12"/>
      <c r="CI62" s="12"/>
      <c r="CJ62" s="12"/>
      <c r="CK62" s="12"/>
      <c r="CL62" s="12"/>
      <c r="CM62" s="12"/>
      <c r="CN62" s="28"/>
    </row>
    <row r="63" spans="2:92" s="3" customFormat="1" ht="21" customHeight="1">
      <c r="C63" s="195"/>
      <c r="D63" s="195"/>
      <c r="E63" s="195"/>
      <c r="F63" s="195"/>
      <c r="G63" s="195"/>
      <c r="H63" s="195"/>
      <c r="I63" s="195"/>
      <c r="J63" s="195"/>
      <c r="K63" s="195"/>
      <c r="L63" s="195"/>
      <c r="M63" s="195"/>
      <c r="N63" s="195"/>
      <c r="O63" s="195"/>
      <c r="P63" s="57"/>
      <c r="Q63" s="58"/>
      <c r="R63" s="58"/>
      <c r="S63" s="58"/>
      <c r="T63" s="58" t="s">
        <v>206</v>
      </c>
      <c r="U63" s="58"/>
      <c r="V63" s="58"/>
      <c r="W63" s="58"/>
      <c r="X63" s="58"/>
      <c r="Y63" s="58"/>
      <c r="Z63" s="58"/>
      <c r="AA63" s="58"/>
      <c r="AB63" s="58"/>
      <c r="AC63" s="63" t="s">
        <v>207</v>
      </c>
      <c r="AD63" s="475"/>
      <c r="AE63" s="475"/>
      <c r="AF63" s="475"/>
      <c r="AG63" s="475"/>
      <c r="AH63" s="475"/>
      <c r="AI63" s="475"/>
      <c r="AJ63" s="475"/>
      <c r="AK63" s="475"/>
      <c r="AL63" s="475"/>
      <c r="AM63" s="63" t="s">
        <v>189</v>
      </c>
      <c r="AN63" s="58"/>
      <c r="AO63" s="58"/>
      <c r="AP63" s="59"/>
      <c r="BA63" s="195"/>
      <c r="BB63" s="195"/>
      <c r="BC63" s="195"/>
      <c r="BD63" s="195"/>
      <c r="BE63" s="195"/>
      <c r="BF63" s="195"/>
      <c r="BG63" s="195"/>
      <c r="BH63" s="195"/>
      <c r="BI63" s="195"/>
      <c r="BJ63" s="195"/>
      <c r="BK63" s="195"/>
      <c r="BL63" s="195"/>
      <c r="BM63" s="195"/>
      <c r="BN63" s="60"/>
      <c r="BO63" s="61"/>
      <c r="BP63" s="61"/>
      <c r="BQ63" s="61"/>
      <c r="BR63" s="61" t="s">
        <v>206</v>
      </c>
      <c r="BS63" s="61"/>
      <c r="BT63" s="61"/>
      <c r="BU63" s="61"/>
      <c r="BV63" s="61"/>
      <c r="BW63" s="61"/>
      <c r="BX63" s="61"/>
      <c r="BY63" s="61"/>
      <c r="BZ63" s="61"/>
      <c r="CA63" s="64" t="s">
        <v>207</v>
      </c>
      <c r="CB63" s="481"/>
      <c r="CC63" s="481"/>
      <c r="CD63" s="481"/>
      <c r="CE63" s="481"/>
      <c r="CF63" s="481"/>
      <c r="CG63" s="481"/>
      <c r="CH63" s="481"/>
      <c r="CI63" s="481"/>
      <c r="CJ63" s="481"/>
      <c r="CK63" s="64" t="s">
        <v>189</v>
      </c>
      <c r="CL63" s="61"/>
      <c r="CM63" s="61"/>
      <c r="CN63" s="62"/>
    </row>
    <row r="64" spans="2:92" s="3" customFormat="1" ht="21" customHeight="1">
      <c r="C64" s="195"/>
      <c r="D64" s="195"/>
      <c r="E64" s="195"/>
      <c r="F64" s="195"/>
      <c r="G64" s="195"/>
      <c r="H64" s="195"/>
      <c r="I64" s="195"/>
      <c r="J64" s="195"/>
      <c r="K64" s="195"/>
      <c r="L64" s="195"/>
      <c r="M64" s="195"/>
      <c r="N64" s="195"/>
      <c r="O64" s="195"/>
      <c r="P64" s="181" t="s">
        <v>208</v>
      </c>
      <c r="Q64" s="182"/>
      <c r="R64" s="182"/>
      <c r="S64" s="182"/>
      <c r="T64" s="182"/>
      <c r="U64" s="183"/>
      <c r="V64" s="308"/>
      <c r="W64" s="309"/>
      <c r="X64" s="65"/>
      <c r="Y64" s="66" t="s">
        <v>209</v>
      </c>
      <c r="Z64" s="67"/>
      <c r="AA64" s="66" t="s">
        <v>210</v>
      </c>
      <c r="AB64" s="67"/>
      <c r="AC64" s="66" t="s">
        <v>211</v>
      </c>
      <c r="AD64" s="66"/>
      <c r="AE64" s="66" t="s">
        <v>212</v>
      </c>
      <c r="AF64" s="309"/>
      <c r="AG64" s="309"/>
      <c r="AH64" s="67"/>
      <c r="AI64" s="66" t="s">
        <v>209</v>
      </c>
      <c r="AJ64" s="67"/>
      <c r="AK64" s="66" t="s">
        <v>210</v>
      </c>
      <c r="AL64" s="67"/>
      <c r="AM64" s="66" t="s">
        <v>211</v>
      </c>
      <c r="AN64" s="66"/>
      <c r="AO64" s="29"/>
      <c r="AP64" s="30"/>
      <c r="BA64" s="195"/>
      <c r="BB64" s="195"/>
      <c r="BC64" s="195"/>
      <c r="BD64" s="195"/>
      <c r="BE64" s="195"/>
      <c r="BF64" s="195"/>
      <c r="BG64" s="195"/>
      <c r="BH64" s="195"/>
      <c r="BI64" s="195"/>
      <c r="BJ64" s="195"/>
      <c r="BK64" s="195"/>
      <c r="BL64" s="195"/>
      <c r="BM64" s="195"/>
      <c r="BN64" s="182" t="s">
        <v>208</v>
      </c>
      <c r="BO64" s="182"/>
      <c r="BP64" s="182"/>
      <c r="BQ64" s="182"/>
      <c r="BR64" s="182"/>
      <c r="BS64" s="183"/>
      <c r="BT64" s="315" t="s">
        <v>213</v>
      </c>
      <c r="BU64" s="316"/>
      <c r="BV64" s="66">
        <v>23</v>
      </c>
      <c r="BW64" s="66" t="s">
        <v>209</v>
      </c>
      <c r="BX64" s="68">
        <v>4</v>
      </c>
      <c r="BY64" s="66" t="s">
        <v>210</v>
      </c>
      <c r="BZ64" s="68">
        <v>1</v>
      </c>
      <c r="CA64" s="66" t="s">
        <v>211</v>
      </c>
      <c r="CB64" s="66"/>
      <c r="CC64" s="66" t="s">
        <v>212</v>
      </c>
      <c r="CD64" s="316" t="s">
        <v>214</v>
      </c>
      <c r="CE64" s="316"/>
      <c r="CF64" s="68">
        <v>8</v>
      </c>
      <c r="CG64" s="66" t="s">
        <v>209</v>
      </c>
      <c r="CH64" s="68">
        <v>3</v>
      </c>
      <c r="CI64" s="66" t="s">
        <v>210</v>
      </c>
      <c r="CJ64" s="68">
        <v>31</v>
      </c>
      <c r="CK64" s="66" t="s">
        <v>211</v>
      </c>
      <c r="CL64" s="66"/>
      <c r="CM64" s="29"/>
      <c r="CN64" s="30"/>
    </row>
    <row r="65" spans="2:94" s="3" customFormat="1" ht="21" customHeight="1">
      <c r="C65" s="195"/>
      <c r="D65" s="195"/>
      <c r="E65" s="195"/>
      <c r="F65" s="195"/>
      <c r="G65" s="195" t="s">
        <v>215</v>
      </c>
      <c r="H65" s="195"/>
      <c r="I65" s="195"/>
      <c r="J65" s="195"/>
      <c r="K65" s="195"/>
      <c r="L65" s="195"/>
      <c r="M65" s="195"/>
      <c r="N65" s="195"/>
      <c r="O65" s="195"/>
      <c r="P65" s="476"/>
      <c r="Q65" s="477"/>
      <c r="R65" s="477"/>
      <c r="S65" s="477"/>
      <c r="T65" s="477"/>
      <c r="U65" s="477"/>
      <c r="V65" s="12" t="s">
        <v>216</v>
      </c>
      <c r="W65" s="12"/>
      <c r="X65" s="477"/>
      <c r="Y65" s="477"/>
      <c r="Z65" s="477"/>
      <c r="AA65" s="477"/>
      <c r="AB65" s="12" t="s">
        <v>217</v>
      </c>
      <c r="AC65" s="12"/>
      <c r="AD65" s="12"/>
      <c r="AE65" s="12"/>
      <c r="AF65" s="478"/>
      <c r="AG65" s="478"/>
      <c r="AH65" s="478"/>
      <c r="AI65" s="478"/>
      <c r="AJ65" s="478"/>
      <c r="AK65" s="478"/>
      <c r="AL65" s="478"/>
      <c r="AM65" s="221" t="s">
        <v>218</v>
      </c>
      <c r="AN65" s="221"/>
      <c r="AO65" s="221"/>
      <c r="AP65" s="447"/>
      <c r="BA65" s="195"/>
      <c r="BB65" s="195"/>
      <c r="BC65" s="195"/>
      <c r="BD65" s="195"/>
      <c r="BE65" s="195" t="s">
        <v>215</v>
      </c>
      <c r="BF65" s="195"/>
      <c r="BG65" s="195"/>
      <c r="BH65" s="195"/>
      <c r="BI65" s="195"/>
      <c r="BJ65" s="195"/>
      <c r="BK65" s="195"/>
      <c r="BL65" s="195"/>
      <c r="BM65" s="195"/>
      <c r="BN65" s="484" t="s">
        <v>219</v>
      </c>
      <c r="BO65" s="479"/>
      <c r="BP65" s="479"/>
      <c r="BQ65" s="479"/>
      <c r="BR65" s="479"/>
      <c r="BS65" s="479"/>
      <c r="BT65" s="12" t="s">
        <v>216</v>
      </c>
      <c r="BU65" s="12"/>
      <c r="BV65" s="479">
        <v>2</v>
      </c>
      <c r="BW65" s="479"/>
      <c r="BX65" s="479"/>
      <c r="BY65" s="479"/>
      <c r="BZ65" s="12" t="s">
        <v>217</v>
      </c>
      <c r="CA65" s="12"/>
      <c r="CB65" s="12"/>
      <c r="CC65" s="12"/>
      <c r="CD65" s="480" t="s">
        <v>220</v>
      </c>
      <c r="CE65" s="480"/>
      <c r="CF65" s="480"/>
      <c r="CG65" s="480"/>
      <c r="CH65" s="480"/>
      <c r="CI65" s="480"/>
      <c r="CJ65" s="480"/>
      <c r="CK65" s="221" t="s">
        <v>218</v>
      </c>
      <c r="CL65" s="221"/>
      <c r="CM65" s="221"/>
      <c r="CN65" s="447"/>
    </row>
    <row r="66" spans="2:94" s="3" customFormat="1" ht="21" customHeight="1">
      <c r="C66" s="195"/>
      <c r="D66" s="195"/>
      <c r="E66" s="195"/>
      <c r="F66" s="195"/>
      <c r="G66" s="195"/>
      <c r="H66" s="195"/>
      <c r="I66" s="195"/>
      <c r="J66" s="195"/>
      <c r="K66" s="195"/>
      <c r="L66" s="195"/>
      <c r="M66" s="195"/>
      <c r="N66" s="195"/>
      <c r="O66" s="195"/>
      <c r="P66" s="483"/>
      <c r="Q66" s="481"/>
      <c r="R66" s="481"/>
      <c r="S66" s="481"/>
      <c r="T66" s="481"/>
      <c r="U66" s="481"/>
      <c r="V66" s="61" t="s">
        <v>221</v>
      </c>
      <c r="W66" s="61"/>
      <c r="X66" s="61"/>
      <c r="Y66" s="61"/>
      <c r="Z66" s="61"/>
      <c r="AA66" s="450">
        <f>SUM(AD20,AD26,AD28)</f>
        <v>0</v>
      </c>
      <c r="AB66" s="450"/>
      <c r="AC66" s="450"/>
      <c r="AD66" s="450"/>
      <c r="AE66" s="450"/>
      <c r="AF66" s="450"/>
      <c r="AG66" s="450"/>
      <c r="AH66" s="450"/>
      <c r="AI66" s="450"/>
      <c r="AJ66" s="450"/>
      <c r="AK66" s="450"/>
      <c r="AL66" s="481" t="s">
        <v>141</v>
      </c>
      <c r="AM66" s="481"/>
      <c r="AN66" s="481"/>
      <c r="AO66" s="481"/>
      <c r="AP66" s="482"/>
      <c r="BA66" s="195"/>
      <c r="BB66" s="195"/>
      <c r="BC66" s="195"/>
      <c r="BD66" s="195"/>
      <c r="BE66" s="195"/>
      <c r="BF66" s="195"/>
      <c r="BG66" s="195"/>
      <c r="BH66" s="195"/>
      <c r="BI66" s="195"/>
      <c r="BJ66" s="195"/>
      <c r="BK66" s="195"/>
      <c r="BL66" s="195"/>
      <c r="BM66" s="195"/>
      <c r="BN66" s="483"/>
      <c r="BO66" s="481"/>
      <c r="BP66" s="481"/>
      <c r="BQ66" s="481"/>
      <c r="BR66" s="481"/>
      <c r="BS66" s="481"/>
      <c r="BT66" s="61" t="s">
        <v>221</v>
      </c>
      <c r="BU66" s="61"/>
      <c r="BV66" s="61"/>
      <c r="BW66" s="61"/>
      <c r="BX66" s="61"/>
      <c r="BY66" s="450">
        <v>380</v>
      </c>
      <c r="BZ66" s="450"/>
      <c r="CA66" s="450"/>
      <c r="CB66" s="450"/>
      <c r="CC66" s="450"/>
      <c r="CD66" s="450"/>
      <c r="CE66" s="450"/>
      <c r="CF66" s="450"/>
      <c r="CG66" s="450"/>
      <c r="CH66" s="450"/>
      <c r="CI66" s="450"/>
      <c r="CJ66" s="481" t="s">
        <v>141</v>
      </c>
      <c r="CK66" s="481"/>
      <c r="CL66" s="481"/>
      <c r="CM66" s="481"/>
      <c r="CN66" s="482"/>
    </row>
    <row r="67" spans="2:94" s="3" customFormat="1" ht="30" customHeight="1">
      <c r="C67" s="195"/>
      <c r="D67" s="195"/>
      <c r="E67" s="195"/>
      <c r="F67" s="195"/>
      <c r="G67" s="301" t="s">
        <v>222</v>
      </c>
      <c r="H67" s="301"/>
      <c r="I67" s="301"/>
      <c r="J67" s="301"/>
      <c r="K67" s="301"/>
      <c r="L67" s="301"/>
      <c r="M67" s="301"/>
      <c r="N67" s="301"/>
      <c r="O67" s="301"/>
      <c r="P67" s="181" t="s">
        <v>223</v>
      </c>
      <c r="Q67" s="182"/>
      <c r="R67" s="182"/>
      <c r="S67" s="182"/>
      <c r="T67" s="182"/>
      <c r="U67" s="183"/>
      <c r="V67" s="308"/>
      <c r="W67" s="309"/>
      <c r="X67" s="309"/>
      <c r="Y67" s="309"/>
      <c r="Z67" s="309"/>
      <c r="AA67" s="12" t="s">
        <v>209</v>
      </c>
      <c r="AB67" s="12"/>
      <c r="AC67" s="12"/>
      <c r="AD67" s="309"/>
      <c r="AE67" s="309"/>
      <c r="AF67" s="12" t="s">
        <v>210</v>
      </c>
      <c r="AG67" s="12"/>
      <c r="AH67" s="12"/>
      <c r="AI67" s="12"/>
      <c r="AJ67" s="12"/>
      <c r="AK67" s="12" t="s">
        <v>224</v>
      </c>
      <c r="AL67" s="12"/>
      <c r="AM67" s="12"/>
      <c r="AN67" s="12"/>
      <c r="AO67" s="12"/>
      <c r="AP67" s="28"/>
      <c r="BA67" s="195"/>
      <c r="BB67" s="195"/>
      <c r="BC67" s="195"/>
      <c r="BD67" s="195"/>
      <c r="BE67" s="301" t="s">
        <v>222</v>
      </c>
      <c r="BF67" s="301"/>
      <c r="BG67" s="301"/>
      <c r="BH67" s="301"/>
      <c r="BI67" s="301"/>
      <c r="BJ67" s="301"/>
      <c r="BK67" s="301"/>
      <c r="BL67" s="301"/>
      <c r="BM67" s="301"/>
      <c r="BN67" s="182" t="s">
        <v>223</v>
      </c>
      <c r="BO67" s="182"/>
      <c r="BP67" s="182"/>
      <c r="BQ67" s="182"/>
      <c r="BR67" s="182"/>
      <c r="BS67" s="183"/>
      <c r="BT67" s="315"/>
      <c r="BU67" s="316"/>
      <c r="BV67" s="316"/>
      <c r="BW67" s="316"/>
      <c r="BX67" s="316"/>
      <c r="BY67" s="12" t="s">
        <v>209</v>
      </c>
      <c r="BZ67" s="12"/>
      <c r="CA67" s="12"/>
      <c r="CB67" s="316"/>
      <c r="CC67" s="316"/>
      <c r="CD67" s="12" t="s">
        <v>210</v>
      </c>
      <c r="CE67" s="12"/>
      <c r="CF67" s="12"/>
      <c r="CG67" s="12"/>
      <c r="CH67" s="12"/>
      <c r="CI67" s="12" t="s">
        <v>224</v>
      </c>
      <c r="CJ67" s="12"/>
      <c r="CK67" s="12"/>
      <c r="CL67" s="12"/>
      <c r="CM67" s="12"/>
      <c r="CN67" s="28"/>
    </row>
    <row r="68" spans="2:94" s="3" customFormat="1" ht="30" customHeight="1">
      <c r="C68" s="195"/>
      <c r="D68" s="195"/>
      <c r="E68" s="195"/>
      <c r="F68" s="195"/>
      <c r="G68" s="301"/>
      <c r="H68" s="301"/>
      <c r="I68" s="301"/>
      <c r="J68" s="301"/>
      <c r="K68" s="301"/>
      <c r="L68" s="301"/>
      <c r="M68" s="301"/>
      <c r="N68" s="301"/>
      <c r="O68" s="301"/>
      <c r="P68" s="181" t="s">
        <v>225</v>
      </c>
      <c r="Q68" s="182"/>
      <c r="R68" s="182"/>
      <c r="S68" s="182"/>
      <c r="T68" s="182"/>
      <c r="U68" s="183"/>
      <c r="V68" s="308"/>
      <c r="W68" s="309"/>
      <c r="X68" s="309"/>
      <c r="Y68" s="309"/>
      <c r="Z68" s="309"/>
      <c r="AA68" s="12" t="s">
        <v>209</v>
      </c>
      <c r="AB68" s="12"/>
      <c r="AC68" s="12"/>
      <c r="AD68" s="316"/>
      <c r="AE68" s="316"/>
      <c r="AF68" s="12" t="s">
        <v>210</v>
      </c>
      <c r="AG68" s="12"/>
      <c r="AH68" s="12"/>
      <c r="AI68" s="12"/>
      <c r="AJ68" s="12"/>
      <c r="AK68" s="12" t="s">
        <v>224</v>
      </c>
      <c r="AL68" s="12"/>
      <c r="AM68" s="12"/>
      <c r="AN68" s="12"/>
      <c r="AO68" s="12"/>
      <c r="AP68" s="28"/>
      <c r="BA68" s="195"/>
      <c r="BB68" s="195"/>
      <c r="BC68" s="195"/>
      <c r="BD68" s="195"/>
      <c r="BE68" s="301"/>
      <c r="BF68" s="301"/>
      <c r="BG68" s="301"/>
      <c r="BH68" s="301"/>
      <c r="BI68" s="301"/>
      <c r="BJ68" s="301"/>
      <c r="BK68" s="301"/>
      <c r="BL68" s="301"/>
      <c r="BM68" s="301"/>
      <c r="BN68" s="182" t="s">
        <v>225</v>
      </c>
      <c r="BO68" s="182"/>
      <c r="BP68" s="182"/>
      <c r="BQ68" s="182"/>
      <c r="BR68" s="182"/>
      <c r="BS68" s="183"/>
      <c r="BT68" s="315"/>
      <c r="BU68" s="316"/>
      <c r="BV68" s="316"/>
      <c r="BW68" s="316"/>
      <c r="BX68" s="316"/>
      <c r="BY68" s="12" t="s">
        <v>209</v>
      </c>
      <c r="BZ68" s="12"/>
      <c r="CA68" s="12"/>
      <c r="CB68" s="316"/>
      <c r="CC68" s="316"/>
      <c r="CD68" s="12" t="s">
        <v>210</v>
      </c>
      <c r="CE68" s="12"/>
      <c r="CF68" s="12"/>
      <c r="CG68" s="12"/>
      <c r="CH68" s="12"/>
      <c r="CI68" s="12" t="s">
        <v>224</v>
      </c>
      <c r="CJ68" s="12"/>
      <c r="CK68" s="12"/>
      <c r="CL68" s="12"/>
      <c r="CM68" s="12"/>
      <c r="CN68" s="28"/>
    </row>
    <row r="69" spans="2:94" s="3" customFormat="1" ht="21" customHeight="1">
      <c r="C69" s="249" t="s">
        <v>226</v>
      </c>
      <c r="D69" s="250"/>
      <c r="E69" s="250"/>
      <c r="F69" s="250"/>
      <c r="G69" s="250"/>
      <c r="H69" s="250"/>
      <c r="I69" s="250"/>
      <c r="J69" s="250"/>
      <c r="K69" s="250"/>
      <c r="L69" s="250"/>
      <c r="M69" s="250"/>
      <c r="N69" s="250"/>
      <c r="O69" s="251"/>
      <c r="P69" s="54" t="s">
        <v>227</v>
      </c>
      <c r="Q69" s="55"/>
      <c r="R69" s="55"/>
      <c r="S69" s="55"/>
      <c r="T69" s="55"/>
      <c r="U69" s="55"/>
      <c r="V69" s="55"/>
      <c r="W69" s="55"/>
      <c r="X69" s="55"/>
      <c r="Y69" s="55"/>
      <c r="Z69" s="55"/>
      <c r="AA69" s="55" t="s">
        <v>204</v>
      </c>
      <c r="AB69" s="55"/>
      <c r="AC69" s="55"/>
      <c r="AD69" s="55"/>
      <c r="AE69" s="55"/>
      <c r="AF69" s="55"/>
      <c r="AG69" s="55"/>
      <c r="AH69" s="55" t="s">
        <v>205</v>
      </c>
      <c r="AI69" s="55"/>
      <c r="AJ69" s="55"/>
      <c r="AK69" s="55"/>
      <c r="AL69" s="55"/>
      <c r="AM69" s="55"/>
      <c r="AN69" s="55"/>
      <c r="AO69" s="55"/>
      <c r="AP69" s="56"/>
      <c r="BA69" s="210" t="s">
        <v>226</v>
      </c>
      <c r="BB69" s="211"/>
      <c r="BC69" s="211"/>
      <c r="BD69" s="211"/>
      <c r="BE69" s="211"/>
      <c r="BF69" s="211"/>
      <c r="BG69" s="211"/>
      <c r="BH69" s="211"/>
      <c r="BI69" s="211"/>
      <c r="BJ69" s="211"/>
      <c r="BK69" s="211"/>
      <c r="BL69" s="211"/>
      <c r="BM69" s="212"/>
      <c r="BN69" s="46" t="s">
        <v>227</v>
      </c>
      <c r="BO69" s="12"/>
      <c r="BP69" s="12"/>
      <c r="BQ69" s="12"/>
      <c r="BR69" s="12"/>
      <c r="BS69" s="12"/>
      <c r="BT69" s="12"/>
      <c r="BU69" s="12"/>
      <c r="BV69" s="12"/>
      <c r="BW69" s="12"/>
      <c r="BX69" s="12"/>
      <c r="BY69" s="12" t="s">
        <v>204</v>
      </c>
      <c r="BZ69" s="12"/>
      <c r="CA69" s="12"/>
      <c r="CB69" s="12"/>
      <c r="CC69" s="12"/>
      <c r="CD69" s="12"/>
      <c r="CE69" s="12"/>
      <c r="CF69" s="12" t="s">
        <v>205</v>
      </c>
      <c r="CG69" s="12"/>
      <c r="CH69" s="12"/>
      <c r="CI69" s="12"/>
      <c r="CJ69" s="12"/>
      <c r="CK69" s="12"/>
      <c r="CL69" s="12"/>
      <c r="CM69" s="12"/>
      <c r="CN69" s="28"/>
    </row>
    <row r="70" spans="2:94" s="3" customFormat="1" ht="21" customHeight="1">
      <c r="C70" s="485"/>
      <c r="D70" s="486"/>
      <c r="E70" s="486"/>
      <c r="F70" s="486"/>
      <c r="G70" s="486"/>
      <c r="H70" s="486"/>
      <c r="I70" s="486"/>
      <c r="J70" s="486"/>
      <c r="K70" s="486"/>
      <c r="L70" s="486"/>
      <c r="M70" s="486"/>
      <c r="N70" s="486"/>
      <c r="O70" s="487"/>
      <c r="P70" s="57"/>
      <c r="Q70" s="58"/>
      <c r="R70" s="58"/>
      <c r="S70" s="58"/>
      <c r="T70" s="58"/>
      <c r="U70" s="58"/>
      <c r="V70" s="58"/>
      <c r="W70" s="58"/>
      <c r="X70" s="58"/>
      <c r="Y70" s="58"/>
      <c r="Z70" s="58"/>
      <c r="AA70" s="58" t="s">
        <v>206</v>
      </c>
      <c r="AB70" s="58"/>
      <c r="AC70" s="58"/>
      <c r="AD70" s="58"/>
      <c r="AE70" s="58"/>
      <c r="AF70" s="58"/>
      <c r="AG70" s="58"/>
      <c r="AH70" s="63" t="s">
        <v>207</v>
      </c>
      <c r="AI70" s="475"/>
      <c r="AJ70" s="475"/>
      <c r="AK70" s="475"/>
      <c r="AL70" s="475"/>
      <c r="AM70" s="475"/>
      <c r="AN70" s="475"/>
      <c r="AO70" s="475"/>
      <c r="AP70" s="69" t="s">
        <v>189</v>
      </c>
      <c r="BA70" s="354"/>
      <c r="BB70" s="355"/>
      <c r="BC70" s="355"/>
      <c r="BD70" s="355"/>
      <c r="BE70" s="355"/>
      <c r="BF70" s="355"/>
      <c r="BG70" s="355"/>
      <c r="BH70" s="355"/>
      <c r="BI70" s="355"/>
      <c r="BJ70" s="355"/>
      <c r="BK70" s="355"/>
      <c r="BL70" s="355"/>
      <c r="BM70" s="356"/>
      <c r="BN70" s="60"/>
      <c r="BO70" s="61"/>
      <c r="BP70" s="61"/>
      <c r="BQ70" s="61"/>
      <c r="BR70" s="61"/>
      <c r="BS70" s="61"/>
      <c r="BT70" s="61"/>
      <c r="BU70" s="61"/>
      <c r="BV70" s="61"/>
      <c r="BW70" s="61"/>
      <c r="BX70" s="61"/>
      <c r="BY70" s="61" t="s">
        <v>206</v>
      </c>
      <c r="BZ70" s="61"/>
      <c r="CA70" s="61"/>
      <c r="CB70" s="61"/>
      <c r="CC70" s="61"/>
      <c r="CD70" s="61"/>
      <c r="CE70" s="61"/>
      <c r="CF70" s="64" t="s">
        <v>207</v>
      </c>
      <c r="CG70" s="481"/>
      <c r="CH70" s="481"/>
      <c r="CI70" s="481"/>
      <c r="CJ70" s="481"/>
      <c r="CK70" s="481"/>
      <c r="CL70" s="481"/>
      <c r="CM70" s="481"/>
      <c r="CN70" s="70" t="s">
        <v>189</v>
      </c>
    </row>
    <row r="71" spans="2:94" s="3" customFormat="1" ht="21" customHeight="1">
      <c r="C71" s="252"/>
      <c r="D71" s="253"/>
      <c r="E71" s="253"/>
      <c r="F71" s="253"/>
      <c r="G71" s="253"/>
      <c r="H71" s="253"/>
      <c r="I71" s="253"/>
      <c r="J71" s="253"/>
      <c r="K71" s="253"/>
      <c r="L71" s="253"/>
      <c r="M71" s="253"/>
      <c r="N71" s="253"/>
      <c r="O71" s="254"/>
      <c r="P71" s="181" t="s">
        <v>208</v>
      </c>
      <c r="Q71" s="182"/>
      <c r="R71" s="182"/>
      <c r="S71" s="182"/>
      <c r="T71" s="182"/>
      <c r="U71" s="183"/>
      <c r="V71" s="308"/>
      <c r="W71" s="309"/>
      <c r="X71" s="65"/>
      <c r="Y71" s="66" t="s">
        <v>209</v>
      </c>
      <c r="Z71" s="65"/>
      <c r="AA71" s="66" t="s">
        <v>210</v>
      </c>
      <c r="AB71" s="65"/>
      <c r="AC71" s="66" t="s">
        <v>211</v>
      </c>
      <c r="AD71" s="66"/>
      <c r="AE71" s="66" t="s">
        <v>212</v>
      </c>
      <c r="AF71" s="309"/>
      <c r="AG71" s="309"/>
      <c r="AH71" s="65"/>
      <c r="AI71" s="66" t="s">
        <v>209</v>
      </c>
      <c r="AJ71" s="65"/>
      <c r="AK71" s="66" t="s">
        <v>210</v>
      </c>
      <c r="AL71" s="65"/>
      <c r="AM71" s="66" t="s">
        <v>211</v>
      </c>
      <c r="AN71" s="66"/>
      <c r="AO71" s="29"/>
      <c r="AP71" s="30"/>
      <c r="BA71" s="213"/>
      <c r="BB71" s="214"/>
      <c r="BC71" s="214"/>
      <c r="BD71" s="214"/>
      <c r="BE71" s="214"/>
      <c r="BF71" s="214"/>
      <c r="BG71" s="214"/>
      <c r="BH71" s="214"/>
      <c r="BI71" s="214"/>
      <c r="BJ71" s="214"/>
      <c r="BK71" s="214"/>
      <c r="BL71" s="214"/>
      <c r="BM71" s="215"/>
      <c r="BN71" s="182" t="s">
        <v>208</v>
      </c>
      <c r="BO71" s="182"/>
      <c r="BP71" s="182"/>
      <c r="BQ71" s="182"/>
      <c r="BR71" s="182"/>
      <c r="BS71" s="183"/>
      <c r="BT71" s="315" t="s">
        <v>213</v>
      </c>
      <c r="BU71" s="316"/>
      <c r="BV71" s="66">
        <v>23</v>
      </c>
      <c r="BW71" s="66" t="s">
        <v>209</v>
      </c>
      <c r="BX71" s="66">
        <v>4</v>
      </c>
      <c r="BY71" s="66" t="s">
        <v>210</v>
      </c>
      <c r="BZ71" s="66">
        <v>1</v>
      </c>
      <c r="CA71" s="66" t="s">
        <v>211</v>
      </c>
      <c r="CB71" s="66"/>
      <c r="CC71" s="66" t="s">
        <v>212</v>
      </c>
      <c r="CD71" s="316" t="s">
        <v>214</v>
      </c>
      <c r="CE71" s="316"/>
      <c r="CF71" s="66">
        <v>8</v>
      </c>
      <c r="CG71" s="66" t="s">
        <v>209</v>
      </c>
      <c r="CH71" s="66">
        <v>3</v>
      </c>
      <c r="CI71" s="66" t="s">
        <v>210</v>
      </c>
      <c r="CJ71" s="66">
        <v>31</v>
      </c>
      <c r="CK71" s="66" t="s">
        <v>211</v>
      </c>
      <c r="CL71" s="66"/>
      <c r="CM71" s="29"/>
      <c r="CN71" s="30"/>
    </row>
    <row r="72" spans="2:94" s="3" customFormat="1" ht="22.5" customHeight="1"/>
    <row r="73" spans="2:94" s="3" customFormat="1" ht="22.5" customHeight="1">
      <c r="B73" s="9" t="s">
        <v>228</v>
      </c>
      <c r="AZ73" s="9" t="s">
        <v>228</v>
      </c>
    </row>
    <row r="74" spans="2:94" ht="18.75" customHeight="1">
      <c r="B74" s="4" t="s">
        <v>229</v>
      </c>
      <c r="D74" s="4"/>
      <c r="AE74" s="488" t="s">
        <v>230</v>
      </c>
      <c r="AF74" s="488"/>
      <c r="AG74" s="488"/>
      <c r="AH74" s="488"/>
      <c r="AI74" s="488"/>
      <c r="AJ74" s="488"/>
      <c r="AK74" s="488"/>
      <c r="AL74" s="488"/>
      <c r="AM74" s="488"/>
      <c r="AN74" s="4" t="s">
        <v>231</v>
      </c>
      <c r="AO74" s="4"/>
      <c r="AZ74" s="4" t="s">
        <v>229</v>
      </c>
      <c r="BB74" s="4"/>
      <c r="CC74" s="488" t="s">
        <v>230</v>
      </c>
      <c r="CD74" s="488"/>
      <c r="CE74" s="488"/>
      <c r="CF74" s="488"/>
      <c r="CG74" s="488"/>
      <c r="CH74" s="488"/>
      <c r="CI74" s="488"/>
      <c r="CJ74" s="488"/>
      <c r="CK74" s="488"/>
      <c r="CL74" s="4" t="s">
        <v>231</v>
      </c>
      <c r="CM74" s="4"/>
      <c r="CP74" s="4"/>
    </row>
    <row r="75" spans="2:94" ht="18.75" customHeight="1">
      <c r="B75" s="10" t="s">
        <v>232</v>
      </c>
      <c r="AN75" s="71" t="s">
        <v>233</v>
      </c>
      <c r="AZ75" s="10" t="s">
        <v>232</v>
      </c>
      <c r="CL75" s="71" t="s">
        <v>233</v>
      </c>
    </row>
    <row r="76" spans="2:94" ht="22.5" customHeight="1">
      <c r="D76" s="181"/>
      <c r="E76" s="182"/>
      <c r="F76" s="182"/>
      <c r="G76" s="182"/>
      <c r="H76" s="182"/>
      <c r="I76" s="183"/>
      <c r="J76" s="181" t="s">
        <v>234</v>
      </c>
      <c r="K76" s="182"/>
      <c r="L76" s="182"/>
      <c r="M76" s="182"/>
      <c r="N76" s="182"/>
      <c r="O76" s="182"/>
      <c r="P76" s="182"/>
      <c r="Q76" s="182"/>
      <c r="R76" s="182"/>
      <c r="S76" s="182"/>
      <c r="T76" s="182"/>
      <c r="U76" s="182"/>
      <c r="V76" s="182"/>
      <c r="W76" s="182"/>
      <c r="X76" s="182"/>
      <c r="Y76" s="182"/>
      <c r="Z76" s="182"/>
      <c r="AA76" s="182"/>
      <c r="AB76" s="182"/>
      <c r="AC76" s="182"/>
      <c r="AD76" s="182"/>
      <c r="AE76" s="182"/>
      <c r="AF76" s="182"/>
      <c r="AG76" s="182"/>
      <c r="AH76" s="182"/>
      <c r="AI76" s="182"/>
      <c r="AJ76" s="182"/>
      <c r="AK76" s="182"/>
      <c r="AL76" s="182"/>
      <c r="AM76" s="182"/>
      <c r="AN76" s="183"/>
      <c r="BB76" s="181"/>
      <c r="BC76" s="182"/>
      <c r="BD76" s="182"/>
      <c r="BE76" s="182"/>
      <c r="BF76" s="182"/>
      <c r="BG76" s="183"/>
      <c r="BH76" s="181" t="s">
        <v>234</v>
      </c>
      <c r="BI76" s="182"/>
      <c r="BJ76" s="182"/>
      <c r="BK76" s="182"/>
      <c r="BL76" s="182"/>
      <c r="BM76" s="182"/>
      <c r="BN76" s="182"/>
      <c r="BO76" s="182"/>
      <c r="BP76" s="182"/>
      <c r="BQ76" s="182"/>
      <c r="BR76" s="182"/>
      <c r="BS76" s="182"/>
      <c r="BT76" s="182"/>
      <c r="BU76" s="182"/>
      <c r="BV76" s="182"/>
      <c r="BW76" s="182"/>
      <c r="BX76" s="182"/>
      <c r="BY76" s="182"/>
      <c r="BZ76" s="182"/>
      <c r="CA76" s="182"/>
      <c r="CB76" s="182"/>
      <c r="CC76" s="182"/>
      <c r="CD76" s="182"/>
      <c r="CE76" s="182"/>
      <c r="CF76" s="182"/>
      <c r="CG76" s="182"/>
      <c r="CH76" s="182"/>
      <c r="CI76" s="182"/>
      <c r="CJ76" s="182"/>
      <c r="CK76" s="182"/>
      <c r="CL76" s="183"/>
    </row>
    <row r="77" spans="2:94" ht="19.5" customHeight="1">
      <c r="D77" s="210" t="s">
        <v>235</v>
      </c>
      <c r="E77" s="211"/>
      <c r="F77" s="211"/>
      <c r="G77" s="211"/>
      <c r="H77" s="211"/>
      <c r="I77" s="212"/>
      <c r="J77" s="54"/>
      <c r="K77" s="55"/>
      <c r="L77" s="72" t="s">
        <v>236</v>
      </c>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6"/>
      <c r="AW77" s="6" t="b">
        <v>0</v>
      </c>
      <c r="BB77" s="210" t="s">
        <v>235</v>
      </c>
      <c r="BC77" s="211"/>
      <c r="BD77" s="211"/>
      <c r="BE77" s="211"/>
      <c r="BF77" s="211"/>
      <c r="BG77" s="212"/>
      <c r="BH77" s="46"/>
      <c r="BI77" s="12"/>
      <c r="BJ77" s="73" t="s">
        <v>236</v>
      </c>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28"/>
    </row>
    <row r="78" spans="2:94" ht="19.5" customHeight="1">
      <c r="D78" s="213"/>
      <c r="E78" s="214"/>
      <c r="F78" s="214"/>
      <c r="G78" s="214"/>
      <c r="H78" s="214"/>
      <c r="I78" s="215"/>
      <c r="J78" s="57"/>
      <c r="K78" s="58"/>
      <c r="L78" s="74" t="s">
        <v>237</v>
      </c>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9"/>
      <c r="BB78" s="213"/>
      <c r="BC78" s="214"/>
      <c r="BD78" s="214"/>
      <c r="BE78" s="214"/>
      <c r="BF78" s="214"/>
      <c r="BG78" s="215"/>
      <c r="BH78" s="60"/>
      <c r="BI78" s="61"/>
      <c r="BJ78" s="75" t="s">
        <v>237</v>
      </c>
      <c r="BK78" s="61"/>
      <c r="BL78" s="61"/>
      <c r="BM78" s="61"/>
      <c r="BN78" s="61"/>
      <c r="BO78" s="61"/>
      <c r="BP78" s="61"/>
      <c r="BQ78" s="61"/>
      <c r="BR78" s="61"/>
      <c r="BS78" s="61"/>
      <c r="BT78" s="61"/>
      <c r="BU78" s="61"/>
      <c r="BV78" s="61"/>
      <c r="BW78" s="61"/>
      <c r="BX78" s="61"/>
      <c r="BY78" s="61"/>
      <c r="BZ78" s="61"/>
      <c r="CA78" s="61"/>
      <c r="CB78" s="61"/>
      <c r="CC78" s="61"/>
      <c r="CD78" s="61"/>
      <c r="CE78" s="61"/>
      <c r="CF78" s="61"/>
      <c r="CG78" s="61"/>
      <c r="CH78" s="61"/>
      <c r="CI78" s="61"/>
      <c r="CJ78" s="61"/>
      <c r="CK78" s="61"/>
      <c r="CL78" s="62"/>
    </row>
    <row r="79" spans="2:94" ht="22.5" customHeight="1"/>
    <row r="80" spans="2:94" ht="18.75" customHeight="1">
      <c r="B80" s="10" t="s">
        <v>238</v>
      </c>
      <c r="AZ80" s="10" t="s">
        <v>238</v>
      </c>
    </row>
    <row r="81" spans="2:94" ht="22.5" customHeight="1">
      <c r="D81" s="181"/>
      <c r="E81" s="182"/>
      <c r="F81" s="182"/>
      <c r="G81" s="182"/>
      <c r="H81" s="182"/>
      <c r="I81" s="182"/>
      <c r="J81" s="183"/>
      <c r="K81" s="181" t="s">
        <v>239</v>
      </c>
      <c r="L81" s="182"/>
      <c r="M81" s="182"/>
      <c r="N81" s="182"/>
      <c r="O81" s="182"/>
      <c r="P81" s="182"/>
      <c r="Q81" s="182"/>
      <c r="R81" s="182"/>
      <c r="S81" s="182"/>
      <c r="T81" s="182"/>
      <c r="U81" s="182"/>
      <c r="V81" s="182"/>
      <c r="W81" s="182"/>
      <c r="X81" s="182"/>
      <c r="Y81" s="182"/>
      <c r="Z81" s="182"/>
      <c r="AA81" s="182"/>
      <c r="AB81" s="182"/>
      <c r="AC81" s="182"/>
      <c r="AD81" s="182"/>
      <c r="AE81" s="182"/>
      <c r="AF81" s="182"/>
      <c r="AG81" s="182"/>
      <c r="AH81" s="182"/>
      <c r="AI81" s="182"/>
      <c r="AJ81" s="182"/>
      <c r="AK81" s="182"/>
      <c r="AL81" s="182"/>
      <c r="AM81" s="182"/>
      <c r="AN81" s="182"/>
      <c r="AO81" s="182"/>
      <c r="AP81" s="182"/>
      <c r="AQ81" s="182"/>
      <c r="AR81" s="183"/>
      <c r="BB81" s="181"/>
      <c r="BC81" s="182"/>
      <c r="BD81" s="182"/>
      <c r="BE81" s="182"/>
      <c r="BF81" s="182"/>
      <c r="BG81" s="182"/>
      <c r="BH81" s="183"/>
      <c r="BI81" s="181" t="s">
        <v>239</v>
      </c>
      <c r="BJ81" s="182"/>
      <c r="BK81" s="182"/>
      <c r="BL81" s="182"/>
      <c r="BM81" s="182"/>
      <c r="BN81" s="182"/>
      <c r="BO81" s="182"/>
      <c r="BP81" s="182"/>
      <c r="BQ81" s="182"/>
      <c r="BR81" s="182"/>
      <c r="BS81" s="182"/>
      <c r="BT81" s="182"/>
      <c r="BU81" s="182"/>
      <c r="BV81" s="182"/>
      <c r="BW81" s="182"/>
      <c r="BX81" s="182"/>
      <c r="BY81" s="182"/>
      <c r="BZ81" s="182"/>
      <c r="CA81" s="182"/>
      <c r="CB81" s="182"/>
      <c r="CC81" s="182"/>
      <c r="CD81" s="182"/>
      <c r="CE81" s="182"/>
      <c r="CF81" s="182"/>
      <c r="CG81" s="182"/>
      <c r="CH81" s="182"/>
      <c r="CI81" s="182"/>
      <c r="CJ81" s="182"/>
      <c r="CK81" s="182"/>
      <c r="CL81" s="182"/>
      <c r="CM81" s="182"/>
      <c r="CN81" s="182"/>
      <c r="CO81" s="182"/>
      <c r="CP81" s="183"/>
    </row>
    <row r="82" spans="2:94" ht="21" customHeight="1">
      <c r="D82" s="489" t="s">
        <v>240</v>
      </c>
      <c r="E82" s="489"/>
      <c r="F82" s="302" t="s">
        <v>241</v>
      </c>
      <c r="G82" s="302"/>
      <c r="H82" s="302"/>
      <c r="I82" s="302"/>
      <c r="J82" s="302"/>
      <c r="K82" s="76"/>
      <c r="L82" s="77"/>
      <c r="M82" s="77" t="s">
        <v>242</v>
      </c>
      <c r="N82" s="77"/>
      <c r="O82" s="77"/>
      <c r="P82" s="77"/>
      <c r="Q82" s="77"/>
      <c r="R82" s="77"/>
      <c r="S82" s="77"/>
      <c r="T82" s="77"/>
      <c r="U82" s="77"/>
      <c r="V82" s="77"/>
      <c r="W82" s="77" t="s">
        <v>243</v>
      </c>
      <c r="X82" s="77"/>
      <c r="Y82" s="77"/>
      <c r="Z82" s="77"/>
      <c r="AA82" s="77"/>
      <c r="AB82" s="77"/>
      <c r="AC82" s="77"/>
      <c r="AD82" s="77"/>
      <c r="AE82" s="77"/>
      <c r="AF82" s="77"/>
      <c r="AG82" s="77"/>
      <c r="AH82" s="77"/>
      <c r="AI82" s="77"/>
      <c r="AJ82" s="77"/>
      <c r="AK82" s="77"/>
      <c r="AL82" s="77"/>
      <c r="AM82" s="77"/>
      <c r="AN82" s="77"/>
      <c r="AO82" s="77"/>
      <c r="AP82" s="77"/>
      <c r="AQ82" s="78"/>
      <c r="AR82" s="79"/>
      <c r="BB82" s="489" t="s">
        <v>240</v>
      </c>
      <c r="BC82" s="489"/>
      <c r="BD82" s="302" t="s">
        <v>241</v>
      </c>
      <c r="BE82" s="302"/>
      <c r="BF82" s="302"/>
      <c r="BG82" s="302"/>
      <c r="BH82" s="302"/>
      <c r="BI82" s="80"/>
      <c r="BJ82" s="81"/>
      <c r="BK82" s="81" t="s">
        <v>242</v>
      </c>
      <c r="BL82" s="81"/>
      <c r="BM82" s="81"/>
      <c r="BN82" s="81"/>
      <c r="BO82" s="81"/>
      <c r="BP82" s="81"/>
      <c r="BQ82" s="81"/>
      <c r="BR82" s="81"/>
      <c r="BS82" s="81"/>
      <c r="BT82" s="81"/>
      <c r="BU82" s="81" t="s">
        <v>243</v>
      </c>
      <c r="BV82" s="81"/>
      <c r="BW82" s="81"/>
      <c r="BX82" s="81"/>
      <c r="BY82" s="81"/>
      <c r="BZ82" s="81"/>
      <c r="CA82" s="81"/>
      <c r="CB82" s="81"/>
      <c r="CC82" s="81"/>
      <c r="CD82" s="81"/>
      <c r="CE82" s="81"/>
      <c r="CF82" s="81"/>
      <c r="CG82" s="81"/>
      <c r="CH82" s="81"/>
      <c r="CI82" s="81"/>
      <c r="CJ82" s="81"/>
      <c r="CK82" s="81"/>
      <c r="CL82" s="81"/>
      <c r="CM82" s="81"/>
      <c r="CN82" s="81"/>
      <c r="CO82" s="82"/>
      <c r="CP82" s="83"/>
    </row>
    <row r="83" spans="2:94" ht="21" customHeight="1">
      <c r="D83" s="489"/>
      <c r="E83" s="489"/>
      <c r="F83" s="302" t="s">
        <v>244</v>
      </c>
      <c r="G83" s="302"/>
      <c r="H83" s="302"/>
      <c r="I83" s="302"/>
      <c r="J83" s="302"/>
      <c r="K83" s="84"/>
      <c r="L83" s="85"/>
      <c r="M83" s="85" t="s">
        <v>245</v>
      </c>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5"/>
      <c r="AP83" s="85"/>
      <c r="AQ83" s="86"/>
      <c r="AR83" s="87"/>
      <c r="BB83" s="489"/>
      <c r="BC83" s="489"/>
      <c r="BD83" s="302" t="s">
        <v>244</v>
      </c>
      <c r="BE83" s="302"/>
      <c r="BF83" s="302"/>
      <c r="BG83" s="302"/>
      <c r="BH83" s="302"/>
      <c r="BI83" s="88"/>
      <c r="BJ83" s="4"/>
      <c r="BK83" s="4" t="s">
        <v>245</v>
      </c>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P83" s="89"/>
    </row>
    <row r="84" spans="2:94" ht="21" customHeight="1">
      <c r="D84" s="489"/>
      <c r="E84" s="489"/>
      <c r="F84" s="302"/>
      <c r="G84" s="302"/>
      <c r="H84" s="302"/>
      <c r="I84" s="302"/>
      <c r="J84" s="302"/>
      <c r="K84" s="84"/>
      <c r="L84" s="85"/>
      <c r="M84" s="85" t="s">
        <v>246</v>
      </c>
      <c r="N84" s="85"/>
      <c r="O84" s="85"/>
      <c r="P84" s="85"/>
      <c r="Q84" s="85"/>
      <c r="R84" s="85"/>
      <c r="S84" s="85"/>
      <c r="T84" s="85"/>
      <c r="U84" s="85"/>
      <c r="V84" s="85"/>
      <c r="W84" s="85"/>
      <c r="X84" s="85"/>
      <c r="Y84" s="85"/>
      <c r="Z84" s="85"/>
      <c r="AA84" s="85"/>
      <c r="AB84" s="85"/>
      <c r="AC84" s="85"/>
      <c r="AD84" s="85"/>
      <c r="AE84" s="85"/>
      <c r="AF84" s="85"/>
      <c r="AG84" s="85"/>
      <c r="AH84" s="85"/>
      <c r="AI84" s="85"/>
      <c r="AJ84" s="85"/>
      <c r="AK84" s="85"/>
      <c r="AL84" s="85"/>
      <c r="AM84" s="85"/>
      <c r="AN84" s="85"/>
      <c r="AO84" s="85"/>
      <c r="AP84" s="85"/>
      <c r="AQ84" s="86"/>
      <c r="AR84" s="87"/>
      <c r="BB84" s="489"/>
      <c r="BC84" s="489"/>
      <c r="BD84" s="302"/>
      <c r="BE84" s="302"/>
      <c r="BF84" s="302"/>
      <c r="BG84" s="302"/>
      <c r="BH84" s="302"/>
      <c r="BI84" s="88"/>
      <c r="BJ84" s="4"/>
      <c r="BK84" s="4" t="s">
        <v>246</v>
      </c>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P84" s="89"/>
    </row>
    <row r="85" spans="2:94" ht="21" customHeight="1">
      <c r="D85" s="489"/>
      <c r="E85" s="489"/>
      <c r="F85" s="302"/>
      <c r="G85" s="302"/>
      <c r="H85" s="302"/>
      <c r="I85" s="302"/>
      <c r="J85" s="302"/>
      <c r="K85" s="90"/>
      <c r="L85" s="74"/>
      <c r="M85" s="74" t="s">
        <v>247</v>
      </c>
      <c r="N85" s="74"/>
      <c r="O85" s="74"/>
      <c r="P85" s="74"/>
      <c r="Q85" s="74"/>
      <c r="R85" s="74"/>
      <c r="S85" s="74"/>
      <c r="T85" s="74"/>
      <c r="U85" s="74"/>
      <c r="V85" s="74"/>
      <c r="W85" s="74"/>
      <c r="X85" s="74"/>
      <c r="Y85" s="74"/>
      <c r="Z85" s="74"/>
      <c r="AA85" s="74"/>
      <c r="AB85" s="74"/>
      <c r="AC85" s="74"/>
      <c r="AD85" s="74"/>
      <c r="AE85" s="74"/>
      <c r="AF85" s="74"/>
      <c r="AG85" s="74"/>
      <c r="AH85" s="74" t="s">
        <v>243</v>
      </c>
      <c r="AI85" s="74"/>
      <c r="AJ85" s="74"/>
      <c r="AK85" s="74"/>
      <c r="AL85" s="74"/>
      <c r="AM85" s="74"/>
      <c r="AN85" s="74"/>
      <c r="AO85" s="74"/>
      <c r="AP85" s="74"/>
      <c r="AQ85" s="91"/>
      <c r="AR85" s="92"/>
      <c r="BB85" s="489"/>
      <c r="BC85" s="489"/>
      <c r="BD85" s="302"/>
      <c r="BE85" s="302"/>
      <c r="BF85" s="302"/>
      <c r="BG85" s="302"/>
      <c r="BH85" s="302"/>
      <c r="BI85" s="93"/>
      <c r="BJ85" s="75"/>
      <c r="BK85" s="75" t="s">
        <v>247</v>
      </c>
      <c r="BL85" s="75"/>
      <c r="BM85" s="75"/>
      <c r="BN85" s="75"/>
      <c r="BO85" s="75"/>
      <c r="BP85" s="75"/>
      <c r="BQ85" s="75"/>
      <c r="BR85" s="75"/>
      <c r="BS85" s="75"/>
      <c r="BT85" s="75"/>
      <c r="BU85" s="75"/>
      <c r="BV85" s="75"/>
      <c r="BW85" s="75"/>
      <c r="BX85" s="75"/>
      <c r="BY85" s="75"/>
      <c r="BZ85" s="75"/>
      <c r="CA85" s="75"/>
      <c r="CB85" s="75"/>
      <c r="CC85" s="75"/>
      <c r="CD85" s="75"/>
      <c r="CE85" s="75"/>
      <c r="CF85" s="75" t="s">
        <v>243</v>
      </c>
      <c r="CG85" s="75"/>
      <c r="CH85" s="75"/>
      <c r="CI85" s="75"/>
      <c r="CJ85" s="75"/>
      <c r="CK85" s="75"/>
      <c r="CL85" s="75"/>
      <c r="CM85" s="75"/>
      <c r="CN85" s="75"/>
      <c r="CO85" s="94"/>
      <c r="CP85" s="95"/>
    </row>
    <row r="86" spans="2:94" ht="21" customHeight="1">
      <c r="D86" s="489" t="s">
        <v>248</v>
      </c>
      <c r="E86" s="489"/>
      <c r="F86" s="302" t="s">
        <v>241</v>
      </c>
      <c r="G86" s="302"/>
      <c r="H86" s="302"/>
      <c r="I86" s="302"/>
      <c r="J86" s="302"/>
      <c r="K86" s="90"/>
      <c r="L86" s="74"/>
      <c r="M86" s="74" t="s">
        <v>249</v>
      </c>
      <c r="N86" s="74"/>
      <c r="O86" s="74"/>
      <c r="P86" s="74"/>
      <c r="Q86" s="74"/>
      <c r="R86" s="74"/>
      <c r="S86" s="74"/>
      <c r="T86" s="74"/>
      <c r="U86" s="74"/>
      <c r="V86" s="74"/>
      <c r="W86" s="74"/>
      <c r="X86" s="74"/>
      <c r="Y86" s="74"/>
      <c r="Z86" s="74"/>
      <c r="AA86" s="74"/>
      <c r="AB86" s="74"/>
      <c r="AC86" s="74"/>
      <c r="AD86" s="74"/>
      <c r="AE86" s="74"/>
      <c r="AF86" s="74"/>
      <c r="AG86" s="74"/>
      <c r="AH86" s="74" t="s">
        <v>243</v>
      </c>
      <c r="AI86" s="74"/>
      <c r="AJ86" s="74"/>
      <c r="AK86" s="74"/>
      <c r="AL86" s="74"/>
      <c r="AM86" s="74"/>
      <c r="AN86" s="74"/>
      <c r="AO86" s="74"/>
      <c r="AP86" s="74"/>
      <c r="AQ86" s="91"/>
      <c r="AR86" s="92"/>
      <c r="BB86" s="489" t="s">
        <v>248</v>
      </c>
      <c r="BC86" s="489"/>
      <c r="BD86" s="302" t="s">
        <v>241</v>
      </c>
      <c r="BE86" s="302"/>
      <c r="BF86" s="302"/>
      <c r="BG86" s="302"/>
      <c r="BH86" s="302"/>
      <c r="BI86" s="93"/>
      <c r="BJ86" s="75"/>
      <c r="BK86" s="75" t="s">
        <v>249</v>
      </c>
      <c r="BL86" s="75"/>
      <c r="BM86" s="75"/>
      <c r="BN86" s="75"/>
      <c r="BO86" s="75"/>
      <c r="BP86" s="75"/>
      <c r="BQ86" s="75"/>
      <c r="BR86" s="75"/>
      <c r="BS86" s="75"/>
      <c r="BT86" s="75"/>
      <c r="BU86" s="75"/>
      <c r="BV86" s="75"/>
      <c r="BW86" s="75"/>
      <c r="BX86" s="75"/>
      <c r="BY86" s="75"/>
      <c r="BZ86" s="75"/>
      <c r="CA86" s="75"/>
      <c r="CB86" s="75"/>
      <c r="CC86" s="75"/>
      <c r="CD86" s="75"/>
      <c r="CE86" s="75"/>
      <c r="CF86" s="75" t="s">
        <v>243</v>
      </c>
      <c r="CG86" s="75"/>
      <c r="CH86" s="75"/>
      <c r="CI86" s="75"/>
      <c r="CJ86" s="75"/>
      <c r="CK86" s="75"/>
      <c r="CL86" s="75"/>
      <c r="CM86" s="75"/>
      <c r="CN86" s="75"/>
      <c r="CO86" s="94"/>
      <c r="CP86" s="95"/>
    </row>
    <row r="87" spans="2:94" ht="21" customHeight="1">
      <c r="D87" s="489"/>
      <c r="E87" s="489"/>
      <c r="F87" s="302" t="s">
        <v>244</v>
      </c>
      <c r="G87" s="302"/>
      <c r="H87" s="302"/>
      <c r="I87" s="302"/>
      <c r="J87" s="302"/>
      <c r="K87" s="84"/>
      <c r="L87" s="85"/>
      <c r="M87" s="85" t="s">
        <v>245</v>
      </c>
      <c r="N87" s="85"/>
      <c r="O87" s="85"/>
      <c r="P87" s="85"/>
      <c r="Q87" s="85"/>
      <c r="R87" s="85"/>
      <c r="S87" s="85"/>
      <c r="T87" s="85"/>
      <c r="U87" s="85"/>
      <c r="V87" s="85"/>
      <c r="W87" s="85"/>
      <c r="X87" s="85"/>
      <c r="Y87" s="85"/>
      <c r="Z87" s="85"/>
      <c r="AA87" s="85"/>
      <c r="AB87" s="85"/>
      <c r="AC87" s="85"/>
      <c r="AD87" s="85"/>
      <c r="AE87" s="85"/>
      <c r="AF87" s="85"/>
      <c r="AG87" s="85"/>
      <c r="AH87" s="85"/>
      <c r="AI87" s="85"/>
      <c r="AJ87" s="85"/>
      <c r="AK87" s="85"/>
      <c r="AL87" s="85"/>
      <c r="AM87" s="85"/>
      <c r="AN87" s="85"/>
      <c r="AO87" s="85"/>
      <c r="AP87" s="85"/>
      <c r="AQ87" s="86"/>
      <c r="AR87" s="87"/>
      <c r="BB87" s="489"/>
      <c r="BC87" s="489"/>
      <c r="BD87" s="302" t="s">
        <v>244</v>
      </c>
      <c r="BE87" s="302"/>
      <c r="BF87" s="302"/>
      <c r="BG87" s="302"/>
      <c r="BH87" s="302"/>
      <c r="BI87" s="88"/>
      <c r="BJ87" s="4"/>
      <c r="BK87" s="4" t="s">
        <v>245</v>
      </c>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P87" s="89"/>
    </row>
    <row r="88" spans="2:94" ht="21" customHeight="1">
      <c r="D88" s="489"/>
      <c r="E88" s="489"/>
      <c r="F88" s="302"/>
      <c r="G88" s="302"/>
      <c r="H88" s="302"/>
      <c r="I88" s="302"/>
      <c r="J88" s="302"/>
      <c r="K88" s="84"/>
      <c r="L88" s="85"/>
      <c r="M88" s="85" t="s">
        <v>250</v>
      </c>
      <c r="N88" s="85"/>
      <c r="O88" s="85"/>
      <c r="P88" s="85"/>
      <c r="Q88" s="85"/>
      <c r="R88" s="85"/>
      <c r="S88" s="85"/>
      <c r="T88" s="85"/>
      <c r="U88" s="85"/>
      <c r="V88" s="85"/>
      <c r="W88" s="85"/>
      <c r="X88" s="85"/>
      <c r="Y88" s="85"/>
      <c r="Z88" s="85"/>
      <c r="AA88" s="85"/>
      <c r="AB88" s="85"/>
      <c r="AC88" s="85"/>
      <c r="AD88" s="85"/>
      <c r="AE88" s="85"/>
      <c r="AF88" s="85"/>
      <c r="AG88" s="85"/>
      <c r="AH88" s="85" t="s">
        <v>243</v>
      </c>
      <c r="AI88" s="85"/>
      <c r="AJ88" s="85"/>
      <c r="AK88" s="85"/>
      <c r="AL88" s="85"/>
      <c r="AM88" s="85"/>
      <c r="AN88" s="85"/>
      <c r="AO88" s="85"/>
      <c r="AP88" s="85"/>
      <c r="AQ88" s="86"/>
      <c r="AR88" s="87"/>
      <c r="BB88" s="489"/>
      <c r="BC88" s="489"/>
      <c r="BD88" s="302"/>
      <c r="BE88" s="302"/>
      <c r="BF88" s="302"/>
      <c r="BG88" s="302"/>
      <c r="BH88" s="302"/>
      <c r="BI88" s="88"/>
      <c r="BJ88" s="4"/>
      <c r="BK88" s="4" t="s">
        <v>250</v>
      </c>
      <c r="BL88" s="4"/>
      <c r="BM88" s="4"/>
      <c r="BN88" s="4"/>
      <c r="BO88" s="4"/>
      <c r="BP88" s="4"/>
      <c r="BQ88" s="4"/>
      <c r="BR88" s="4"/>
      <c r="BS88" s="4"/>
      <c r="BT88" s="4"/>
      <c r="BU88" s="4"/>
      <c r="BV88" s="4"/>
      <c r="BW88" s="4"/>
      <c r="BX88" s="4"/>
      <c r="BY88" s="4"/>
      <c r="BZ88" s="4"/>
      <c r="CA88" s="4"/>
      <c r="CB88" s="4"/>
      <c r="CC88" s="4"/>
      <c r="CD88" s="4"/>
      <c r="CE88" s="4"/>
      <c r="CF88" s="4" t="s">
        <v>243</v>
      </c>
      <c r="CG88" s="4"/>
      <c r="CH88" s="4"/>
      <c r="CI88" s="4"/>
      <c r="CJ88" s="4"/>
      <c r="CK88" s="4"/>
      <c r="CL88" s="4"/>
      <c r="CM88" s="4"/>
      <c r="CN88" s="4"/>
      <c r="CP88" s="89"/>
    </row>
    <row r="89" spans="2:94" ht="21" customHeight="1">
      <c r="D89" s="489"/>
      <c r="E89" s="489"/>
      <c r="F89" s="302"/>
      <c r="G89" s="302"/>
      <c r="H89" s="302"/>
      <c r="I89" s="302"/>
      <c r="J89" s="302"/>
      <c r="K89" s="90"/>
      <c r="L89" s="96" t="s">
        <v>251</v>
      </c>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91"/>
      <c r="AR89" s="92"/>
      <c r="BB89" s="489"/>
      <c r="BC89" s="489"/>
      <c r="BD89" s="302"/>
      <c r="BE89" s="302"/>
      <c r="BF89" s="302"/>
      <c r="BG89" s="302"/>
      <c r="BH89" s="302"/>
      <c r="BI89" s="93"/>
      <c r="BJ89" s="97" t="s">
        <v>251</v>
      </c>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75"/>
      <c r="CO89" s="94"/>
      <c r="CP89" s="95"/>
    </row>
    <row r="90" spans="2:94" ht="21" customHeight="1">
      <c r="D90" s="496" t="s">
        <v>252</v>
      </c>
      <c r="E90" s="496"/>
      <c r="F90" s="302" t="s">
        <v>241</v>
      </c>
      <c r="G90" s="302"/>
      <c r="H90" s="302"/>
      <c r="I90" s="302"/>
      <c r="J90" s="302"/>
      <c r="K90" s="90"/>
      <c r="L90" s="74"/>
      <c r="M90" s="74" t="s">
        <v>249</v>
      </c>
      <c r="N90" s="74"/>
      <c r="O90" s="74"/>
      <c r="P90" s="74"/>
      <c r="Q90" s="74"/>
      <c r="R90" s="74"/>
      <c r="S90" s="74"/>
      <c r="T90" s="74"/>
      <c r="U90" s="74"/>
      <c r="V90" s="74"/>
      <c r="W90" s="74"/>
      <c r="X90" s="74"/>
      <c r="Y90" s="74"/>
      <c r="Z90" s="74"/>
      <c r="AA90" s="74"/>
      <c r="AB90" s="74"/>
      <c r="AC90" s="74"/>
      <c r="AD90" s="74"/>
      <c r="AE90" s="74"/>
      <c r="AF90" s="74"/>
      <c r="AG90" s="74"/>
      <c r="AH90" s="74" t="s">
        <v>253</v>
      </c>
      <c r="AI90" s="74"/>
      <c r="AJ90" s="74"/>
      <c r="AK90" s="74"/>
      <c r="AL90" s="74"/>
      <c r="AM90" s="74"/>
      <c r="AN90" s="74"/>
      <c r="AO90" s="74"/>
      <c r="AP90" s="74"/>
      <c r="AQ90" s="91"/>
      <c r="AR90" s="92"/>
      <c r="BB90" s="496" t="s">
        <v>252</v>
      </c>
      <c r="BC90" s="496"/>
      <c r="BD90" s="302" t="s">
        <v>241</v>
      </c>
      <c r="BE90" s="302"/>
      <c r="BF90" s="302"/>
      <c r="BG90" s="302"/>
      <c r="BH90" s="302"/>
      <c r="BI90" s="93"/>
      <c r="BJ90" s="75"/>
      <c r="BK90" s="75" t="s">
        <v>249</v>
      </c>
      <c r="BL90" s="75"/>
      <c r="BM90" s="75"/>
      <c r="BN90" s="75"/>
      <c r="BO90" s="75"/>
      <c r="BP90" s="75"/>
      <c r="BQ90" s="75"/>
      <c r="BR90" s="75"/>
      <c r="BS90" s="75"/>
      <c r="BT90" s="75"/>
      <c r="BU90" s="75"/>
      <c r="BV90" s="75"/>
      <c r="BW90" s="75"/>
      <c r="BX90" s="75"/>
      <c r="BY90" s="75"/>
      <c r="BZ90" s="75"/>
      <c r="CA90" s="75"/>
      <c r="CB90" s="75"/>
      <c r="CC90" s="75"/>
      <c r="CD90" s="75"/>
      <c r="CE90" s="75"/>
      <c r="CF90" s="75" t="s">
        <v>253</v>
      </c>
      <c r="CG90" s="75"/>
      <c r="CH90" s="75"/>
      <c r="CI90" s="75"/>
      <c r="CJ90" s="75"/>
      <c r="CK90" s="75"/>
      <c r="CL90" s="75"/>
      <c r="CM90" s="75"/>
      <c r="CN90" s="75"/>
      <c r="CO90" s="94"/>
      <c r="CP90" s="95"/>
    </row>
    <row r="91" spans="2:94" ht="21" customHeight="1">
      <c r="D91" s="496"/>
      <c r="E91" s="496"/>
      <c r="F91" s="302" t="s">
        <v>244</v>
      </c>
      <c r="G91" s="302"/>
      <c r="H91" s="302"/>
      <c r="I91" s="302"/>
      <c r="J91" s="302"/>
      <c r="K91" s="84"/>
      <c r="L91" s="85"/>
      <c r="M91" s="85" t="s">
        <v>254</v>
      </c>
      <c r="N91" s="85"/>
      <c r="O91" s="85"/>
      <c r="P91" s="85"/>
      <c r="Q91" s="85"/>
      <c r="R91" s="85"/>
      <c r="S91" s="85"/>
      <c r="T91" s="85"/>
      <c r="U91" s="85"/>
      <c r="V91" s="85"/>
      <c r="W91" s="85"/>
      <c r="X91" s="85"/>
      <c r="Y91" s="85"/>
      <c r="Z91" s="85"/>
      <c r="AA91" s="85"/>
      <c r="AB91" s="85"/>
      <c r="AC91" s="85"/>
      <c r="AD91" s="85"/>
      <c r="AE91" s="85"/>
      <c r="AF91" s="85"/>
      <c r="AG91" s="85"/>
      <c r="AH91" s="85"/>
      <c r="AI91" s="85"/>
      <c r="AJ91" s="85"/>
      <c r="AK91" s="85"/>
      <c r="AL91" s="85"/>
      <c r="AM91" s="85"/>
      <c r="AN91" s="85"/>
      <c r="AO91" s="85"/>
      <c r="AP91" s="85"/>
      <c r="AQ91" s="86"/>
      <c r="AR91" s="87"/>
      <c r="BB91" s="496"/>
      <c r="BC91" s="496"/>
      <c r="BD91" s="302" t="s">
        <v>244</v>
      </c>
      <c r="BE91" s="302"/>
      <c r="BF91" s="302"/>
      <c r="BG91" s="302"/>
      <c r="BH91" s="302"/>
      <c r="BI91" s="88"/>
      <c r="BJ91" s="4"/>
      <c r="BK91" s="4" t="s">
        <v>254</v>
      </c>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P91" s="89"/>
    </row>
    <row r="92" spans="2:94" ht="21" customHeight="1">
      <c r="D92" s="496"/>
      <c r="E92" s="496"/>
      <c r="F92" s="302"/>
      <c r="G92" s="302"/>
      <c r="H92" s="302"/>
      <c r="I92" s="302"/>
      <c r="J92" s="302"/>
      <c r="K92" s="84"/>
      <c r="L92" s="85"/>
      <c r="M92" s="85" t="s">
        <v>255</v>
      </c>
      <c r="N92" s="85"/>
      <c r="O92" s="85"/>
      <c r="P92" s="85"/>
      <c r="Q92" s="85"/>
      <c r="R92" s="85"/>
      <c r="S92" s="85"/>
      <c r="T92" s="85"/>
      <c r="U92" s="85"/>
      <c r="V92" s="85"/>
      <c r="W92" s="85"/>
      <c r="X92" s="85" t="s">
        <v>253</v>
      </c>
      <c r="Y92" s="85"/>
      <c r="Z92" s="85"/>
      <c r="AA92" s="85"/>
      <c r="AB92" s="85"/>
      <c r="AC92" s="85"/>
      <c r="AD92" s="85"/>
      <c r="AE92" s="85"/>
      <c r="AF92" s="85"/>
      <c r="AG92" s="85"/>
      <c r="AH92" s="85"/>
      <c r="AI92" s="85"/>
      <c r="AJ92" s="85"/>
      <c r="AK92" s="85"/>
      <c r="AL92" s="85"/>
      <c r="AM92" s="85"/>
      <c r="AN92" s="85"/>
      <c r="AO92" s="85"/>
      <c r="AP92" s="85"/>
      <c r="AQ92" s="86"/>
      <c r="AR92" s="87"/>
      <c r="BB92" s="496"/>
      <c r="BC92" s="496"/>
      <c r="BD92" s="302"/>
      <c r="BE92" s="302"/>
      <c r="BF92" s="302"/>
      <c r="BG92" s="302"/>
      <c r="BH92" s="302"/>
      <c r="BI92" s="88"/>
      <c r="BJ92" s="4"/>
      <c r="BK92" s="4" t="s">
        <v>255</v>
      </c>
      <c r="BL92" s="4"/>
      <c r="BM92" s="4"/>
      <c r="BN92" s="4"/>
      <c r="BO92" s="4"/>
      <c r="BP92" s="4"/>
      <c r="BQ92" s="4"/>
      <c r="BR92" s="4"/>
      <c r="BS92" s="4"/>
      <c r="BT92" s="4"/>
      <c r="BU92" s="4"/>
      <c r="BV92" s="4" t="s">
        <v>253</v>
      </c>
      <c r="BW92" s="4"/>
      <c r="BX92" s="4"/>
      <c r="BY92" s="4"/>
      <c r="BZ92" s="4"/>
      <c r="CA92" s="4"/>
      <c r="CB92" s="4"/>
      <c r="CC92" s="4"/>
      <c r="CD92" s="4"/>
      <c r="CE92" s="4"/>
      <c r="CF92" s="4"/>
      <c r="CG92" s="4"/>
      <c r="CH92" s="4"/>
      <c r="CI92" s="4"/>
      <c r="CJ92" s="4"/>
      <c r="CK92" s="4"/>
      <c r="CL92" s="4"/>
      <c r="CM92" s="4"/>
      <c r="CN92" s="4"/>
      <c r="CP92" s="89"/>
    </row>
    <row r="93" spans="2:94" ht="21" customHeight="1">
      <c r="D93" s="496"/>
      <c r="E93" s="496"/>
      <c r="F93" s="302"/>
      <c r="G93" s="302"/>
      <c r="H93" s="302"/>
      <c r="I93" s="302"/>
      <c r="J93" s="302"/>
      <c r="K93" s="90"/>
      <c r="L93" s="96" t="s">
        <v>256</v>
      </c>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91"/>
      <c r="AR93" s="92"/>
      <c r="BB93" s="496"/>
      <c r="BC93" s="496"/>
      <c r="BD93" s="302"/>
      <c r="BE93" s="302"/>
      <c r="BF93" s="302"/>
      <c r="BG93" s="302"/>
      <c r="BH93" s="302"/>
      <c r="BI93" s="93"/>
      <c r="BJ93" s="97" t="s">
        <v>256</v>
      </c>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75"/>
      <c r="CO93" s="94"/>
      <c r="CP93" s="95"/>
    </row>
    <row r="94" spans="2:94" ht="22.5" customHeight="1">
      <c r="B94" s="10" t="s">
        <v>257</v>
      </c>
      <c r="AZ94" s="10" t="s">
        <v>257</v>
      </c>
    </row>
    <row r="95" spans="2:94" ht="22.5" customHeight="1">
      <c r="D95" s="181"/>
      <c r="E95" s="182"/>
      <c r="F95" s="182"/>
      <c r="G95" s="182"/>
      <c r="H95" s="182"/>
      <c r="I95" s="182"/>
      <c r="J95" s="183"/>
      <c r="K95" s="181" t="s">
        <v>239</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3"/>
      <c r="BB95" s="181"/>
      <c r="BC95" s="182"/>
      <c r="BD95" s="182"/>
      <c r="BE95" s="182"/>
      <c r="BF95" s="182"/>
      <c r="BG95" s="182"/>
      <c r="BH95" s="183"/>
      <c r="BI95" s="181" t="s">
        <v>239</v>
      </c>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2"/>
      <c r="CP95" s="183"/>
    </row>
    <row r="96" spans="2:94" ht="21" customHeight="1">
      <c r="D96" s="490" t="s">
        <v>258</v>
      </c>
      <c r="E96" s="491"/>
      <c r="F96" s="491"/>
      <c r="G96" s="491"/>
      <c r="H96" s="491"/>
      <c r="I96" s="491"/>
      <c r="J96" s="492"/>
      <c r="K96" s="84"/>
      <c r="L96" s="85"/>
      <c r="M96" s="85" t="s">
        <v>259</v>
      </c>
      <c r="N96" s="85"/>
      <c r="O96" s="85"/>
      <c r="P96" s="85"/>
      <c r="Q96" s="85"/>
      <c r="R96" s="85"/>
      <c r="S96" s="85"/>
      <c r="T96" s="85"/>
      <c r="U96" s="85"/>
      <c r="V96" s="85"/>
      <c r="W96" s="85"/>
      <c r="X96" s="85"/>
      <c r="Y96" s="85"/>
      <c r="Z96" s="85"/>
      <c r="AA96" s="85"/>
      <c r="AB96" s="85"/>
      <c r="AC96" s="85"/>
      <c r="AD96" s="85"/>
      <c r="AE96" s="85"/>
      <c r="AF96" s="85"/>
      <c r="AG96" s="85"/>
      <c r="AH96" s="85"/>
      <c r="AI96" s="85"/>
      <c r="AJ96" s="85"/>
      <c r="AK96" s="85"/>
      <c r="AL96" s="85"/>
      <c r="AM96" s="85"/>
      <c r="AN96" s="85"/>
      <c r="AO96" s="85"/>
      <c r="AP96" s="85"/>
      <c r="AQ96" s="86"/>
      <c r="AR96" s="87"/>
      <c r="BB96" s="490" t="s">
        <v>258</v>
      </c>
      <c r="BC96" s="491"/>
      <c r="BD96" s="491"/>
      <c r="BE96" s="491"/>
      <c r="BF96" s="491"/>
      <c r="BG96" s="491"/>
      <c r="BH96" s="492"/>
      <c r="BI96" s="88"/>
      <c r="BJ96" s="4"/>
      <c r="BK96" s="4" t="s">
        <v>259</v>
      </c>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P96" s="89"/>
    </row>
    <row r="97" spans="4:94" ht="21" customHeight="1">
      <c r="D97" s="493"/>
      <c r="E97" s="494"/>
      <c r="F97" s="494"/>
      <c r="G97" s="494"/>
      <c r="H97" s="494"/>
      <c r="I97" s="494"/>
      <c r="J97" s="495"/>
      <c r="K97" s="90"/>
      <c r="L97" s="74" t="s">
        <v>260</v>
      </c>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91"/>
      <c r="AR97" s="92"/>
      <c r="BB97" s="493"/>
      <c r="BC97" s="494"/>
      <c r="BD97" s="494"/>
      <c r="BE97" s="494"/>
      <c r="BF97" s="494"/>
      <c r="BG97" s="494"/>
      <c r="BH97" s="495"/>
      <c r="BI97" s="93"/>
      <c r="BJ97" s="75" t="s">
        <v>260</v>
      </c>
      <c r="BK97" s="75"/>
      <c r="BL97" s="75"/>
      <c r="BM97" s="75"/>
      <c r="BN97" s="75"/>
      <c r="BO97" s="75"/>
      <c r="BP97" s="75"/>
      <c r="BQ97" s="75"/>
      <c r="BR97" s="75"/>
      <c r="BS97" s="75"/>
      <c r="BT97" s="75"/>
      <c r="BU97" s="75"/>
      <c r="BV97" s="75"/>
      <c r="BW97" s="75"/>
      <c r="BX97" s="75"/>
      <c r="BY97" s="75"/>
      <c r="BZ97" s="75"/>
      <c r="CA97" s="75"/>
      <c r="CB97" s="75"/>
      <c r="CC97" s="75"/>
      <c r="CD97" s="75"/>
      <c r="CE97" s="75"/>
      <c r="CF97" s="75"/>
      <c r="CG97" s="75"/>
      <c r="CH97" s="75"/>
      <c r="CI97" s="75"/>
      <c r="CJ97" s="75"/>
      <c r="CK97" s="75"/>
      <c r="CL97" s="75"/>
      <c r="CM97" s="75"/>
      <c r="CN97" s="75"/>
      <c r="CO97" s="94"/>
      <c r="CP97" s="95"/>
    </row>
    <row r="98" spans="4:94" ht="21" customHeight="1">
      <c r="D98" s="489" t="s">
        <v>261</v>
      </c>
      <c r="E98" s="489"/>
      <c r="F98" s="302" t="s">
        <v>262</v>
      </c>
      <c r="G98" s="302"/>
      <c r="H98" s="302"/>
      <c r="I98" s="302"/>
      <c r="J98" s="302"/>
      <c r="K98" s="84"/>
      <c r="L98" s="85"/>
      <c r="M98" s="85" t="s">
        <v>263</v>
      </c>
      <c r="N98" s="85"/>
      <c r="O98" s="85"/>
      <c r="P98" s="85"/>
      <c r="Q98" s="85"/>
      <c r="R98" s="85"/>
      <c r="S98" s="85"/>
      <c r="T98" s="85"/>
      <c r="U98" s="85"/>
      <c r="V98" s="85"/>
      <c r="W98" s="85"/>
      <c r="X98" s="85"/>
      <c r="Y98" s="85"/>
      <c r="Z98" s="85"/>
      <c r="AA98" s="85"/>
      <c r="AB98" s="85"/>
      <c r="AC98" s="85"/>
      <c r="AD98" s="85"/>
      <c r="AE98" s="85"/>
      <c r="AF98" s="85"/>
      <c r="AG98" s="85"/>
      <c r="AH98" s="85"/>
      <c r="AI98" s="85"/>
      <c r="AJ98" s="85"/>
      <c r="AK98" s="85"/>
      <c r="AL98" s="85"/>
      <c r="AM98" s="85"/>
      <c r="AN98" s="85"/>
      <c r="AO98" s="85"/>
      <c r="AP98" s="85"/>
      <c r="AQ98" s="86"/>
      <c r="AR98" s="87"/>
      <c r="BB98" s="489" t="s">
        <v>261</v>
      </c>
      <c r="BC98" s="489"/>
      <c r="BD98" s="302" t="s">
        <v>262</v>
      </c>
      <c r="BE98" s="302"/>
      <c r="BF98" s="302"/>
      <c r="BG98" s="302"/>
      <c r="BH98" s="302"/>
      <c r="BI98" s="88"/>
      <c r="BJ98" s="4"/>
      <c r="BK98" s="4" t="s">
        <v>263</v>
      </c>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P98" s="89"/>
    </row>
    <row r="99" spans="4:94" ht="21" customHeight="1">
      <c r="D99" s="489"/>
      <c r="E99" s="489"/>
      <c r="F99" s="302"/>
      <c r="G99" s="302"/>
      <c r="H99" s="302"/>
      <c r="I99" s="302"/>
      <c r="J99" s="302"/>
      <c r="K99" s="84"/>
      <c r="L99" s="85"/>
      <c r="M99" s="85" t="s">
        <v>264</v>
      </c>
      <c r="N99" s="85"/>
      <c r="O99" s="85"/>
      <c r="P99" s="85"/>
      <c r="Q99" s="85"/>
      <c r="R99" s="85"/>
      <c r="S99" s="85"/>
      <c r="T99" s="85"/>
      <c r="U99" s="85"/>
      <c r="V99" s="85"/>
      <c r="W99" s="85"/>
      <c r="X99" s="85"/>
      <c r="Y99" s="85"/>
      <c r="Z99" s="85"/>
      <c r="AA99" s="85"/>
      <c r="AB99" s="85"/>
      <c r="AC99" s="85"/>
      <c r="AD99" s="85"/>
      <c r="AE99" s="85"/>
      <c r="AF99" s="85"/>
      <c r="AG99" s="85"/>
      <c r="AH99" s="85"/>
      <c r="AI99" s="85"/>
      <c r="AJ99" s="85"/>
      <c r="AK99" s="85"/>
      <c r="AL99" s="85"/>
      <c r="AM99" s="85"/>
      <c r="AN99" s="85"/>
      <c r="AO99" s="85"/>
      <c r="AP99" s="85"/>
      <c r="AQ99" s="86"/>
      <c r="AR99" s="87"/>
      <c r="BB99" s="489"/>
      <c r="BC99" s="489"/>
      <c r="BD99" s="302"/>
      <c r="BE99" s="302"/>
      <c r="BF99" s="302"/>
      <c r="BG99" s="302"/>
      <c r="BH99" s="302"/>
      <c r="BI99" s="88"/>
      <c r="BJ99" s="4"/>
      <c r="BK99" s="4" t="s">
        <v>264</v>
      </c>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P99" s="89"/>
    </row>
    <row r="100" spans="4:94" ht="21" customHeight="1">
      <c r="D100" s="489"/>
      <c r="E100" s="489"/>
      <c r="F100" s="302"/>
      <c r="G100" s="302"/>
      <c r="H100" s="302"/>
      <c r="I100" s="302"/>
      <c r="J100" s="302"/>
      <c r="K100" s="84"/>
      <c r="L100" s="85" t="s">
        <v>265</v>
      </c>
      <c r="M100" s="85"/>
      <c r="N100" s="85"/>
      <c r="O100" s="85"/>
      <c r="P100" s="85"/>
      <c r="Q100" s="85"/>
      <c r="R100" s="85"/>
      <c r="S100" s="85"/>
      <c r="T100" s="85"/>
      <c r="U100" s="85"/>
      <c r="V100" s="85"/>
      <c r="W100" s="85"/>
      <c r="X100" s="85"/>
      <c r="Y100" s="85"/>
      <c r="Z100" s="85"/>
      <c r="AA100" s="85"/>
      <c r="AB100" s="85"/>
      <c r="AC100" s="85"/>
      <c r="AD100" s="85"/>
      <c r="AE100" s="85"/>
      <c r="AF100" s="85"/>
      <c r="AG100" s="85"/>
      <c r="AH100" s="85"/>
      <c r="AI100" s="85"/>
      <c r="AJ100" s="85"/>
      <c r="AK100" s="85"/>
      <c r="AL100" s="85"/>
      <c r="AM100" s="85"/>
      <c r="AN100" s="85"/>
      <c r="AO100" s="85"/>
      <c r="AP100" s="85"/>
      <c r="AQ100" s="86"/>
      <c r="AR100" s="87"/>
      <c r="BB100" s="489"/>
      <c r="BC100" s="489"/>
      <c r="BD100" s="302"/>
      <c r="BE100" s="302"/>
      <c r="BF100" s="302"/>
      <c r="BG100" s="302"/>
      <c r="BH100" s="302"/>
      <c r="BI100" s="88"/>
      <c r="BJ100" s="4" t="s">
        <v>265</v>
      </c>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P100" s="89"/>
    </row>
    <row r="101" spans="4:94" ht="21" customHeight="1">
      <c r="D101" s="489"/>
      <c r="E101" s="489"/>
      <c r="F101" s="302"/>
      <c r="G101" s="302"/>
      <c r="H101" s="302"/>
      <c r="I101" s="302"/>
      <c r="J101" s="302"/>
      <c r="K101" s="84"/>
      <c r="L101" s="85"/>
      <c r="M101" s="501" t="s">
        <v>266</v>
      </c>
      <c r="N101" s="501"/>
      <c r="O101" s="501"/>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1"/>
      <c r="AM101" s="501"/>
      <c r="AN101" s="501"/>
      <c r="AO101" s="501"/>
      <c r="AP101" s="501"/>
      <c r="AQ101" s="86"/>
      <c r="AR101" s="87"/>
      <c r="BB101" s="489"/>
      <c r="BC101" s="489"/>
      <c r="BD101" s="302"/>
      <c r="BE101" s="302"/>
      <c r="BF101" s="302"/>
      <c r="BG101" s="302"/>
      <c r="BH101" s="302"/>
      <c r="BI101" s="88"/>
      <c r="BJ101" s="4"/>
      <c r="BK101" s="502" t="s">
        <v>267</v>
      </c>
      <c r="BL101" s="502"/>
      <c r="BM101" s="502"/>
      <c r="BN101" s="502"/>
      <c r="BO101" s="502"/>
      <c r="BP101" s="502"/>
      <c r="BQ101" s="502"/>
      <c r="BR101" s="502"/>
      <c r="BS101" s="502"/>
      <c r="BT101" s="502"/>
      <c r="BU101" s="502"/>
      <c r="BV101" s="502"/>
      <c r="BW101" s="502"/>
      <c r="BX101" s="502"/>
      <c r="BY101" s="502"/>
      <c r="BZ101" s="502"/>
      <c r="CA101" s="502"/>
      <c r="CB101" s="502"/>
      <c r="CC101" s="502"/>
      <c r="CD101" s="502"/>
      <c r="CE101" s="502"/>
      <c r="CF101" s="502"/>
      <c r="CG101" s="502"/>
      <c r="CH101" s="502"/>
      <c r="CI101" s="502"/>
      <c r="CJ101" s="502"/>
      <c r="CK101" s="502"/>
      <c r="CL101" s="502"/>
      <c r="CM101" s="502"/>
      <c r="CN101" s="502"/>
      <c r="CP101" s="89"/>
    </row>
    <row r="102" spans="4:94" ht="21" customHeight="1">
      <c r="D102" s="489"/>
      <c r="E102" s="489"/>
      <c r="F102" s="302"/>
      <c r="G102" s="302"/>
      <c r="H102" s="302"/>
      <c r="I102" s="302"/>
      <c r="J102" s="302"/>
      <c r="K102" s="84"/>
      <c r="L102" s="85"/>
      <c r="M102" s="497" t="s">
        <v>268</v>
      </c>
      <c r="N102" s="497"/>
      <c r="O102" s="497"/>
      <c r="P102" s="497"/>
      <c r="Q102" s="497"/>
      <c r="R102" s="497"/>
      <c r="S102" s="497"/>
      <c r="T102" s="497"/>
      <c r="U102" s="497"/>
      <c r="V102" s="497"/>
      <c r="W102" s="497"/>
      <c r="X102" s="497"/>
      <c r="Y102" s="497"/>
      <c r="Z102" s="497"/>
      <c r="AA102" s="497"/>
      <c r="AB102" s="497"/>
      <c r="AC102" s="497"/>
      <c r="AD102" s="497"/>
      <c r="AE102" s="497"/>
      <c r="AF102" s="497"/>
      <c r="AG102" s="497"/>
      <c r="AH102" s="497"/>
      <c r="AI102" s="497"/>
      <c r="AJ102" s="497"/>
      <c r="AK102" s="497"/>
      <c r="AL102" s="497"/>
      <c r="AM102" s="497"/>
      <c r="AN102" s="497"/>
      <c r="AO102" s="497"/>
      <c r="AP102" s="497"/>
      <c r="AQ102" s="497"/>
      <c r="AR102" s="498"/>
      <c r="BB102" s="489"/>
      <c r="BC102" s="489"/>
      <c r="BD102" s="302"/>
      <c r="BE102" s="302"/>
      <c r="BF102" s="302"/>
      <c r="BG102" s="302"/>
      <c r="BH102" s="302"/>
      <c r="BI102" s="88"/>
      <c r="BJ102" s="4"/>
      <c r="BK102" s="499" t="s">
        <v>268</v>
      </c>
      <c r="BL102" s="499"/>
      <c r="BM102" s="499"/>
      <c r="BN102" s="499"/>
      <c r="BO102" s="499"/>
      <c r="BP102" s="499"/>
      <c r="BQ102" s="499"/>
      <c r="BR102" s="499"/>
      <c r="BS102" s="499"/>
      <c r="BT102" s="499"/>
      <c r="BU102" s="499"/>
      <c r="BV102" s="499"/>
      <c r="BW102" s="499"/>
      <c r="BX102" s="499"/>
      <c r="BY102" s="499"/>
      <c r="BZ102" s="499"/>
      <c r="CA102" s="499"/>
      <c r="CB102" s="499"/>
      <c r="CC102" s="499"/>
      <c r="CD102" s="499"/>
      <c r="CE102" s="499"/>
      <c r="CF102" s="499"/>
      <c r="CG102" s="499"/>
      <c r="CH102" s="499"/>
      <c r="CI102" s="499"/>
      <c r="CJ102" s="499"/>
      <c r="CK102" s="499"/>
      <c r="CL102" s="499"/>
      <c r="CM102" s="499"/>
      <c r="CN102" s="499"/>
      <c r="CO102" s="499"/>
      <c r="CP102" s="500"/>
    </row>
    <row r="103" spans="4:94" ht="21" customHeight="1">
      <c r="D103" s="489"/>
      <c r="E103" s="489"/>
      <c r="F103" s="302"/>
      <c r="G103" s="302"/>
      <c r="H103" s="302"/>
      <c r="I103" s="302"/>
      <c r="J103" s="302"/>
      <c r="K103" s="90"/>
      <c r="L103" s="74" t="s">
        <v>269</v>
      </c>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91"/>
      <c r="AR103" s="92"/>
      <c r="BB103" s="489"/>
      <c r="BC103" s="489"/>
      <c r="BD103" s="302"/>
      <c r="BE103" s="302"/>
      <c r="BF103" s="302"/>
      <c r="BG103" s="302"/>
      <c r="BH103" s="302"/>
      <c r="BI103" s="93"/>
      <c r="BJ103" s="75" t="s">
        <v>269</v>
      </c>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75"/>
      <c r="CO103" s="94"/>
      <c r="CP103" s="95"/>
    </row>
    <row r="104" spans="4:94" ht="21" customHeight="1">
      <c r="D104" s="489"/>
      <c r="E104" s="489"/>
      <c r="F104" s="302" t="s">
        <v>270</v>
      </c>
      <c r="G104" s="302"/>
      <c r="H104" s="302"/>
      <c r="I104" s="302"/>
      <c r="J104" s="302"/>
      <c r="K104" s="84"/>
      <c r="L104" s="85"/>
      <c r="M104" s="85" t="s">
        <v>271</v>
      </c>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85"/>
      <c r="AM104" s="85"/>
      <c r="AN104" s="85"/>
      <c r="AO104" s="85"/>
      <c r="AP104" s="85"/>
      <c r="AQ104" s="86"/>
      <c r="AR104" s="87"/>
      <c r="BB104" s="489"/>
      <c r="BC104" s="489"/>
      <c r="BD104" s="302" t="s">
        <v>270</v>
      </c>
      <c r="BE104" s="302"/>
      <c r="BF104" s="302"/>
      <c r="BG104" s="302"/>
      <c r="BH104" s="302"/>
      <c r="BI104" s="88"/>
      <c r="BJ104" s="4"/>
      <c r="BK104" s="4" t="s">
        <v>271</v>
      </c>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P104" s="89"/>
    </row>
    <row r="105" spans="4:94" ht="21" customHeight="1">
      <c r="D105" s="489"/>
      <c r="E105" s="489"/>
      <c r="F105" s="302"/>
      <c r="G105" s="302"/>
      <c r="H105" s="302"/>
      <c r="I105" s="302"/>
      <c r="J105" s="302"/>
      <c r="K105" s="84"/>
      <c r="L105" s="85"/>
      <c r="M105" s="497" t="s">
        <v>272</v>
      </c>
      <c r="N105" s="497"/>
      <c r="O105" s="497"/>
      <c r="P105" s="497"/>
      <c r="Q105" s="497"/>
      <c r="R105" s="497"/>
      <c r="S105" s="497"/>
      <c r="T105" s="497"/>
      <c r="U105" s="497"/>
      <c r="V105" s="497"/>
      <c r="W105" s="497"/>
      <c r="X105" s="497"/>
      <c r="Y105" s="497"/>
      <c r="Z105" s="497"/>
      <c r="AA105" s="497"/>
      <c r="AB105" s="497"/>
      <c r="AC105" s="497"/>
      <c r="AD105" s="497"/>
      <c r="AE105" s="497"/>
      <c r="AF105" s="497"/>
      <c r="AG105" s="497"/>
      <c r="AH105" s="497"/>
      <c r="AI105" s="497"/>
      <c r="AJ105" s="497"/>
      <c r="AK105" s="497"/>
      <c r="AL105" s="497"/>
      <c r="AM105" s="497"/>
      <c r="AN105" s="497"/>
      <c r="AO105" s="497"/>
      <c r="AP105" s="497"/>
      <c r="AQ105" s="497"/>
      <c r="AR105" s="498"/>
      <c r="BB105" s="489"/>
      <c r="BC105" s="489"/>
      <c r="BD105" s="302"/>
      <c r="BE105" s="302"/>
      <c r="BF105" s="302"/>
      <c r="BG105" s="302"/>
      <c r="BH105" s="302"/>
      <c r="BI105" s="88"/>
      <c r="BJ105" s="4"/>
      <c r="BK105" s="499" t="s">
        <v>272</v>
      </c>
      <c r="BL105" s="499"/>
      <c r="BM105" s="499"/>
      <c r="BN105" s="499"/>
      <c r="BO105" s="499"/>
      <c r="BP105" s="499"/>
      <c r="BQ105" s="499"/>
      <c r="BR105" s="499"/>
      <c r="BS105" s="499"/>
      <c r="BT105" s="499"/>
      <c r="BU105" s="499"/>
      <c r="BV105" s="499"/>
      <c r="BW105" s="499"/>
      <c r="BX105" s="499"/>
      <c r="BY105" s="499"/>
      <c r="BZ105" s="499"/>
      <c r="CA105" s="499"/>
      <c r="CB105" s="499"/>
      <c r="CC105" s="499"/>
      <c r="CD105" s="499"/>
      <c r="CE105" s="499"/>
      <c r="CF105" s="499"/>
      <c r="CG105" s="499"/>
      <c r="CH105" s="499"/>
      <c r="CI105" s="499"/>
      <c r="CJ105" s="499"/>
      <c r="CK105" s="499"/>
      <c r="CL105" s="499"/>
      <c r="CM105" s="499"/>
      <c r="CN105" s="499"/>
      <c r="CO105" s="499"/>
      <c r="CP105" s="500"/>
    </row>
    <row r="106" spans="4:94" ht="21" customHeight="1">
      <c r="D106" s="489"/>
      <c r="E106" s="489"/>
      <c r="F106" s="302"/>
      <c r="G106" s="302"/>
      <c r="H106" s="302"/>
      <c r="I106" s="302"/>
      <c r="J106" s="302"/>
      <c r="K106" s="90"/>
      <c r="L106" s="74"/>
      <c r="M106" s="74" t="s">
        <v>273</v>
      </c>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91"/>
      <c r="AR106" s="92"/>
      <c r="BB106" s="489"/>
      <c r="BC106" s="489"/>
      <c r="BD106" s="302"/>
      <c r="BE106" s="302"/>
      <c r="BF106" s="302"/>
      <c r="BG106" s="302"/>
      <c r="BH106" s="302"/>
      <c r="BI106" s="93"/>
      <c r="BJ106" s="75"/>
      <c r="BK106" s="75" t="s">
        <v>273</v>
      </c>
      <c r="BL106" s="75"/>
      <c r="BM106" s="75"/>
      <c r="BN106" s="75"/>
      <c r="BO106" s="75"/>
      <c r="BP106" s="75"/>
      <c r="BQ106" s="75"/>
      <c r="BR106" s="75"/>
      <c r="BS106" s="75"/>
      <c r="BT106" s="75"/>
      <c r="BU106" s="75"/>
      <c r="BV106" s="75"/>
      <c r="BW106" s="75"/>
      <c r="BX106" s="75"/>
      <c r="BY106" s="75"/>
      <c r="BZ106" s="75"/>
      <c r="CA106" s="75"/>
      <c r="CB106" s="75"/>
      <c r="CC106" s="75"/>
      <c r="CD106" s="75"/>
      <c r="CE106" s="75"/>
      <c r="CF106" s="75"/>
      <c r="CG106" s="75"/>
      <c r="CH106" s="75"/>
      <c r="CI106" s="75"/>
      <c r="CJ106" s="75"/>
      <c r="CK106" s="75"/>
      <c r="CL106" s="75"/>
      <c r="CM106" s="75"/>
      <c r="CN106" s="75"/>
      <c r="CO106" s="94"/>
      <c r="CP106" s="95"/>
    </row>
    <row r="107" spans="4:94" ht="13.5" customHeight="1"/>
    <row r="108" spans="4:94" ht="13.5" customHeight="1"/>
    <row r="109" spans="4:94" ht="13.5" customHeight="1"/>
    <row r="110" spans="4:94" ht="13.5" customHeight="1"/>
    <row r="111" spans="4:94" ht="13.5" customHeight="1"/>
    <row r="112" spans="4:94"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sheetData>
  <sheetProtection algorithmName="SHA-512" hashValue="c0z9VXX9/akuRal1yVWM3SmoWw21sNRcvAuMASmIE+4FrMHqfQKdyq3xoAGjsr1nTG7+acI8YVKI6+A4VvXQiw==" saltValue="HGKpjQiwzoMJ4tYAjkVymQ==" spinCount="100000" sheet="1" objects="1" scenarios="1"/>
  <mergeCells count="473">
    <mergeCell ref="M105:AR105"/>
    <mergeCell ref="BK105:CP105"/>
    <mergeCell ref="D98:E106"/>
    <mergeCell ref="F98:J103"/>
    <mergeCell ref="BB98:BC106"/>
    <mergeCell ref="BD98:BH103"/>
    <mergeCell ref="M101:AP101"/>
    <mergeCell ref="BK101:CN101"/>
    <mergeCell ref="M102:AR102"/>
    <mergeCell ref="BK102:CP102"/>
    <mergeCell ref="F104:J106"/>
    <mergeCell ref="BD104:BH106"/>
    <mergeCell ref="D95:J95"/>
    <mergeCell ref="K95:AR95"/>
    <mergeCell ref="BB95:BH95"/>
    <mergeCell ref="BI95:CP95"/>
    <mergeCell ref="D96:J97"/>
    <mergeCell ref="BB96:BH97"/>
    <mergeCell ref="D90:E93"/>
    <mergeCell ref="F90:J90"/>
    <mergeCell ref="BB90:BC93"/>
    <mergeCell ref="BD90:BH90"/>
    <mergeCell ref="F91:J93"/>
    <mergeCell ref="BD91:BH93"/>
    <mergeCell ref="D86:E89"/>
    <mergeCell ref="F86:J86"/>
    <mergeCell ref="BB86:BC89"/>
    <mergeCell ref="BD86:BH86"/>
    <mergeCell ref="F87:J89"/>
    <mergeCell ref="BD87:BH89"/>
    <mergeCell ref="D82:E85"/>
    <mergeCell ref="F82:J82"/>
    <mergeCell ref="BB82:BC85"/>
    <mergeCell ref="BD82:BH82"/>
    <mergeCell ref="F83:J85"/>
    <mergeCell ref="BD83:BH85"/>
    <mergeCell ref="D77:I78"/>
    <mergeCell ref="BB77:BG78"/>
    <mergeCell ref="D81:J81"/>
    <mergeCell ref="K81:AR81"/>
    <mergeCell ref="BB81:BH81"/>
    <mergeCell ref="BI81:CP81"/>
    <mergeCell ref="BT71:BU71"/>
    <mergeCell ref="CD71:CE71"/>
    <mergeCell ref="AE74:AM74"/>
    <mergeCell ref="CC74:CK74"/>
    <mergeCell ref="D76:I76"/>
    <mergeCell ref="J76:AN76"/>
    <mergeCell ref="BB76:BG76"/>
    <mergeCell ref="BH76:CL76"/>
    <mergeCell ref="C69:O71"/>
    <mergeCell ref="BA69:BM71"/>
    <mergeCell ref="AI70:AO70"/>
    <mergeCell ref="CG70:CM70"/>
    <mergeCell ref="P71:U71"/>
    <mergeCell ref="V71:W71"/>
    <mergeCell ref="AF71:AG71"/>
    <mergeCell ref="BN71:BS71"/>
    <mergeCell ref="G67:O68"/>
    <mergeCell ref="BN67:BS67"/>
    <mergeCell ref="BT67:BV67"/>
    <mergeCell ref="BW67:BX67"/>
    <mergeCell ref="CB67:CC67"/>
    <mergeCell ref="P68:U68"/>
    <mergeCell ref="V68:X68"/>
    <mergeCell ref="Y68:Z68"/>
    <mergeCell ref="AD68:AE68"/>
    <mergeCell ref="BN68:BS68"/>
    <mergeCell ref="BT68:BV68"/>
    <mergeCell ref="P67:U67"/>
    <mergeCell ref="V67:X67"/>
    <mergeCell ref="Y67:Z67"/>
    <mergeCell ref="AD67:AE67"/>
    <mergeCell ref="BE67:BM68"/>
    <mergeCell ref="BW68:BX68"/>
    <mergeCell ref="CB68:CC68"/>
    <mergeCell ref="BV65:BY65"/>
    <mergeCell ref="CD65:CJ65"/>
    <mergeCell ref="CK65:CN65"/>
    <mergeCell ref="BY66:CI66"/>
    <mergeCell ref="CJ66:CN66"/>
    <mergeCell ref="CB63:CJ63"/>
    <mergeCell ref="P64:U64"/>
    <mergeCell ref="V64:W64"/>
    <mergeCell ref="AF64:AG64"/>
    <mergeCell ref="BN64:BS64"/>
    <mergeCell ref="BT64:BU64"/>
    <mergeCell ref="CD64:CE64"/>
    <mergeCell ref="P66:R66"/>
    <mergeCell ref="S66:U66"/>
    <mergeCell ref="AA66:AK66"/>
    <mergeCell ref="AL66:AP66"/>
    <mergeCell ref="BN66:BP66"/>
    <mergeCell ref="BQ66:BS66"/>
    <mergeCell ref="AM65:AP65"/>
    <mergeCell ref="BE65:BM66"/>
    <mergeCell ref="BN65:BS65"/>
    <mergeCell ref="AG58:AK58"/>
    <mergeCell ref="C62:F68"/>
    <mergeCell ref="G62:O64"/>
    <mergeCell ref="BA62:BD68"/>
    <mergeCell ref="BE62:BM64"/>
    <mergeCell ref="AD63:AL63"/>
    <mergeCell ref="G65:O66"/>
    <mergeCell ref="P65:U65"/>
    <mergeCell ref="X65:AA65"/>
    <mergeCell ref="AF65:AL65"/>
    <mergeCell ref="C50:J50"/>
    <mergeCell ref="AJ50:AO50"/>
    <mergeCell ref="BA50:BH50"/>
    <mergeCell ref="CH50:CM50"/>
    <mergeCell ref="C51:J51"/>
    <mergeCell ref="T51:AO51"/>
    <mergeCell ref="BA51:BH51"/>
    <mergeCell ref="BR51:CM51"/>
    <mergeCell ref="K49:W49"/>
    <mergeCell ref="X49:Z49"/>
    <mergeCell ref="AN49:AP49"/>
    <mergeCell ref="BA49:BH49"/>
    <mergeCell ref="BI49:BU49"/>
    <mergeCell ref="BV49:BX49"/>
    <mergeCell ref="BY44:CN44"/>
    <mergeCell ref="C45:J45"/>
    <mergeCell ref="K45:W47"/>
    <mergeCell ref="BA45:BH45"/>
    <mergeCell ref="BI45:BU47"/>
    <mergeCell ref="C46:J46"/>
    <mergeCell ref="AA46:AE46"/>
    <mergeCell ref="BA46:BH46"/>
    <mergeCell ref="BY46:CC46"/>
    <mergeCell ref="C47:J47"/>
    <mergeCell ref="X47:Z47"/>
    <mergeCell ref="AA47:AM49"/>
    <mergeCell ref="BA47:BH47"/>
    <mergeCell ref="BV47:BX47"/>
    <mergeCell ref="BY47:CK49"/>
    <mergeCell ref="C48:J48"/>
    <mergeCell ref="K48:P48"/>
    <mergeCell ref="BA48:BH48"/>
    <mergeCell ref="BI48:BN48"/>
    <mergeCell ref="C49:J49"/>
    <mergeCell ref="CL49:CN49"/>
    <mergeCell ref="C41:M41"/>
    <mergeCell ref="BA41:BK41"/>
    <mergeCell ref="C44:J44"/>
    <mergeCell ref="K44:Z44"/>
    <mergeCell ref="AA44:AP44"/>
    <mergeCell ref="BA44:BH44"/>
    <mergeCell ref="BI44:BX44"/>
    <mergeCell ref="AH33:AO33"/>
    <mergeCell ref="AP33:AR33"/>
    <mergeCell ref="CN33:CP33"/>
    <mergeCell ref="C40:M40"/>
    <mergeCell ref="BA40:BK40"/>
    <mergeCell ref="AH30:AR30"/>
    <mergeCell ref="CF30:CP30"/>
    <mergeCell ref="AH31:AR31"/>
    <mergeCell ref="CF31:CP31"/>
    <mergeCell ref="AH32:AR32"/>
    <mergeCell ref="CF32:CP32"/>
    <mergeCell ref="BL29:BO33"/>
    <mergeCell ref="BP29:BS33"/>
    <mergeCell ref="BT29:BW33"/>
    <mergeCell ref="BX29:CA33"/>
    <mergeCell ref="CB29:CE33"/>
    <mergeCell ref="CF29:CP29"/>
    <mergeCell ref="BT26:BW27"/>
    <mergeCell ref="CB28:CE28"/>
    <mergeCell ref="CF28:CP28"/>
    <mergeCell ref="C29:M33"/>
    <mergeCell ref="N29:Q33"/>
    <mergeCell ref="R29:U33"/>
    <mergeCell ref="V29:Y33"/>
    <mergeCell ref="Z29:AC33"/>
    <mergeCell ref="AD29:AG33"/>
    <mergeCell ref="AH29:AR29"/>
    <mergeCell ref="BA29:BK33"/>
    <mergeCell ref="AH28:AR28"/>
    <mergeCell ref="BA28:BK28"/>
    <mergeCell ref="BL28:BO28"/>
    <mergeCell ref="BP28:BS28"/>
    <mergeCell ref="BT28:BW28"/>
    <mergeCell ref="BX28:CA28"/>
    <mergeCell ref="C28:M28"/>
    <mergeCell ref="N28:Q28"/>
    <mergeCell ref="R28:U28"/>
    <mergeCell ref="V28:Y28"/>
    <mergeCell ref="Z28:AC28"/>
    <mergeCell ref="AD28:AG28"/>
    <mergeCell ref="CF33:CM33"/>
    <mergeCell ref="BC25:BK25"/>
    <mergeCell ref="BL25:BO25"/>
    <mergeCell ref="BP25:BS25"/>
    <mergeCell ref="BT25:BW25"/>
    <mergeCell ref="BX25:CA25"/>
    <mergeCell ref="CB25:CE25"/>
    <mergeCell ref="CF25:CP25"/>
    <mergeCell ref="E26:M27"/>
    <mergeCell ref="N26:Q27"/>
    <mergeCell ref="R26:U27"/>
    <mergeCell ref="V26:Y27"/>
    <mergeCell ref="Z26:AC27"/>
    <mergeCell ref="BX26:CA27"/>
    <mergeCell ref="CB26:CE27"/>
    <mergeCell ref="CF26:CP26"/>
    <mergeCell ref="AH27:AO27"/>
    <mergeCell ref="AP27:AR27"/>
    <mergeCell ref="CF27:CM27"/>
    <mergeCell ref="CN27:CP27"/>
    <mergeCell ref="AD26:AG27"/>
    <mergeCell ref="AH26:AR26"/>
    <mergeCell ref="BC26:BK27"/>
    <mergeCell ref="BL26:BO27"/>
    <mergeCell ref="BP26:BS27"/>
    <mergeCell ref="CB23:CE23"/>
    <mergeCell ref="CF23:CP24"/>
    <mergeCell ref="K24:M24"/>
    <mergeCell ref="N24:Q24"/>
    <mergeCell ref="R24:U24"/>
    <mergeCell ref="V24:Y24"/>
    <mergeCell ref="Z24:AC24"/>
    <mergeCell ref="AD24:AG24"/>
    <mergeCell ref="BI24:BK24"/>
    <mergeCell ref="BL24:BO24"/>
    <mergeCell ref="BC23:BH24"/>
    <mergeCell ref="BI23:BK23"/>
    <mergeCell ref="BL23:BO23"/>
    <mergeCell ref="BP23:BS23"/>
    <mergeCell ref="BT23:BW23"/>
    <mergeCell ref="BX23:CA23"/>
    <mergeCell ref="BP24:BS24"/>
    <mergeCell ref="BT24:BW24"/>
    <mergeCell ref="BX24:CA24"/>
    <mergeCell ref="CB24:CE24"/>
    <mergeCell ref="BT21:BW21"/>
    <mergeCell ref="BX21:CA21"/>
    <mergeCell ref="CB21:CE21"/>
    <mergeCell ref="CF21:CP22"/>
    <mergeCell ref="K22:M22"/>
    <mergeCell ref="N22:Q22"/>
    <mergeCell ref="R22:U22"/>
    <mergeCell ref="V22:Y22"/>
    <mergeCell ref="Z22:AC22"/>
    <mergeCell ref="AD22:AG22"/>
    <mergeCell ref="AH21:AR22"/>
    <mergeCell ref="BA21:BB27"/>
    <mergeCell ref="BC21:BH22"/>
    <mergeCell ref="BI21:BK21"/>
    <mergeCell ref="BL21:BO21"/>
    <mergeCell ref="BP21:BS21"/>
    <mergeCell ref="BI22:BK22"/>
    <mergeCell ref="BL22:BO22"/>
    <mergeCell ref="BP22:BS22"/>
    <mergeCell ref="AH23:AR24"/>
    <mergeCell ref="BT22:BW22"/>
    <mergeCell ref="BX22:CA22"/>
    <mergeCell ref="CB22:CE22"/>
    <mergeCell ref="K23:M23"/>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5:M25"/>
    <mergeCell ref="N25:Q25"/>
    <mergeCell ref="R25:U25"/>
    <mergeCell ref="V25:Y25"/>
    <mergeCell ref="Z25:AC25"/>
    <mergeCell ref="AD25:AG25"/>
    <mergeCell ref="AH25:AR25"/>
    <mergeCell ref="CF19:CM19"/>
    <mergeCell ref="CN19:CP19"/>
    <mergeCell ref="E20:M20"/>
    <mergeCell ref="N20:Q20"/>
    <mergeCell ref="R20:U20"/>
    <mergeCell ref="V20:Y20"/>
    <mergeCell ref="Z20:AC20"/>
    <mergeCell ref="AD20:AG20"/>
    <mergeCell ref="CB20:CE20"/>
    <mergeCell ref="CF20:CP20"/>
    <mergeCell ref="BC20:BK20"/>
    <mergeCell ref="BL20:BO20"/>
    <mergeCell ref="BP20:BS20"/>
    <mergeCell ref="BT20:BW20"/>
    <mergeCell ref="BX20:CA20"/>
    <mergeCell ref="BP18:BS18"/>
    <mergeCell ref="BT18:BW18"/>
    <mergeCell ref="BX18:CA18"/>
    <mergeCell ref="BI19:BK19"/>
    <mergeCell ref="BL19:BO19"/>
    <mergeCell ref="BP19:BS19"/>
    <mergeCell ref="BT19:BW19"/>
    <mergeCell ref="BX19:CA19"/>
    <mergeCell ref="CB19:CE19"/>
    <mergeCell ref="E18:J19"/>
    <mergeCell ref="K18:M18"/>
    <mergeCell ref="N18:Q18"/>
    <mergeCell ref="R18:U18"/>
    <mergeCell ref="V18:Y18"/>
    <mergeCell ref="Z18:AC18"/>
    <mergeCell ref="AD18:AG18"/>
    <mergeCell ref="AH18:AR18"/>
    <mergeCell ref="BI17:BK17"/>
    <mergeCell ref="E16:J17"/>
    <mergeCell ref="K16:M16"/>
    <mergeCell ref="N16:Q16"/>
    <mergeCell ref="R16:U16"/>
    <mergeCell ref="V16:Y16"/>
    <mergeCell ref="K17:M17"/>
    <mergeCell ref="N17:Q17"/>
    <mergeCell ref="R17:U17"/>
    <mergeCell ref="K19:M19"/>
    <mergeCell ref="N19:Q19"/>
    <mergeCell ref="R19:U19"/>
    <mergeCell ref="V19:Y19"/>
    <mergeCell ref="Z19:AC19"/>
    <mergeCell ref="AD19:AG19"/>
    <mergeCell ref="AH19:AO19"/>
    <mergeCell ref="CF16:CP16"/>
    <mergeCell ref="Z16:AC16"/>
    <mergeCell ref="AD16:AG16"/>
    <mergeCell ref="AH16:AR16"/>
    <mergeCell ref="BA16:BB20"/>
    <mergeCell ref="BC16:BH17"/>
    <mergeCell ref="BI16:BK16"/>
    <mergeCell ref="Z17:AC17"/>
    <mergeCell ref="AD17:AG17"/>
    <mergeCell ref="AH17:AO17"/>
    <mergeCell ref="AP17:AR17"/>
    <mergeCell ref="CF17:CM17"/>
    <mergeCell ref="CN17:CP17"/>
    <mergeCell ref="BL17:BO17"/>
    <mergeCell ref="BP17:BS17"/>
    <mergeCell ref="BT17:BW17"/>
    <mergeCell ref="BX17:CA17"/>
    <mergeCell ref="CB17:CE17"/>
    <mergeCell ref="CB18:CE18"/>
    <mergeCell ref="CF18:CP18"/>
    <mergeCell ref="AP19:AR19"/>
    <mergeCell ref="BC18:BH19"/>
    <mergeCell ref="BI18:BK18"/>
    <mergeCell ref="BL18:BO18"/>
    <mergeCell ref="C14:M15"/>
    <mergeCell ref="N14:AG14"/>
    <mergeCell ref="AH14:AR15"/>
    <mergeCell ref="BA14:BK15"/>
    <mergeCell ref="BL14:CE14"/>
    <mergeCell ref="BL16:BO16"/>
    <mergeCell ref="BP16:BS16"/>
    <mergeCell ref="BT16:BW16"/>
    <mergeCell ref="BX16:CA16"/>
    <mergeCell ref="CB16:CE16"/>
    <mergeCell ref="CF14:CP15"/>
    <mergeCell ref="N15:Q15"/>
    <mergeCell ref="R15:U15"/>
    <mergeCell ref="V15:Y15"/>
    <mergeCell ref="Z15:AC15"/>
    <mergeCell ref="BS11:BT11"/>
    <mergeCell ref="BU11:BV11"/>
    <mergeCell ref="BW11:CC11"/>
    <mergeCell ref="CD11:CE11"/>
    <mergeCell ref="CF11:CG11"/>
    <mergeCell ref="CH11:CP11"/>
    <mergeCell ref="AF11:AG11"/>
    <mergeCell ref="AH11:AI11"/>
    <mergeCell ref="AJ11:AR11"/>
    <mergeCell ref="BA11:BI11"/>
    <mergeCell ref="BJ11:BK11"/>
    <mergeCell ref="BL11:BR11"/>
    <mergeCell ref="AD15:AG15"/>
    <mergeCell ref="BL15:BO15"/>
    <mergeCell ref="BP15:BS15"/>
    <mergeCell ref="BT15:BW15"/>
    <mergeCell ref="BX15:CA15"/>
    <mergeCell ref="CB15:CE15"/>
    <mergeCell ref="C11:K11"/>
    <mergeCell ref="L11:M11"/>
    <mergeCell ref="N11:T11"/>
    <mergeCell ref="U11:V11"/>
    <mergeCell ref="W11:X11"/>
    <mergeCell ref="Y11:AE11"/>
    <mergeCell ref="BS10:BT10"/>
    <mergeCell ref="BU10:BV10"/>
    <mergeCell ref="BW10:CC10"/>
    <mergeCell ref="C10:K10"/>
    <mergeCell ref="L10:M10"/>
    <mergeCell ref="N10:T10"/>
    <mergeCell ref="U10:V10"/>
    <mergeCell ref="W10:X10"/>
    <mergeCell ref="Y10:AE10"/>
    <mergeCell ref="CD10:CE10"/>
    <mergeCell ref="CF10:CG10"/>
    <mergeCell ref="CH10:CP10"/>
    <mergeCell ref="AF10:AG10"/>
    <mergeCell ref="AH10:AI10"/>
    <mergeCell ref="AJ10:AR10"/>
    <mergeCell ref="BA10:BI10"/>
    <mergeCell ref="BJ10:BK10"/>
    <mergeCell ref="BL10:BR10"/>
    <mergeCell ref="BA8:BI8"/>
    <mergeCell ref="BJ8:BT8"/>
    <mergeCell ref="BU8:BV8"/>
    <mergeCell ref="BS9:BT9"/>
    <mergeCell ref="BU9:BV9"/>
    <mergeCell ref="BW9:CC9"/>
    <mergeCell ref="CD9:CE9"/>
    <mergeCell ref="CF9:CG9"/>
    <mergeCell ref="CH9:CP9"/>
    <mergeCell ref="BA9:BI9"/>
    <mergeCell ref="BJ9:BK9"/>
    <mergeCell ref="BL9:BR9"/>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U7:BV7"/>
    <mergeCell ref="BW7:CC7"/>
    <mergeCell ref="CD7:CE7"/>
    <mergeCell ref="CF7:CP7"/>
    <mergeCell ref="BU6:BV6"/>
    <mergeCell ref="BW6:CC6"/>
    <mergeCell ref="CD6:CE6"/>
    <mergeCell ref="CF6:CP6"/>
    <mergeCell ref="BW8:CC8"/>
    <mergeCell ref="CD8:CE8"/>
    <mergeCell ref="CF8:CP8"/>
    <mergeCell ref="C7:K7"/>
    <mergeCell ref="L7:V7"/>
    <mergeCell ref="W7:X7"/>
    <mergeCell ref="Y7:AE7"/>
    <mergeCell ref="AF7:AG7"/>
    <mergeCell ref="AH7:AR7"/>
    <mergeCell ref="BU5:CE5"/>
    <mergeCell ref="CF5:CP5"/>
    <mergeCell ref="C6:K6"/>
    <mergeCell ref="L6:V6"/>
    <mergeCell ref="W6:X6"/>
    <mergeCell ref="Y6:AE6"/>
    <mergeCell ref="AF6:AG6"/>
    <mergeCell ref="AH6:AR6"/>
    <mergeCell ref="BA6:BI6"/>
    <mergeCell ref="BJ6:BT6"/>
    <mergeCell ref="C5:K5"/>
    <mergeCell ref="L5:V5"/>
    <mergeCell ref="W5:AG5"/>
    <mergeCell ref="AH5:AR5"/>
    <mergeCell ref="BA5:BI5"/>
    <mergeCell ref="BJ5:BT5"/>
    <mergeCell ref="BA7:BI7"/>
    <mergeCell ref="BJ7:BT7"/>
  </mergeCells>
  <phoneticPr fontId="5"/>
  <conditionalFormatting sqref="N9:T11 Y6:AE11 AJ9:AR11 N16:AC19 N21:AC25 N28:AC28">
    <cfRule type="containsBlanks" dxfId="66" priority="4">
      <formula>LEN(TRIM(N6))=0</formula>
    </cfRule>
  </conditionalFormatting>
  <conditionalFormatting sqref="T51:AO51 K49:W49 K45:W47">
    <cfRule type="containsBlanks" dxfId="65" priority="3">
      <formula>LEN(TRIM(K45))=0</formula>
    </cfRule>
  </conditionalFormatting>
  <conditionalFormatting sqref="AD63:AL63 V64:X64 Z64 AB64 AF64:AH64 AJ64 AL64 P65:U65 X65:AA65 AF65:AL65 V67:Z68 AD67:AE68 AI70:AO70 V71:X71 Z71 AB71 AF71:AH71 AJ71 AL71">
    <cfRule type="containsBlanks" dxfId="64" priority="2">
      <formula>LEN(TRIM(P63))=0</formula>
    </cfRule>
  </conditionalFormatting>
  <conditionalFormatting sqref="AJ50:AO50">
    <cfRule type="containsBlanks" dxfId="63" priority="1">
      <formula>LEN(TRIM(AJ50))=0</formula>
    </cfRule>
  </conditionalFormatting>
  <dataValidations count="1">
    <dataValidation imeMode="halfAlpha" allowBlank="1" showInputMessage="1" showErrorMessage="1" sqref="AJ9:AR11 Y6:AE11 N9:T11 CH9:CP11 BW6:CC11 BL9:BR11" xr:uid="{B2220928-D1B1-49F8-9516-753E75F7688F}"/>
  </dataValidations>
  <hyperlinks>
    <hyperlink ref="AW1" location="エクセル目次!A1" display="★目次シートへ戻る" xr:uid="{EA365844-EDEE-4207-B4B3-DC4C45F92C43}"/>
    <hyperlink ref="AX1" location="'認定こども園移行相談票（表紙）'!A1" display="★表紙へ戻る" xr:uid="{7FE362BF-9350-47CD-808D-10A6B0D2B552}"/>
  </hyperlinks>
  <pageMargins left="0.7" right="0.7" top="0.75" bottom="0.75" header="0.3" footer="0.3"/>
  <pageSetup paperSize="9" orientation="portrait" r:id="rId1"/>
  <rowBreaks count="2" manualBreakCount="2">
    <brk id="38" max="44" man="1"/>
    <brk id="72"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17</xdr:col>
                    <xdr:colOff>85725</xdr:colOff>
                    <xdr:row>60</xdr:row>
                    <xdr:rowOff>276225</xdr:rowOff>
                  </from>
                  <to>
                    <xdr:col>19</xdr:col>
                    <xdr:colOff>85725</xdr:colOff>
                    <xdr:row>62</xdr:row>
                    <xdr:rowOff>9525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17</xdr:col>
                    <xdr:colOff>85725</xdr:colOff>
                    <xdr:row>61</xdr:row>
                    <xdr:rowOff>257175</xdr:rowOff>
                  </from>
                  <to>
                    <xdr:col>19</xdr:col>
                    <xdr:colOff>85725</xdr:colOff>
                    <xdr:row>63</xdr:row>
                    <xdr:rowOff>9525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26</xdr:col>
                    <xdr:colOff>85725</xdr:colOff>
                    <xdr:row>60</xdr:row>
                    <xdr:rowOff>276225</xdr:rowOff>
                  </from>
                  <to>
                    <xdr:col>28</xdr:col>
                    <xdr:colOff>85725</xdr:colOff>
                    <xdr:row>62</xdr:row>
                    <xdr:rowOff>9525</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26</xdr:col>
                    <xdr:colOff>85725</xdr:colOff>
                    <xdr:row>61</xdr:row>
                    <xdr:rowOff>257175</xdr:rowOff>
                  </from>
                  <to>
                    <xdr:col>28</xdr:col>
                    <xdr:colOff>85725</xdr:colOff>
                    <xdr:row>63</xdr:row>
                    <xdr:rowOff>9525</xdr:rowOff>
                  </to>
                </anchor>
              </controlPr>
            </control>
          </mc:Choice>
        </mc:AlternateContent>
        <mc:AlternateContent xmlns:mc="http://schemas.openxmlformats.org/markup-compatibility/2006">
          <mc:Choice Requires="x14">
            <control shapeId="4101" r:id="rId8" name="Check Box 5">
              <controlPr locked="0" defaultSize="0" autoFill="0" autoLine="0" autoPict="0">
                <anchor moveWithCells="1">
                  <from>
                    <xdr:col>24</xdr:col>
                    <xdr:colOff>76200</xdr:colOff>
                    <xdr:row>67</xdr:row>
                    <xdr:rowOff>361950</xdr:rowOff>
                  </from>
                  <to>
                    <xdr:col>26</xdr:col>
                    <xdr:colOff>76200</xdr:colOff>
                    <xdr:row>69</xdr:row>
                    <xdr:rowOff>0</xdr:rowOff>
                  </to>
                </anchor>
              </controlPr>
            </control>
          </mc:Choice>
        </mc:AlternateContent>
        <mc:AlternateContent xmlns:mc="http://schemas.openxmlformats.org/markup-compatibility/2006">
          <mc:Choice Requires="x14">
            <control shapeId="4102" r:id="rId9" name="Check Box 6">
              <controlPr locked="0" defaultSize="0" autoFill="0" autoLine="0" autoPict="0">
                <anchor moveWithCells="1">
                  <from>
                    <xdr:col>24</xdr:col>
                    <xdr:colOff>85725</xdr:colOff>
                    <xdr:row>68</xdr:row>
                    <xdr:rowOff>257175</xdr:rowOff>
                  </from>
                  <to>
                    <xdr:col>26</xdr:col>
                    <xdr:colOff>85725</xdr:colOff>
                    <xdr:row>70</xdr:row>
                    <xdr:rowOff>9525</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31</xdr:col>
                    <xdr:colOff>85725</xdr:colOff>
                    <xdr:row>67</xdr:row>
                    <xdr:rowOff>361950</xdr:rowOff>
                  </from>
                  <to>
                    <xdr:col>33</xdr:col>
                    <xdr:colOff>85725</xdr:colOff>
                    <xdr:row>69</xdr:row>
                    <xdr:rowOff>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31</xdr:col>
                    <xdr:colOff>95250</xdr:colOff>
                    <xdr:row>69</xdr:row>
                    <xdr:rowOff>0</xdr:rowOff>
                  </from>
                  <to>
                    <xdr:col>33</xdr:col>
                    <xdr:colOff>95250</xdr:colOff>
                    <xdr:row>70</xdr:row>
                    <xdr:rowOff>28575</xdr:rowOff>
                  </to>
                </anchor>
              </controlPr>
            </control>
          </mc:Choice>
        </mc:AlternateContent>
        <mc:AlternateContent xmlns:mc="http://schemas.openxmlformats.org/markup-compatibility/2006">
          <mc:Choice Requires="x14">
            <control shapeId="4105" r:id="rId12" name="Check Box 9">
              <controlPr locked="0" defaultSize="0" autoFill="0" autoLine="0" autoPict="0">
                <anchor moveWithCells="1">
                  <from>
                    <xdr:col>10</xdr:col>
                    <xdr:colOff>114300</xdr:colOff>
                    <xdr:row>80</xdr:row>
                    <xdr:rowOff>276225</xdr:rowOff>
                  </from>
                  <to>
                    <xdr:col>12</xdr:col>
                    <xdr:colOff>123825</xdr:colOff>
                    <xdr:row>82</xdr:row>
                    <xdr:rowOff>9525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10</xdr:col>
                    <xdr:colOff>114300</xdr:colOff>
                    <xdr:row>83</xdr:row>
                    <xdr:rowOff>0</xdr:rowOff>
                  </from>
                  <to>
                    <xdr:col>12</xdr:col>
                    <xdr:colOff>123825</xdr:colOff>
                    <xdr:row>84</xdr:row>
                    <xdr:rowOff>28575</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10</xdr:col>
                    <xdr:colOff>114300</xdr:colOff>
                    <xdr:row>82</xdr:row>
                    <xdr:rowOff>0</xdr:rowOff>
                  </from>
                  <to>
                    <xdr:col>12</xdr:col>
                    <xdr:colOff>123825</xdr:colOff>
                    <xdr:row>83</xdr:row>
                    <xdr:rowOff>28575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10</xdr:col>
                    <xdr:colOff>114300</xdr:colOff>
                    <xdr:row>84</xdr:row>
                    <xdr:rowOff>0</xdr:rowOff>
                  </from>
                  <to>
                    <xdr:col>12</xdr:col>
                    <xdr:colOff>123825</xdr:colOff>
                    <xdr:row>85</xdr:row>
                    <xdr:rowOff>28575</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10</xdr:col>
                    <xdr:colOff>114300</xdr:colOff>
                    <xdr:row>85</xdr:row>
                    <xdr:rowOff>0</xdr:rowOff>
                  </from>
                  <to>
                    <xdr:col>12</xdr:col>
                    <xdr:colOff>123825</xdr:colOff>
                    <xdr:row>86</xdr:row>
                    <xdr:rowOff>28575</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10</xdr:col>
                    <xdr:colOff>114300</xdr:colOff>
                    <xdr:row>86</xdr:row>
                    <xdr:rowOff>0</xdr:rowOff>
                  </from>
                  <to>
                    <xdr:col>12</xdr:col>
                    <xdr:colOff>123825</xdr:colOff>
                    <xdr:row>87</xdr:row>
                    <xdr:rowOff>28575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10</xdr:col>
                    <xdr:colOff>114300</xdr:colOff>
                    <xdr:row>86</xdr:row>
                    <xdr:rowOff>257175</xdr:rowOff>
                  </from>
                  <to>
                    <xdr:col>12</xdr:col>
                    <xdr:colOff>123825</xdr:colOff>
                    <xdr:row>88</xdr:row>
                    <xdr:rowOff>9525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10</xdr:col>
                    <xdr:colOff>114300</xdr:colOff>
                    <xdr:row>88</xdr:row>
                    <xdr:rowOff>257175</xdr:rowOff>
                  </from>
                  <to>
                    <xdr:col>12</xdr:col>
                    <xdr:colOff>123825</xdr:colOff>
                    <xdr:row>90</xdr:row>
                    <xdr:rowOff>9525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10</xdr:col>
                    <xdr:colOff>114300</xdr:colOff>
                    <xdr:row>89</xdr:row>
                    <xdr:rowOff>257175</xdr:rowOff>
                  </from>
                  <to>
                    <xdr:col>12</xdr:col>
                    <xdr:colOff>123825</xdr:colOff>
                    <xdr:row>91</xdr:row>
                    <xdr:rowOff>9525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10</xdr:col>
                    <xdr:colOff>114300</xdr:colOff>
                    <xdr:row>91</xdr:row>
                    <xdr:rowOff>0</xdr:rowOff>
                  </from>
                  <to>
                    <xdr:col>12</xdr:col>
                    <xdr:colOff>123825</xdr:colOff>
                    <xdr:row>92</xdr:row>
                    <xdr:rowOff>28575</xdr:rowOff>
                  </to>
                </anchor>
              </controlPr>
            </control>
          </mc:Choice>
        </mc:AlternateContent>
        <mc:AlternateContent xmlns:mc="http://schemas.openxmlformats.org/markup-compatibility/2006">
          <mc:Choice Requires="x14">
            <control shapeId="4115" r:id="rId22" name="Check Box 19">
              <controlPr locked="0" defaultSize="0" autoFill="0" autoLine="0" autoPict="0">
                <anchor moveWithCells="1">
                  <from>
                    <xdr:col>20</xdr:col>
                    <xdr:colOff>123825</xdr:colOff>
                    <xdr:row>80</xdr:row>
                    <xdr:rowOff>276225</xdr:rowOff>
                  </from>
                  <to>
                    <xdr:col>22</xdr:col>
                    <xdr:colOff>123825</xdr:colOff>
                    <xdr:row>82</xdr:row>
                    <xdr:rowOff>9525</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31</xdr:col>
                    <xdr:colOff>114300</xdr:colOff>
                    <xdr:row>84</xdr:row>
                    <xdr:rowOff>0</xdr:rowOff>
                  </from>
                  <to>
                    <xdr:col>33</xdr:col>
                    <xdr:colOff>123825</xdr:colOff>
                    <xdr:row>85</xdr:row>
                    <xdr:rowOff>28575</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31</xdr:col>
                    <xdr:colOff>114300</xdr:colOff>
                    <xdr:row>87</xdr:row>
                    <xdr:rowOff>0</xdr:rowOff>
                  </from>
                  <to>
                    <xdr:col>33</xdr:col>
                    <xdr:colOff>123825</xdr:colOff>
                    <xdr:row>88</xdr:row>
                    <xdr:rowOff>28575</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31</xdr:col>
                    <xdr:colOff>114300</xdr:colOff>
                    <xdr:row>89</xdr:row>
                    <xdr:rowOff>0</xdr:rowOff>
                  </from>
                  <to>
                    <xdr:col>33</xdr:col>
                    <xdr:colOff>123825</xdr:colOff>
                    <xdr:row>90</xdr:row>
                    <xdr:rowOff>28575</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21</xdr:col>
                    <xdr:colOff>123825</xdr:colOff>
                    <xdr:row>91</xdr:row>
                    <xdr:rowOff>0</xdr:rowOff>
                  </from>
                  <to>
                    <xdr:col>23</xdr:col>
                    <xdr:colOff>123825</xdr:colOff>
                    <xdr:row>92</xdr:row>
                    <xdr:rowOff>28575</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10</xdr:col>
                    <xdr:colOff>104775</xdr:colOff>
                    <xdr:row>94</xdr:row>
                    <xdr:rowOff>276225</xdr:rowOff>
                  </from>
                  <to>
                    <xdr:col>12</xdr:col>
                    <xdr:colOff>104775</xdr:colOff>
                    <xdr:row>96</xdr:row>
                    <xdr:rowOff>9525</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10</xdr:col>
                    <xdr:colOff>104775</xdr:colOff>
                    <xdr:row>97</xdr:row>
                    <xdr:rowOff>9525</xdr:rowOff>
                  </from>
                  <to>
                    <xdr:col>12</xdr:col>
                    <xdr:colOff>104775</xdr:colOff>
                    <xdr:row>98</xdr:row>
                    <xdr:rowOff>28575</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10</xdr:col>
                    <xdr:colOff>104775</xdr:colOff>
                    <xdr:row>97</xdr:row>
                    <xdr:rowOff>257175</xdr:rowOff>
                  </from>
                  <to>
                    <xdr:col>12</xdr:col>
                    <xdr:colOff>104775</xdr:colOff>
                    <xdr:row>99</xdr:row>
                    <xdr:rowOff>9525</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10</xdr:col>
                    <xdr:colOff>104775</xdr:colOff>
                    <xdr:row>99</xdr:row>
                    <xdr:rowOff>257175</xdr:rowOff>
                  </from>
                  <to>
                    <xdr:col>12</xdr:col>
                    <xdr:colOff>104775</xdr:colOff>
                    <xdr:row>101</xdr:row>
                    <xdr:rowOff>9525</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10</xdr:col>
                    <xdr:colOff>104775</xdr:colOff>
                    <xdr:row>100</xdr:row>
                    <xdr:rowOff>257175</xdr:rowOff>
                  </from>
                  <to>
                    <xdr:col>12</xdr:col>
                    <xdr:colOff>104775</xdr:colOff>
                    <xdr:row>102</xdr:row>
                    <xdr:rowOff>9525</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10</xdr:col>
                    <xdr:colOff>104775</xdr:colOff>
                    <xdr:row>103</xdr:row>
                    <xdr:rowOff>0</xdr:rowOff>
                  </from>
                  <to>
                    <xdr:col>12</xdr:col>
                    <xdr:colOff>104775</xdr:colOff>
                    <xdr:row>104</xdr:row>
                    <xdr:rowOff>28575</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10</xdr:col>
                    <xdr:colOff>104775</xdr:colOff>
                    <xdr:row>104</xdr:row>
                    <xdr:rowOff>0</xdr:rowOff>
                  </from>
                  <to>
                    <xdr:col>12</xdr:col>
                    <xdr:colOff>104775</xdr:colOff>
                    <xdr:row>105</xdr:row>
                    <xdr:rowOff>28575</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10</xdr:col>
                    <xdr:colOff>104775</xdr:colOff>
                    <xdr:row>105</xdr:row>
                    <xdr:rowOff>0</xdr:rowOff>
                  </from>
                  <to>
                    <xdr:col>12</xdr:col>
                    <xdr:colOff>104775</xdr:colOff>
                    <xdr:row>106</xdr:row>
                    <xdr:rowOff>28575</xdr:rowOff>
                  </to>
                </anchor>
              </controlPr>
            </control>
          </mc:Choice>
        </mc:AlternateContent>
        <mc:AlternateContent xmlns:mc="http://schemas.openxmlformats.org/markup-compatibility/2006">
          <mc:Choice Requires="x14">
            <control shapeId="4129" r:id="rId36" name="Check Box 33">
              <controlPr locked="0" defaultSize="0" autoFill="0" autoLine="0" autoPict="0">
                <anchor moveWithCells="1">
                  <from>
                    <xdr:col>28</xdr:col>
                    <xdr:colOff>85725</xdr:colOff>
                    <xdr:row>40</xdr:row>
                    <xdr:rowOff>47625</xdr:rowOff>
                  </from>
                  <to>
                    <xdr:col>30</xdr:col>
                    <xdr:colOff>85725</xdr:colOff>
                    <xdr:row>40</xdr:row>
                    <xdr:rowOff>295275</xdr:rowOff>
                  </to>
                </anchor>
              </controlPr>
            </control>
          </mc:Choice>
        </mc:AlternateContent>
        <mc:AlternateContent xmlns:mc="http://schemas.openxmlformats.org/markup-compatibility/2006">
          <mc:Choice Requires="x14">
            <control shapeId="4130" r:id="rId37" name="Check Box 34">
              <controlPr locked="0" defaultSize="0" autoFill="0" autoLine="0" autoPict="0">
                <anchor moveWithCells="1">
                  <from>
                    <xdr:col>28</xdr:col>
                    <xdr:colOff>85725</xdr:colOff>
                    <xdr:row>39</xdr:row>
                    <xdr:rowOff>47625</xdr:rowOff>
                  </from>
                  <to>
                    <xdr:col>30</xdr:col>
                    <xdr:colOff>85725</xdr:colOff>
                    <xdr:row>39</xdr:row>
                    <xdr:rowOff>295275</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10</xdr:col>
                    <xdr:colOff>66675</xdr:colOff>
                    <xdr:row>48</xdr:row>
                    <xdr:rowOff>228600</xdr:rowOff>
                  </from>
                  <to>
                    <xdr:col>12</xdr:col>
                    <xdr:colOff>76200</xdr:colOff>
                    <xdr:row>49</xdr:row>
                    <xdr:rowOff>228600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15</xdr:col>
                    <xdr:colOff>57150</xdr:colOff>
                    <xdr:row>48</xdr:row>
                    <xdr:rowOff>190500</xdr:rowOff>
                  </from>
                  <to>
                    <xdr:col>17</xdr:col>
                    <xdr:colOff>95250</xdr:colOff>
                    <xdr:row>50</xdr:row>
                    <xdr:rowOff>28575</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20</xdr:col>
                    <xdr:colOff>57150</xdr:colOff>
                    <xdr:row>48</xdr:row>
                    <xdr:rowOff>238125</xdr:rowOff>
                  </from>
                  <to>
                    <xdr:col>22</xdr:col>
                    <xdr:colOff>57150</xdr:colOff>
                    <xdr:row>50</xdr:row>
                    <xdr:rowOff>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29</xdr:col>
                    <xdr:colOff>47625</xdr:colOff>
                    <xdr:row>48</xdr:row>
                    <xdr:rowOff>228600</xdr:rowOff>
                  </from>
                  <to>
                    <xdr:col>31</xdr:col>
                    <xdr:colOff>57150</xdr:colOff>
                    <xdr:row>49</xdr:row>
                    <xdr:rowOff>228600</xdr:rowOff>
                  </to>
                </anchor>
              </controlPr>
            </control>
          </mc:Choice>
        </mc:AlternateContent>
        <mc:AlternateContent xmlns:mc="http://schemas.openxmlformats.org/markup-compatibility/2006">
          <mc:Choice Requires="x14">
            <control shapeId="4135" r:id="rId42" name="Check Box 39">
              <controlPr defaultSize="0" autoFill="0" autoLine="0" autoPict="0">
                <anchor moveWithCells="1">
                  <from>
                    <xdr:col>67</xdr:col>
                    <xdr:colOff>85725</xdr:colOff>
                    <xdr:row>60</xdr:row>
                    <xdr:rowOff>276225</xdr:rowOff>
                  </from>
                  <to>
                    <xdr:col>69</xdr:col>
                    <xdr:colOff>85725</xdr:colOff>
                    <xdr:row>62</xdr:row>
                    <xdr:rowOff>9525</xdr:rowOff>
                  </to>
                </anchor>
              </controlPr>
            </control>
          </mc:Choice>
        </mc:AlternateContent>
        <mc:AlternateContent xmlns:mc="http://schemas.openxmlformats.org/markup-compatibility/2006">
          <mc:Choice Requires="x14">
            <control shapeId="4136" r:id="rId43" name="Check Box 40">
              <controlPr defaultSize="0" autoFill="0" autoLine="0" autoPict="0">
                <anchor moveWithCells="1">
                  <from>
                    <xdr:col>67</xdr:col>
                    <xdr:colOff>85725</xdr:colOff>
                    <xdr:row>61</xdr:row>
                    <xdr:rowOff>257175</xdr:rowOff>
                  </from>
                  <to>
                    <xdr:col>69</xdr:col>
                    <xdr:colOff>85725</xdr:colOff>
                    <xdr:row>63</xdr:row>
                    <xdr:rowOff>9525</xdr:rowOff>
                  </to>
                </anchor>
              </controlPr>
            </control>
          </mc:Choice>
        </mc:AlternateContent>
        <mc:AlternateContent xmlns:mc="http://schemas.openxmlformats.org/markup-compatibility/2006">
          <mc:Choice Requires="x14">
            <control shapeId="4137" r:id="rId44" name="Check Box 41">
              <controlPr defaultSize="0" autoFill="0" autoLine="0" autoPict="0">
                <anchor moveWithCells="1">
                  <from>
                    <xdr:col>76</xdr:col>
                    <xdr:colOff>85725</xdr:colOff>
                    <xdr:row>60</xdr:row>
                    <xdr:rowOff>276225</xdr:rowOff>
                  </from>
                  <to>
                    <xdr:col>78</xdr:col>
                    <xdr:colOff>85725</xdr:colOff>
                    <xdr:row>62</xdr:row>
                    <xdr:rowOff>9525</xdr:rowOff>
                  </to>
                </anchor>
              </controlPr>
            </control>
          </mc:Choice>
        </mc:AlternateContent>
        <mc:AlternateContent xmlns:mc="http://schemas.openxmlformats.org/markup-compatibility/2006">
          <mc:Choice Requires="x14">
            <control shapeId="4138" r:id="rId45" name="Check Box 42">
              <controlPr defaultSize="0" autoFill="0" autoLine="0" autoPict="0">
                <anchor moveWithCells="1">
                  <from>
                    <xdr:col>76</xdr:col>
                    <xdr:colOff>85725</xdr:colOff>
                    <xdr:row>61</xdr:row>
                    <xdr:rowOff>257175</xdr:rowOff>
                  </from>
                  <to>
                    <xdr:col>78</xdr:col>
                    <xdr:colOff>85725</xdr:colOff>
                    <xdr:row>63</xdr:row>
                    <xdr:rowOff>9525</xdr:rowOff>
                  </to>
                </anchor>
              </controlPr>
            </control>
          </mc:Choice>
        </mc:AlternateContent>
        <mc:AlternateContent xmlns:mc="http://schemas.openxmlformats.org/markup-compatibility/2006">
          <mc:Choice Requires="x14">
            <control shapeId="4139" r:id="rId46" name="Check Box 43">
              <controlPr defaultSize="0" autoFill="0" autoLine="0" autoPict="0">
                <anchor moveWithCells="1">
                  <from>
                    <xdr:col>74</xdr:col>
                    <xdr:colOff>76200</xdr:colOff>
                    <xdr:row>67</xdr:row>
                    <xdr:rowOff>361950</xdr:rowOff>
                  </from>
                  <to>
                    <xdr:col>76</xdr:col>
                    <xdr:colOff>76200</xdr:colOff>
                    <xdr:row>69</xdr:row>
                    <xdr:rowOff>0</xdr:rowOff>
                  </to>
                </anchor>
              </controlPr>
            </control>
          </mc:Choice>
        </mc:AlternateContent>
        <mc:AlternateContent xmlns:mc="http://schemas.openxmlformats.org/markup-compatibility/2006">
          <mc:Choice Requires="x14">
            <control shapeId="4140" r:id="rId47" name="Check Box 44">
              <controlPr defaultSize="0" autoFill="0" autoLine="0" autoPict="0">
                <anchor moveWithCells="1">
                  <from>
                    <xdr:col>74</xdr:col>
                    <xdr:colOff>85725</xdr:colOff>
                    <xdr:row>68</xdr:row>
                    <xdr:rowOff>257175</xdr:rowOff>
                  </from>
                  <to>
                    <xdr:col>76</xdr:col>
                    <xdr:colOff>85725</xdr:colOff>
                    <xdr:row>70</xdr:row>
                    <xdr:rowOff>9525</xdr:rowOff>
                  </to>
                </anchor>
              </controlPr>
            </control>
          </mc:Choice>
        </mc:AlternateContent>
        <mc:AlternateContent xmlns:mc="http://schemas.openxmlformats.org/markup-compatibility/2006">
          <mc:Choice Requires="x14">
            <control shapeId="4141" r:id="rId48" name="Check Box 45">
              <controlPr defaultSize="0" autoFill="0" autoLine="0" autoPict="0">
                <anchor moveWithCells="1">
                  <from>
                    <xdr:col>81</xdr:col>
                    <xdr:colOff>85725</xdr:colOff>
                    <xdr:row>67</xdr:row>
                    <xdr:rowOff>361950</xdr:rowOff>
                  </from>
                  <to>
                    <xdr:col>83</xdr:col>
                    <xdr:colOff>85725</xdr:colOff>
                    <xdr:row>69</xdr:row>
                    <xdr:rowOff>0</xdr:rowOff>
                  </to>
                </anchor>
              </controlPr>
            </control>
          </mc:Choice>
        </mc:AlternateContent>
        <mc:AlternateContent xmlns:mc="http://schemas.openxmlformats.org/markup-compatibility/2006">
          <mc:Choice Requires="x14">
            <control shapeId="4142" r:id="rId49" name="Check Box 46">
              <controlPr defaultSize="0" autoFill="0" autoLine="0" autoPict="0">
                <anchor moveWithCells="1">
                  <from>
                    <xdr:col>81</xdr:col>
                    <xdr:colOff>95250</xdr:colOff>
                    <xdr:row>69</xdr:row>
                    <xdr:rowOff>0</xdr:rowOff>
                  </from>
                  <to>
                    <xdr:col>83</xdr:col>
                    <xdr:colOff>95250</xdr:colOff>
                    <xdr:row>70</xdr:row>
                    <xdr:rowOff>28575</xdr:rowOff>
                  </to>
                </anchor>
              </controlPr>
            </control>
          </mc:Choice>
        </mc:AlternateContent>
        <mc:AlternateContent xmlns:mc="http://schemas.openxmlformats.org/markup-compatibility/2006">
          <mc:Choice Requires="x14">
            <control shapeId="4143" r:id="rId50" name="Check Box 47">
              <controlPr defaultSize="0" autoFill="0" autoLine="0" autoPict="0">
                <anchor moveWithCells="1">
                  <from>
                    <xdr:col>59</xdr:col>
                    <xdr:colOff>104775</xdr:colOff>
                    <xdr:row>75</xdr:row>
                    <xdr:rowOff>276225</xdr:rowOff>
                  </from>
                  <to>
                    <xdr:col>61</xdr:col>
                    <xdr:colOff>104775</xdr:colOff>
                    <xdr:row>77</xdr:row>
                    <xdr:rowOff>28575</xdr:rowOff>
                  </to>
                </anchor>
              </controlPr>
            </control>
          </mc:Choice>
        </mc:AlternateContent>
        <mc:AlternateContent xmlns:mc="http://schemas.openxmlformats.org/markup-compatibility/2006">
          <mc:Choice Requires="x14">
            <control shapeId="4144" r:id="rId51" name="Check Box 48">
              <controlPr defaultSize="0" autoFill="0" autoLine="0" autoPict="0">
                <anchor moveWithCells="1">
                  <from>
                    <xdr:col>59</xdr:col>
                    <xdr:colOff>104775</xdr:colOff>
                    <xdr:row>76</xdr:row>
                    <xdr:rowOff>228600</xdr:rowOff>
                  </from>
                  <to>
                    <xdr:col>61</xdr:col>
                    <xdr:colOff>104775</xdr:colOff>
                    <xdr:row>78</xdr:row>
                    <xdr:rowOff>28575</xdr:rowOff>
                  </to>
                </anchor>
              </controlPr>
            </control>
          </mc:Choice>
        </mc:AlternateContent>
        <mc:AlternateContent xmlns:mc="http://schemas.openxmlformats.org/markup-compatibility/2006">
          <mc:Choice Requires="x14">
            <control shapeId="4145" r:id="rId52" name="Check Box 49">
              <controlPr defaultSize="0" autoFill="0" autoLine="0" autoPict="0">
                <anchor moveWithCells="1">
                  <from>
                    <xdr:col>60</xdr:col>
                    <xdr:colOff>114300</xdr:colOff>
                    <xdr:row>80</xdr:row>
                    <xdr:rowOff>276225</xdr:rowOff>
                  </from>
                  <to>
                    <xdr:col>62</xdr:col>
                    <xdr:colOff>123825</xdr:colOff>
                    <xdr:row>82</xdr:row>
                    <xdr:rowOff>9525</xdr:rowOff>
                  </to>
                </anchor>
              </controlPr>
            </control>
          </mc:Choice>
        </mc:AlternateContent>
        <mc:AlternateContent xmlns:mc="http://schemas.openxmlformats.org/markup-compatibility/2006">
          <mc:Choice Requires="x14">
            <control shapeId="4146" r:id="rId53" name="Check Box 50">
              <controlPr defaultSize="0" autoFill="0" autoLine="0" autoPict="0">
                <anchor moveWithCells="1">
                  <from>
                    <xdr:col>60</xdr:col>
                    <xdr:colOff>114300</xdr:colOff>
                    <xdr:row>83</xdr:row>
                    <xdr:rowOff>0</xdr:rowOff>
                  </from>
                  <to>
                    <xdr:col>62</xdr:col>
                    <xdr:colOff>123825</xdr:colOff>
                    <xdr:row>84</xdr:row>
                    <xdr:rowOff>28575</xdr:rowOff>
                  </to>
                </anchor>
              </controlPr>
            </control>
          </mc:Choice>
        </mc:AlternateContent>
        <mc:AlternateContent xmlns:mc="http://schemas.openxmlformats.org/markup-compatibility/2006">
          <mc:Choice Requires="x14">
            <control shapeId="4147" r:id="rId54" name="Check Box 51">
              <controlPr defaultSize="0" autoFill="0" autoLine="0" autoPict="0">
                <anchor moveWithCells="1">
                  <from>
                    <xdr:col>60</xdr:col>
                    <xdr:colOff>114300</xdr:colOff>
                    <xdr:row>82</xdr:row>
                    <xdr:rowOff>0</xdr:rowOff>
                  </from>
                  <to>
                    <xdr:col>62</xdr:col>
                    <xdr:colOff>123825</xdr:colOff>
                    <xdr:row>83</xdr:row>
                    <xdr:rowOff>28575</xdr:rowOff>
                  </to>
                </anchor>
              </controlPr>
            </control>
          </mc:Choice>
        </mc:AlternateContent>
        <mc:AlternateContent xmlns:mc="http://schemas.openxmlformats.org/markup-compatibility/2006">
          <mc:Choice Requires="x14">
            <control shapeId="4148" r:id="rId55" name="Check Box 52">
              <controlPr defaultSize="0" autoFill="0" autoLine="0" autoPict="0">
                <anchor moveWithCells="1">
                  <from>
                    <xdr:col>60</xdr:col>
                    <xdr:colOff>114300</xdr:colOff>
                    <xdr:row>84</xdr:row>
                    <xdr:rowOff>0</xdr:rowOff>
                  </from>
                  <to>
                    <xdr:col>62</xdr:col>
                    <xdr:colOff>123825</xdr:colOff>
                    <xdr:row>85</xdr:row>
                    <xdr:rowOff>28575</xdr:rowOff>
                  </to>
                </anchor>
              </controlPr>
            </control>
          </mc:Choice>
        </mc:AlternateContent>
        <mc:AlternateContent xmlns:mc="http://schemas.openxmlformats.org/markup-compatibility/2006">
          <mc:Choice Requires="x14">
            <control shapeId="4149" r:id="rId56" name="Check Box 53">
              <controlPr defaultSize="0" autoFill="0" autoLine="0" autoPict="0">
                <anchor moveWithCells="1">
                  <from>
                    <xdr:col>60</xdr:col>
                    <xdr:colOff>114300</xdr:colOff>
                    <xdr:row>85</xdr:row>
                    <xdr:rowOff>0</xdr:rowOff>
                  </from>
                  <to>
                    <xdr:col>62</xdr:col>
                    <xdr:colOff>123825</xdr:colOff>
                    <xdr:row>86</xdr:row>
                    <xdr:rowOff>28575</xdr:rowOff>
                  </to>
                </anchor>
              </controlPr>
            </control>
          </mc:Choice>
        </mc:AlternateContent>
        <mc:AlternateContent xmlns:mc="http://schemas.openxmlformats.org/markup-compatibility/2006">
          <mc:Choice Requires="x14">
            <control shapeId="4150" r:id="rId57" name="Check Box 54">
              <controlPr defaultSize="0" autoFill="0" autoLine="0" autoPict="0">
                <anchor moveWithCells="1">
                  <from>
                    <xdr:col>60</xdr:col>
                    <xdr:colOff>114300</xdr:colOff>
                    <xdr:row>86</xdr:row>
                    <xdr:rowOff>0</xdr:rowOff>
                  </from>
                  <to>
                    <xdr:col>62</xdr:col>
                    <xdr:colOff>123825</xdr:colOff>
                    <xdr:row>87</xdr:row>
                    <xdr:rowOff>28575</xdr:rowOff>
                  </to>
                </anchor>
              </controlPr>
            </control>
          </mc:Choice>
        </mc:AlternateContent>
        <mc:AlternateContent xmlns:mc="http://schemas.openxmlformats.org/markup-compatibility/2006">
          <mc:Choice Requires="x14">
            <control shapeId="4151" r:id="rId58" name="Check Box 55">
              <controlPr defaultSize="0" autoFill="0" autoLine="0" autoPict="0">
                <anchor moveWithCells="1">
                  <from>
                    <xdr:col>60</xdr:col>
                    <xdr:colOff>114300</xdr:colOff>
                    <xdr:row>86</xdr:row>
                    <xdr:rowOff>257175</xdr:rowOff>
                  </from>
                  <to>
                    <xdr:col>62</xdr:col>
                    <xdr:colOff>123825</xdr:colOff>
                    <xdr:row>88</xdr:row>
                    <xdr:rowOff>9525</xdr:rowOff>
                  </to>
                </anchor>
              </controlPr>
            </control>
          </mc:Choice>
        </mc:AlternateContent>
        <mc:AlternateContent xmlns:mc="http://schemas.openxmlformats.org/markup-compatibility/2006">
          <mc:Choice Requires="x14">
            <control shapeId="4152" r:id="rId59" name="Check Box 56">
              <controlPr defaultSize="0" autoFill="0" autoLine="0" autoPict="0">
                <anchor moveWithCells="1">
                  <from>
                    <xdr:col>60</xdr:col>
                    <xdr:colOff>114300</xdr:colOff>
                    <xdr:row>88</xdr:row>
                    <xdr:rowOff>257175</xdr:rowOff>
                  </from>
                  <to>
                    <xdr:col>62</xdr:col>
                    <xdr:colOff>123825</xdr:colOff>
                    <xdr:row>90</xdr:row>
                    <xdr:rowOff>9525</xdr:rowOff>
                  </to>
                </anchor>
              </controlPr>
            </control>
          </mc:Choice>
        </mc:AlternateContent>
        <mc:AlternateContent xmlns:mc="http://schemas.openxmlformats.org/markup-compatibility/2006">
          <mc:Choice Requires="x14">
            <control shapeId="4153" r:id="rId60" name="Check Box 57">
              <controlPr defaultSize="0" autoFill="0" autoLine="0" autoPict="0">
                <anchor moveWithCells="1">
                  <from>
                    <xdr:col>60</xdr:col>
                    <xdr:colOff>114300</xdr:colOff>
                    <xdr:row>89</xdr:row>
                    <xdr:rowOff>257175</xdr:rowOff>
                  </from>
                  <to>
                    <xdr:col>62</xdr:col>
                    <xdr:colOff>123825</xdr:colOff>
                    <xdr:row>91</xdr:row>
                    <xdr:rowOff>9525</xdr:rowOff>
                  </to>
                </anchor>
              </controlPr>
            </control>
          </mc:Choice>
        </mc:AlternateContent>
        <mc:AlternateContent xmlns:mc="http://schemas.openxmlformats.org/markup-compatibility/2006">
          <mc:Choice Requires="x14">
            <control shapeId="4154" r:id="rId61" name="Check Box 58">
              <controlPr defaultSize="0" autoFill="0" autoLine="0" autoPict="0">
                <anchor moveWithCells="1">
                  <from>
                    <xdr:col>60</xdr:col>
                    <xdr:colOff>114300</xdr:colOff>
                    <xdr:row>91</xdr:row>
                    <xdr:rowOff>0</xdr:rowOff>
                  </from>
                  <to>
                    <xdr:col>62</xdr:col>
                    <xdr:colOff>123825</xdr:colOff>
                    <xdr:row>92</xdr:row>
                    <xdr:rowOff>28575</xdr:rowOff>
                  </to>
                </anchor>
              </controlPr>
            </control>
          </mc:Choice>
        </mc:AlternateContent>
        <mc:AlternateContent xmlns:mc="http://schemas.openxmlformats.org/markup-compatibility/2006">
          <mc:Choice Requires="x14">
            <control shapeId="4155" r:id="rId62" name="Check Box 59">
              <controlPr defaultSize="0" autoFill="0" autoLine="0" autoPict="0">
                <anchor moveWithCells="1">
                  <from>
                    <xdr:col>70</xdr:col>
                    <xdr:colOff>123825</xdr:colOff>
                    <xdr:row>80</xdr:row>
                    <xdr:rowOff>276225</xdr:rowOff>
                  </from>
                  <to>
                    <xdr:col>72</xdr:col>
                    <xdr:colOff>123825</xdr:colOff>
                    <xdr:row>82</xdr:row>
                    <xdr:rowOff>9525</xdr:rowOff>
                  </to>
                </anchor>
              </controlPr>
            </control>
          </mc:Choice>
        </mc:AlternateContent>
        <mc:AlternateContent xmlns:mc="http://schemas.openxmlformats.org/markup-compatibility/2006">
          <mc:Choice Requires="x14">
            <control shapeId="4156" r:id="rId63" name="Check Box 60">
              <controlPr defaultSize="0" autoFill="0" autoLine="0" autoPict="0">
                <anchor moveWithCells="1">
                  <from>
                    <xdr:col>81</xdr:col>
                    <xdr:colOff>114300</xdr:colOff>
                    <xdr:row>85</xdr:row>
                    <xdr:rowOff>0</xdr:rowOff>
                  </from>
                  <to>
                    <xdr:col>83</xdr:col>
                    <xdr:colOff>123825</xdr:colOff>
                    <xdr:row>86</xdr:row>
                    <xdr:rowOff>28575</xdr:rowOff>
                  </to>
                </anchor>
              </controlPr>
            </control>
          </mc:Choice>
        </mc:AlternateContent>
        <mc:AlternateContent xmlns:mc="http://schemas.openxmlformats.org/markup-compatibility/2006">
          <mc:Choice Requires="x14">
            <control shapeId="4157" r:id="rId64" name="Check Box 61">
              <controlPr defaultSize="0" autoFill="0" autoLine="0" autoPict="0">
                <anchor moveWithCells="1">
                  <from>
                    <xdr:col>81</xdr:col>
                    <xdr:colOff>114300</xdr:colOff>
                    <xdr:row>84</xdr:row>
                    <xdr:rowOff>0</xdr:rowOff>
                  </from>
                  <to>
                    <xdr:col>83</xdr:col>
                    <xdr:colOff>123825</xdr:colOff>
                    <xdr:row>85</xdr:row>
                    <xdr:rowOff>28575</xdr:rowOff>
                  </to>
                </anchor>
              </controlPr>
            </control>
          </mc:Choice>
        </mc:AlternateContent>
        <mc:AlternateContent xmlns:mc="http://schemas.openxmlformats.org/markup-compatibility/2006">
          <mc:Choice Requires="x14">
            <control shapeId="4158" r:id="rId65" name="Check Box 62">
              <controlPr defaultSize="0" autoFill="0" autoLine="0" autoPict="0">
                <anchor moveWithCells="1">
                  <from>
                    <xdr:col>81</xdr:col>
                    <xdr:colOff>114300</xdr:colOff>
                    <xdr:row>87</xdr:row>
                    <xdr:rowOff>0</xdr:rowOff>
                  </from>
                  <to>
                    <xdr:col>83</xdr:col>
                    <xdr:colOff>123825</xdr:colOff>
                    <xdr:row>88</xdr:row>
                    <xdr:rowOff>28575</xdr:rowOff>
                  </to>
                </anchor>
              </controlPr>
            </control>
          </mc:Choice>
        </mc:AlternateContent>
        <mc:AlternateContent xmlns:mc="http://schemas.openxmlformats.org/markup-compatibility/2006">
          <mc:Choice Requires="x14">
            <control shapeId="4159" r:id="rId66" name="Check Box 63">
              <controlPr defaultSize="0" autoFill="0" autoLine="0" autoPict="0">
                <anchor moveWithCells="1">
                  <from>
                    <xdr:col>81</xdr:col>
                    <xdr:colOff>114300</xdr:colOff>
                    <xdr:row>89</xdr:row>
                    <xdr:rowOff>0</xdr:rowOff>
                  </from>
                  <to>
                    <xdr:col>83</xdr:col>
                    <xdr:colOff>123825</xdr:colOff>
                    <xdr:row>90</xdr:row>
                    <xdr:rowOff>28575</xdr:rowOff>
                  </to>
                </anchor>
              </controlPr>
            </control>
          </mc:Choice>
        </mc:AlternateContent>
        <mc:AlternateContent xmlns:mc="http://schemas.openxmlformats.org/markup-compatibility/2006">
          <mc:Choice Requires="x14">
            <control shapeId="4160" r:id="rId67" name="Check Box 64">
              <controlPr defaultSize="0" autoFill="0" autoLine="0" autoPict="0">
                <anchor moveWithCells="1">
                  <from>
                    <xdr:col>71</xdr:col>
                    <xdr:colOff>123825</xdr:colOff>
                    <xdr:row>91</xdr:row>
                    <xdr:rowOff>0</xdr:rowOff>
                  </from>
                  <to>
                    <xdr:col>73</xdr:col>
                    <xdr:colOff>123825</xdr:colOff>
                    <xdr:row>92</xdr:row>
                    <xdr:rowOff>28575</xdr:rowOff>
                  </to>
                </anchor>
              </controlPr>
            </control>
          </mc:Choice>
        </mc:AlternateContent>
        <mc:AlternateContent xmlns:mc="http://schemas.openxmlformats.org/markup-compatibility/2006">
          <mc:Choice Requires="x14">
            <control shapeId="4161" r:id="rId68" name="Check Box 65">
              <controlPr defaultSize="0" autoFill="0" autoLine="0" autoPict="0">
                <anchor moveWithCells="1">
                  <from>
                    <xdr:col>60</xdr:col>
                    <xdr:colOff>104775</xdr:colOff>
                    <xdr:row>94</xdr:row>
                    <xdr:rowOff>276225</xdr:rowOff>
                  </from>
                  <to>
                    <xdr:col>62</xdr:col>
                    <xdr:colOff>104775</xdr:colOff>
                    <xdr:row>96</xdr:row>
                    <xdr:rowOff>9525</xdr:rowOff>
                  </to>
                </anchor>
              </controlPr>
            </control>
          </mc:Choice>
        </mc:AlternateContent>
        <mc:AlternateContent xmlns:mc="http://schemas.openxmlformats.org/markup-compatibility/2006">
          <mc:Choice Requires="x14">
            <control shapeId="4162" r:id="rId69" name="Check Box 66">
              <controlPr defaultSize="0" autoFill="0" autoLine="0" autoPict="0">
                <anchor moveWithCells="1">
                  <from>
                    <xdr:col>60</xdr:col>
                    <xdr:colOff>104775</xdr:colOff>
                    <xdr:row>97</xdr:row>
                    <xdr:rowOff>9525</xdr:rowOff>
                  </from>
                  <to>
                    <xdr:col>62</xdr:col>
                    <xdr:colOff>104775</xdr:colOff>
                    <xdr:row>98</xdr:row>
                    <xdr:rowOff>28575</xdr:rowOff>
                  </to>
                </anchor>
              </controlPr>
            </control>
          </mc:Choice>
        </mc:AlternateContent>
        <mc:AlternateContent xmlns:mc="http://schemas.openxmlformats.org/markup-compatibility/2006">
          <mc:Choice Requires="x14">
            <control shapeId="4163" r:id="rId70" name="Check Box 67">
              <controlPr defaultSize="0" autoFill="0" autoLine="0" autoPict="0">
                <anchor moveWithCells="1">
                  <from>
                    <xdr:col>60</xdr:col>
                    <xdr:colOff>104775</xdr:colOff>
                    <xdr:row>97</xdr:row>
                    <xdr:rowOff>257175</xdr:rowOff>
                  </from>
                  <to>
                    <xdr:col>62</xdr:col>
                    <xdr:colOff>104775</xdr:colOff>
                    <xdr:row>99</xdr:row>
                    <xdr:rowOff>9525</xdr:rowOff>
                  </to>
                </anchor>
              </controlPr>
            </control>
          </mc:Choice>
        </mc:AlternateContent>
        <mc:AlternateContent xmlns:mc="http://schemas.openxmlformats.org/markup-compatibility/2006">
          <mc:Choice Requires="x14">
            <control shapeId="4164" r:id="rId71" name="Check Box 68">
              <controlPr defaultSize="0" autoFill="0" autoLine="0" autoPict="0">
                <anchor moveWithCells="1">
                  <from>
                    <xdr:col>60</xdr:col>
                    <xdr:colOff>104775</xdr:colOff>
                    <xdr:row>99</xdr:row>
                    <xdr:rowOff>257175</xdr:rowOff>
                  </from>
                  <to>
                    <xdr:col>62</xdr:col>
                    <xdr:colOff>104775</xdr:colOff>
                    <xdr:row>101</xdr:row>
                    <xdr:rowOff>9525</xdr:rowOff>
                  </to>
                </anchor>
              </controlPr>
            </control>
          </mc:Choice>
        </mc:AlternateContent>
        <mc:AlternateContent xmlns:mc="http://schemas.openxmlformats.org/markup-compatibility/2006">
          <mc:Choice Requires="x14">
            <control shapeId="4165" r:id="rId72" name="Check Box 69">
              <controlPr defaultSize="0" autoFill="0" autoLine="0" autoPict="0">
                <anchor moveWithCells="1">
                  <from>
                    <xdr:col>60</xdr:col>
                    <xdr:colOff>104775</xdr:colOff>
                    <xdr:row>100</xdr:row>
                    <xdr:rowOff>257175</xdr:rowOff>
                  </from>
                  <to>
                    <xdr:col>62</xdr:col>
                    <xdr:colOff>104775</xdr:colOff>
                    <xdr:row>102</xdr:row>
                    <xdr:rowOff>9525</xdr:rowOff>
                  </to>
                </anchor>
              </controlPr>
            </control>
          </mc:Choice>
        </mc:AlternateContent>
        <mc:AlternateContent xmlns:mc="http://schemas.openxmlformats.org/markup-compatibility/2006">
          <mc:Choice Requires="x14">
            <control shapeId="4166" r:id="rId73" name="Check Box 70">
              <controlPr defaultSize="0" autoFill="0" autoLine="0" autoPict="0">
                <anchor moveWithCells="1">
                  <from>
                    <xdr:col>60</xdr:col>
                    <xdr:colOff>104775</xdr:colOff>
                    <xdr:row>103</xdr:row>
                    <xdr:rowOff>0</xdr:rowOff>
                  </from>
                  <to>
                    <xdr:col>62</xdr:col>
                    <xdr:colOff>104775</xdr:colOff>
                    <xdr:row>104</xdr:row>
                    <xdr:rowOff>28575</xdr:rowOff>
                  </to>
                </anchor>
              </controlPr>
            </control>
          </mc:Choice>
        </mc:AlternateContent>
        <mc:AlternateContent xmlns:mc="http://schemas.openxmlformats.org/markup-compatibility/2006">
          <mc:Choice Requires="x14">
            <control shapeId="4167" r:id="rId74" name="Check Box 71">
              <controlPr defaultSize="0" autoFill="0" autoLine="0" autoPict="0">
                <anchor moveWithCells="1">
                  <from>
                    <xdr:col>60</xdr:col>
                    <xdr:colOff>104775</xdr:colOff>
                    <xdr:row>104</xdr:row>
                    <xdr:rowOff>0</xdr:rowOff>
                  </from>
                  <to>
                    <xdr:col>62</xdr:col>
                    <xdr:colOff>104775</xdr:colOff>
                    <xdr:row>105</xdr:row>
                    <xdr:rowOff>28575</xdr:rowOff>
                  </to>
                </anchor>
              </controlPr>
            </control>
          </mc:Choice>
        </mc:AlternateContent>
        <mc:AlternateContent xmlns:mc="http://schemas.openxmlformats.org/markup-compatibility/2006">
          <mc:Choice Requires="x14">
            <control shapeId="4168" r:id="rId75" name="Check Box 72">
              <controlPr defaultSize="0" autoFill="0" autoLine="0" autoPict="0">
                <anchor moveWithCells="1">
                  <from>
                    <xdr:col>60</xdr:col>
                    <xdr:colOff>104775</xdr:colOff>
                    <xdr:row>105</xdr:row>
                    <xdr:rowOff>0</xdr:rowOff>
                  </from>
                  <to>
                    <xdr:col>62</xdr:col>
                    <xdr:colOff>104775</xdr:colOff>
                    <xdr:row>106</xdr:row>
                    <xdr:rowOff>28575</xdr:rowOff>
                  </to>
                </anchor>
              </controlPr>
            </control>
          </mc:Choice>
        </mc:AlternateContent>
        <mc:AlternateContent xmlns:mc="http://schemas.openxmlformats.org/markup-compatibility/2006">
          <mc:Choice Requires="x14">
            <control shapeId="4169" r:id="rId76" name="Check Box 73">
              <controlPr defaultSize="0" autoFill="0" autoLine="0" autoPict="0">
                <anchor moveWithCells="1">
                  <from>
                    <xdr:col>72</xdr:col>
                    <xdr:colOff>85725</xdr:colOff>
                    <xdr:row>39</xdr:row>
                    <xdr:rowOff>47625</xdr:rowOff>
                  </from>
                  <to>
                    <xdr:col>74</xdr:col>
                    <xdr:colOff>85725</xdr:colOff>
                    <xdr:row>39</xdr:row>
                    <xdr:rowOff>295275</xdr:rowOff>
                  </to>
                </anchor>
              </controlPr>
            </control>
          </mc:Choice>
        </mc:AlternateContent>
        <mc:AlternateContent xmlns:mc="http://schemas.openxmlformats.org/markup-compatibility/2006">
          <mc:Choice Requires="x14">
            <control shapeId="4170" r:id="rId77" name="Check Box 74">
              <controlPr defaultSize="0" autoFill="0" autoLine="0" autoPict="0">
                <anchor moveWithCells="1">
                  <from>
                    <xdr:col>72</xdr:col>
                    <xdr:colOff>85725</xdr:colOff>
                    <xdr:row>40</xdr:row>
                    <xdr:rowOff>28575</xdr:rowOff>
                  </from>
                  <to>
                    <xdr:col>74</xdr:col>
                    <xdr:colOff>85725</xdr:colOff>
                    <xdr:row>40</xdr:row>
                    <xdr:rowOff>276225</xdr:rowOff>
                  </to>
                </anchor>
              </controlPr>
            </control>
          </mc:Choice>
        </mc:AlternateContent>
        <mc:AlternateContent xmlns:mc="http://schemas.openxmlformats.org/markup-compatibility/2006">
          <mc:Choice Requires="x14">
            <control shapeId="4171" r:id="rId78" name="Check Box 75">
              <controlPr defaultSize="0" autoFill="0" autoLine="0" autoPict="0">
                <anchor moveWithCells="1">
                  <from>
                    <xdr:col>78</xdr:col>
                    <xdr:colOff>85725</xdr:colOff>
                    <xdr:row>40</xdr:row>
                    <xdr:rowOff>47625</xdr:rowOff>
                  </from>
                  <to>
                    <xdr:col>80</xdr:col>
                    <xdr:colOff>85725</xdr:colOff>
                    <xdr:row>40</xdr:row>
                    <xdr:rowOff>295275</xdr:rowOff>
                  </to>
                </anchor>
              </controlPr>
            </control>
          </mc:Choice>
        </mc:AlternateContent>
        <mc:AlternateContent xmlns:mc="http://schemas.openxmlformats.org/markup-compatibility/2006">
          <mc:Choice Requires="x14">
            <control shapeId="4172" r:id="rId79" name="Check Box 76">
              <controlPr defaultSize="0" autoFill="0" autoLine="0" autoPict="0">
                <anchor moveWithCells="1">
                  <from>
                    <xdr:col>78</xdr:col>
                    <xdr:colOff>85725</xdr:colOff>
                    <xdr:row>39</xdr:row>
                    <xdr:rowOff>47625</xdr:rowOff>
                  </from>
                  <to>
                    <xdr:col>80</xdr:col>
                    <xdr:colOff>85725</xdr:colOff>
                    <xdr:row>39</xdr:row>
                    <xdr:rowOff>295275</xdr:rowOff>
                  </to>
                </anchor>
              </controlPr>
            </control>
          </mc:Choice>
        </mc:AlternateContent>
        <mc:AlternateContent xmlns:mc="http://schemas.openxmlformats.org/markup-compatibility/2006">
          <mc:Choice Requires="x14">
            <control shapeId="4173" r:id="rId80" name="Check Box 77">
              <controlPr defaultSize="0" autoFill="0" autoLine="0" autoPict="0">
                <anchor moveWithCells="1">
                  <from>
                    <xdr:col>60</xdr:col>
                    <xdr:colOff>66675</xdr:colOff>
                    <xdr:row>48</xdr:row>
                    <xdr:rowOff>228600</xdr:rowOff>
                  </from>
                  <to>
                    <xdr:col>62</xdr:col>
                    <xdr:colOff>76200</xdr:colOff>
                    <xdr:row>49</xdr:row>
                    <xdr:rowOff>228600</xdr:rowOff>
                  </to>
                </anchor>
              </controlPr>
            </control>
          </mc:Choice>
        </mc:AlternateContent>
        <mc:AlternateContent xmlns:mc="http://schemas.openxmlformats.org/markup-compatibility/2006">
          <mc:Choice Requires="x14">
            <control shapeId="4174" r:id="rId81" name="Check Box 78">
              <controlPr defaultSize="0" autoFill="0" autoLine="0" autoPict="0">
                <anchor moveWithCells="1">
                  <from>
                    <xdr:col>65</xdr:col>
                    <xdr:colOff>57150</xdr:colOff>
                    <xdr:row>48</xdr:row>
                    <xdr:rowOff>190500</xdr:rowOff>
                  </from>
                  <to>
                    <xdr:col>67</xdr:col>
                    <xdr:colOff>95250</xdr:colOff>
                    <xdr:row>50</xdr:row>
                    <xdr:rowOff>28575</xdr:rowOff>
                  </to>
                </anchor>
              </controlPr>
            </control>
          </mc:Choice>
        </mc:AlternateContent>
        <mc:AlternateContent xmlns:mc="http://schemas.openxmlformats.org/markup-compatibility/2006">
          <mc:Choice Requires="x14">
            <control shapeId="4175" r:id="rId82" name="Check Box 79">
              <controlPr defaultSize="0" autoFill="0" autoLine="0" autoPict="0">
                <anchor moveWithCells="1">
                  <from>
                    <xdr:col>70</xdr:col>
                    <xdr:colOff>57150</xdr:colOff>
                    <xdr:row>48</xdr:row>
                    <xdr:rowOff>238125</xdr:rowOff>
                  </from>
                  <to>
                    <xdr:col>72</xdr:col>
                    <xdr:colOff>57150</xdr:colOff>
                    <xdr:row>50</xdr:row>
                    <xdr:rowOff>0</xdr:rowOff>
                  </to>
                </anchor>
              </controlPr>
            </control>
          </mc:Choice>
        </mc:AlternateContent>
        <mc:AlternateContent xmlns:mc="http://schemas.openxmlformats.org/markup-compatibility/2006">
          <mc:Choice Requires="x14">
            <control shapeId="4176" r:id="rId83" name="Check Box 80">
              <controlPr defaultSize="0" autoFill="0" autoLine="0" autoPict="0">
                <anchor moveWithCells="1">
                  <from>
                    <xdr:col>79</xdr:col>
                    <xdr:colOff>47625</xdr:colOff>
                    <xdr:row>48</xdr:row>
                    <xdr:rowOff>228600</xdr:rowOff>
                  </from>
                  <to>
                    <xdr:col>81</xdr:col>
                    <xdr:colOff>57150</xdr:colOff>
                    <xdr:row>49</xdr:row>
                    <xdr:rowOff>228600</xdr:rowOff>
                  </to>
                </anchor>
              </controlPr>
            </control>
          </mc:Choice>
        </mc:AlternateContent>
        <mc:AlternateContent xmlns:mc="http://schemas.openxmlformats.org/markup-compatibility/2006">
          <mc:Choice Requires="x14">
            <control shapeId="4177" r:id="rId84" name="Check Box 81">
              <controlPr locked="0" defaultSize="0" autoFill="0" autoLine="0" autoPict="0">
                <anchor moveWithCells="1">
                  <from>
                    <xdr:col>22</xdr:col>
                    <xdr:colOff>66675</xdr:colOff>
                    <xdr:row>39</xdr:row>
                    <xdr:rowOff>47625</xdr:rowOff>
                  </from>
                  <to>
                    <xdr:col>24</xdr:col>
                    <xdr:colOff>66675</xdr:colOff>
                    <xdr:row>39</xdr:row>
                    <xdr:rowOff>295275</xdr:rowOff>
                  </to>
                </anchor>
              </controlPr>
            </control>
          </mc:Choice>
        </mc:AlternateContent>
        <mc:AlternateContent xmlns:mc="http://schemas.openxmlformats.org/markup-compatibility/2006">
          <mc:Choice Requires="x14">
            <control shapeId="4178" r:id="rId85" name="Check Box 82">
              <controlPr locked="0" defaultSize="0" autoFill="0" autoLine="0" autoPict="0">
                <anchor moveWithCells="1">
                  <from>
                    <xdr:col>22</xdr:col>
                    <xdr:colOff>66675</xdr:colOff>
                    <xdr:row>40</xdr:row>
                    <xdr:rowOff>19050</xdr:rowOff>
                  </from>
                  <to>
                    <xdr:col>24</xdr:col>
                    <xdr:colOff>66675</xdr:colOff>
                    <xdr:row>40</xdr:row>
                    <xdr:rowOff>266700</xdr:rowOff>
                  </to>
                </anchor>
              </controlPr>
            </control>
          </mc:Choice>
        </mc:AlternateContent>
        <mc:AlternateContent xmlns:mc="http://schemas.openxmlformats.org/markup-compatibility/2006">
          <mc:Choice Requires="x14">
            <control shapeId="4179" r:id="rId86" name="Check Box 83">
              <controlPr locked="0" defaultSize="0" autoFill="0" autoLine="0" autoPict="0">
                <anchor moveWithCells="1">
                  <from>
                    <xdr:col>9</xdr:col>
                    <xdr:colOff>66675</xdr:colOff>
                    <xdr:row>75</xdr:row>
                    <xdr:rowOff>266700</xdr:rowOff>
                  </from>
                  <to>
                    <xdr:col>11</xdr:col>
                    <xdr:colOff>66675</xdr:colOff>
                    <xdr:row>76</xdr:row>
                    <xdr:rowOff>228600</xdr:rowOff>
                  </to>
                </anchor>
              </controlPr>
            </control>
          </mc:Choice>
        </mc:AlternateContent>
        <mc:AlternateContent xmlns:mc="http://schemas.openxmlformats.org/markup-compatibility/2006">
          <mc:Choice Requires="x14">
            <control shapeId="4180" r:id="rId87" name="Check Box 84">
              <controlPr locked="0" defaultSize="0" autoFill="0" autoLine="0" autoPict="0">
                <anchor moveWithCells="1">
                  <from>
                    <xdr:col>9</xdr:col>
                    <xdr:colOff>57150</xdr:colOff>
                    <xdr:row>76</xdr:row>
                    <xdr:rowOff>228600</xdr:rowOff>
                  </from>
                  <to>
                    <xdr:col>11</xdr:col>
                    <xdr:colOff>57150</xdr:colOff>
                    <xdr:row>77</xdr:row>
                    <xdr:rowOff>228600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1067A-F99C-4A45-BEF2-59FF6DF847CD}">
  <sheetPr>
    <tabColor theme="5" tint="0.59999389629810485"/>
  </sheetPr>
  <dimension ref="A1:CE124"/>
  <sheetViews>
    <sheetView showGridLines="0" view="pageBreakPreview" zoomScale="80" zoomScaleNormal="100" zoomScaleSheetLayoutView="80" workbookViewId="0"/>
  </sheetViews>
  <sheetFormatPr defaultRowHeight="14.25"/>
  <cols>
    <col min="1" max="2" width="2" style="6" customWidth="1"/>
    <col min="3" max="6" width="4.625" style="6" customWidth="1"/>
    <col min="7" max="20" width="2" style="6" customWidth="1"/>
    <col min="21" max="21" width="2.75" style="6" customWidth="1"/>
    <col min="22" max="37" width="2" style="6" customWidth="1"/>
    <col min="38" max="38" width="2.375" style="6" customWidth="1"/>
    <col min="39" max="45" width="2" style="6" customWidth="1"/>
    <col min="46" max="49" width="4.625" style="6" customWidth="1"/>
    <col min="50" max="83" width="2" style="6" customWidth="1"/>
    <col min="84" max="16384" width="9" style="6"/>
  </cols>
  <sheetData>
    <row r="1" spans="1:83" ht="13.5" customHeight="1">
      <c r="AO1" s="141" t="s">
        <v>414</v>
      </c>
    </row>
    <row r="2" spans="1:83" ht="13.5" customHeight="1">
      <c r="B2" s="3" t="s">
        <v>274</v>
      </c>
      <c r="AS2" s="3" t="s">
        <v>275</v>
      </c>
    </row>
    <row r="3" spans="1:83" ht="22.5" customHeight="1">
      <c r="A3" s="7"/>
      <c r="B3" s="8"/>
      <c r="C3" s="8"/>
      <c r="D3" s="8"/>
      <c r="E3" s="180" t="s">
        <v>276</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8"/>
      <c r="AI3" s="8"/>
      <c r="AJ3" s="8"/>
      <c r="AK3" s="8"/>
      <c r="AL3" s="8"/>
      <c r="AM3" s="8"/>
      <c r="AN3" s="8"/>
      <c r="AR3" s="7"/>
      <c r="AS3" s="8"/>
      <c r="AT3" s="8"/>
      <c r="AU3" s="8"/>
      <c r="AV3" s="180" t="s">
        <v>277</v>
      </c>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8"/>
      <c r="BZ3" s="8"/>
      <c r="CA3" s="8"/>
      <c r="CB3" s="8"/>
      <c r="CC3" s="8"/>
      <c r="CD3" s="8"/>
      <c r="CE3" s="8"/>
    </row>
    <row r="4" spans="1:83" ht="22.5" customHeight="1"/>
    <row r="5" spans="1:83" ht="22.5" customHeight="1">
      <c r="B5" s="9" t="s">
        <v>278</v>
      </c>
      <c r="C5" s="3"/>
      <c r="AS5" s="9" t="s">
        <v>279</v>
      </c>
      <c r="AT5" s="3"/>
    </row>
    <row r="6" spans="1:83" ht="22.5" customHeight="1">
      <c r="B6" s="10" t="s">
        <v>15</v>
      </c>
      <c r="AS6" s="10" t="s">
        <v>15</v>
      </c>
    </row>
    <row r="7" spans="1:83" ht="19.5" customHeight="1">
      <c r="B7" s="3"/>
      <c r="C7" s="181" t="s">
        <v>16</v>
      </c>
      <c r="D7" s="182"/>
      <c r="E7" s="182"/>
      <c r="F7" s="183"/>
      <c r="G7" s="181" t="s">
        <v>17</v>
      </c>
      <c r="H7" s="182"/>
      <c r="I7" s="182"/>
      <c r="J7" s="182"/>
      <c r="K7" s="182"/>
      <c r="L7" s="182"/>
      <c r="M7" s="182"/>
      <c r="N7" s="182"/>
      <c r="O7" s="182"/>
      <c r="P7" s="183"/>
      <c r="Q7" s="181" t="s">
        <v>18</v>
      </c>
      <c r="R7" s="182"/>
      <c r="S7" s="182"/>
      <c r="T7" s="182"/>
      <c r="U7" s="182"/>
      <c r="V7" s="182"/>
      <c r="W7" s="182"/>
      <c r="X7" s="182"/>
      <c r="Y7" s="182"/>
      <c r="Z7" s="183"/>
      <c r="AA7" s="181" t="s">
        <v>19</v>
      </c>
      <c r="AB7" s="182"/>
      <c r="AC7" s="182"/>
      <c r="AD7" s="182"/>
      <c r="AE7" s="182"/>
      <c r="AF7" s="182"/>
      <c r="AG7" s="182"/>
      <c r="AH7" s="182"/>
      <c r="AI7" s="182"/>
      <c r="AJ7" s="182"/>
      <c r="AK7" s="183"/>
      <c r="AL7" s="3"/>
      <c r="AM7" s="3"/>
      <c r="AN7" s="3"/>
      <c r="AS7" s="3"/>
      <c r="AT7" s="181" t="s">
        <v>16</v>
      </c>
      <c r="AU7" s="182"/>
      <c r="AV7" s="182"/>
      <c r="AW7" s="183"/>
      <c r="AX7" s="181" t="s">
        <v>17</v>
      </c>
      <c r="AY7" s="182"/>
      <c r="AZ7" s="182"/>
      <c r="BA7" s="182"/>
      <c r="BB7" s="182"/>
      <c r="BC7" s="182"/>
      <c r="BD7" s="182"/>
      <c r="BE7" s="182"/>
      <c r="BF7" s="182"/>
      <c r="BG7" s="183"/>
      <c r="BH7" s="181" t="s">
        <v>18</v>
      </c>
      <c r="BI7" s="182"/>
      <c r="BJ7" s="182"/>
      <c r="BK7" s="182"/>
      <c r="BL7" s="182"/>
      <c r="BM7" s="182"/>
      <c r="BN7" s="182"/>
      <c r="BO7" s="182"/>
      <c r="BP7" s="182"/>
      <c r="BQ7" s="183"/>
      <c r="BR7" s="181" t="s">
        <v>19</v>
      </c>
      <c r="BS7" s="182"/>
      <c r="BT7" s="182"/>
      <c r="BU7" s="182"/>
      <c r="BV7" s="182"/>
      <c r="BW7" s="182"/>
      <c r="BX7" s="182"/>
      <c r="BY7" s="182"/>
      <c r="BZ7" s="182"/>
      <c r="CA7" s="182"/>
      <c r="CB7" s="183"/>
      <c r="CC7" s="3"/>
      <c r="CD7" s="3"/>
      <c r="CE7" s="3"/>
    </row>
    <row r="8" spans="1:83" ht="22.5" customHeight="1">
      <c r="C8" s="181" t="s">
        <v>20</v>
      </c>
      <c r="D8" s="182"/>
      <c r="E8" s="182"/>
      <c r="F8" s="183"/>
      <c r="G8" s="184"/>
      <c r="H8" s="185"/>
      <c r="I8" s="185"/>
      <c r="J8" s="185"/>
      <c r="K8" s="185"/>
      <c r="L8" s="185"/>
      <c r="M8" s="185"/>
      <c r="N8" s="185"/>
      <c r="O8" s="185"/>
      <c r="P8" s="186"/>
      <c r="Q8" s="187" t="s">
        <v>21</v>
      </c>
      <c r="R8" s="188"/>
      <c r="S8" s="191"/>
      <c r="T8" s="191"/>
      <c r="U8" s="191"/>
      <c r="V8" s="191"/>
      <c r="W8" s="191"/>
      <c r="X8" s="191"/>
      <c r="Y8" s="188" t="s">
        <v>22</v>
      </c>
      <c r="Z8" s="188"/>
      <c r="AA8" s="190"/>
      <c r="AB8" s="190"/>
      <c r="AC8" s="190"/>
      <c r="AD8" s="190"/>
      <c r="AE8" s="190"/>
      <c r="AF8" s="190"/>
      <c r="AG8" s="190"/>
      <c r="AH8" s="190"/>
      <c r="AI8" s="190"/>
      <c r="AJ8" s="190"/>
      <c r="AK8" s="190"/>
      <c r="AL8" s="3"/>
      <c r="AM8" s="3"/>
      <c r="AN8" s="3"/>
      <c r="AT8" s="181" t="s">
        <v>20</v>
      </c>
      <c r="AU8" s="182"/>
      <c r="AV8" s="182"/>
      <c r="AW8" s="183"/>
      <c r="AX8" s="184"/>
      <c r="AY8" s="185"/>
      <c r="AZ8" s="185"/>
      <c r="BA8" s="185"/>
      <c r="BB8" s="185"/>
      <c r="BC8" s="185"/>
      <c r="BD8" s="185"/>
      <c r="BE8" s="185"/>
      <c r="BF8" s="185"/>
      <c r="BG8" s="186"/>
      <c r="BH8" s="187" t="s">
        <v>21</v>
      </c>
      <c r="BI8" s="188"/>
      <c r="BJ8" s="189">
        <v>5</v>
      </c>
      <c r="BK8" s="189"/>
      <c r="BL8" s="189"/>
      <c r="BM8" s="189"/>
      <c r="BN8" s="189"/>
      <c r="BO8" s="189"/>
      <c r="BP8" s="188" t="s">
        <v>22</v>
      </c>
      <c r="BQ8" s="188"/>
      <c r="BR8" s="190"/>
      <c r="BS8" s="190"/>
      <c r="BT8" s="190"/>
      <c r="BU8" s="190"/>
      <c r="BV8" s="190"/>
      <c r="BW8" s="190"/>
      <c r="BX8" s="190"/>
      <c r="BY8" s="190"/>
      <c r="BZ8" s="190"/>
      <c r="CA8" s="190"/>
      <c r="CB8" s="190"/>
      <c r="CC8" s="3"/>
      <c r="CD8" s="3"/>
      <c r="CE8" s="3"/>
    </row>
    <row r="9" spans="1:83" ht="22.5" customHeight="1">
      <c r="C9" s="181" t="s">
        <v>23</v>
      </c>
      <c r="D9" s="182"/>
      <c r="E9" s="182"/>
      <c r="F9" s="183"/>
      <c r="G9" s="184"/>
      <c r="H9" s="185"/>
      <c r="I9" s="185"/>
      <c r="J9" s="185"/>
      <c r="K9" s="185"/>
      <c r="L9" s="185"/>
      <c r="M9" s="185"/>
      <c r="N9" s="185"/>
      <c r="O9" s="185"/>
      <c r="P9" s="186"/>
      <c r="Q9" s="187" t="s">
        <v>24</v>
      </c>
      <c r="R9" s="188"/>
      <c r="S9" s="191"/>
      <c r="T9" s="191"/>
      <c r="U9" s="191"/>
      <c r="V9" s="191"/>
      <c r="W9" s="191"/>
      <c r="X9" s="191"/>
      <c r="Y9" s="188" t="s">
        <v>22</v>
      </c>
      <c r="Z9" s="188"/>
      <c r="AA9" s="190"/>
      <c r="AB9" s="190"/>
      <c r="AC9" s="190"/>
      <c r="AD9" s="190"/>
      <c r="AE9" s="190"/>
      <c r="AF9" s="190"/>
      <c r="AG9" s="190"/>
      <c r="AH9" s="190"/>
      <c r="AI9" s="190"/>
      <c r="AJ9" s="190"/>
      <c r="AK9" s="190"/>
      <c r="AL9" s="3"/>
      <c r="AM9" s="3"/>
      <c r="AN9" s="3"/>
      <c r="AT9" s="181" t="s">
        <v>23</v>
      </c>
      <c r="AU9" s="182"/>
      <c r="AV9" s="182"/>
      <c r="AW9" s="183"/>
      <c r="AX9" s="184"/>
      <c r="AY9" s="185"/>
      <c r="AZ9" s="185"/>
      <c r="BA9" s="185"/>
      <c r="BB9" s="185"/>
      <c r="BC9" s="185"/>
      <c r="BD9" s="185"/>
      <c r="BE9" s="185"/>
      <c r="BF9" s="185"/>
      <c r="BG9" s="186"/>
      <c r="BH9" s="187" t="s">
        <v>24</v>
      </c>
      <c r="BI9" s="188"/>
      <c r="BJ9" s="189">
        <v>15</v>
      </c>
      <c r="BK9" s="189"/>
      <c r="BL9" s="189"/>
      <c r="BM9" s="189"/>
      <c r="BN9" s="189"/>
      <c r="BO9" s="189"/>
      <c r="BP9" s="188" t="s">
        <v>22</v>
      </c>
      <c r="BQ9" s="188"/>
      <c r="BR9" s="190"/>
      <c r="BS9" s="190"/>
      <c r="BT9" s="190"/>
      <c r="BU9" s="190"/>
      <c r="BV9" s="190"/>
      <c r="BW9" s="190"/>
      <c r="BX9" s="190"/>
      <c r="BY9" s="190"/>
      <c r="BZ9" s="190"/>
      <c r="CA9" s="190"/>
      <c r="CB9" s="190"/>
      <c r="CC9" s="3"/>
      <c r="CD9" s="3"/>
      <c r="CE9" s="3"/>
    </row>
    <row r="10" spans="1:83" ht="22.5" customHeight="1">
      <c r="C10" s="181" t="s">
        <v>25</v>
      </c>
      <c r="D10" s="182"/>
      <c r="E10" s="182"/>
      <c r="F10" s="183"/>
      <c r="G10" s="184"/>
      <c r="H10" s="185"/>
      <c r="I10" s="185"/>
      <c r="J10" s="185"/>
      <c r="K10" s="185"/>
      <c r="L10" s="185"/>
      <c r="M10" s="185"/>
      <c r="N10" s="185"/>
      <c r="O10" s="185"/>
      <c r="P10" s="186"/>
      <c r="Q10" s="187" t="s">
        <v>26</v>
      </c>
      <c r="R10" s="188"/>
      <c r="S10" s="191"/>
      <c r="T10" s="191"/>
      <c r="U10" s="191"/>
      <c r="V10" s="191"/>
      <c r="W10" s="191"/>
      <c r="X10" s="191"/>
      <c r="Y10" s="188" t="s">
        <v>22</v>
      </c>
      <c r="Z10" s="188"/>
      <c r="AA10" s="190"/>
      <c r="AB10" s="190"/>
      <c r="AC10" s="190"/>
      <c r="AD10" s="190"/>
      <c r="AE10" s="190"/>
      <c r="AF10" s="190"/>
      <c r="AG10" s="190"/>
      <c r="AH10" s="190"/>
      <c r="AI10" s="190"/>
      <c r="AJ10" s="190"/>
      <c r="AK10" s="190"/>
      <c r="AL10" s="3"/>
      <c r="AM10" s="3"/>
      <c r="AN10" s="3"/>
      <c r="AT10" s="181" t="s">
        <v>25</v>
      </c>
      <c r="AU10" s="182"/>
      <c r="AV10" s="182"/>
      <c r="AW10" s="183"/>
      <c r="AX10" s="184"/>
      <c r="AY10" s="185"/>
      <c r="AZ10" s="185"/>
      <c r="BA10" s="185"/>
      <c r="BB10" s="185"/>
      <c r="BC10" s="185"/>
      <c r="BD10" s="185"/>
      <c r="BE10" s="185"/>
      <c r="BF10" s="185"/>
      <c r="BG10" s="186"/>
      <c r="BH10" s="187" t="s">
        <v>26</v>
      </c>
      <c r="BI10" s="188"/>
      <c r="BJ10" s="189">
        <v>25</v>
      </c>
      <c r="BK10" s="189"/>
      <c r="BL10" s="189"/>
      <c r="BM10" s="189"/>
      <c r="BN10" s="189"/>
      <c r="BO10" s="189"/>
      <c r="BP10" s="188" t="s">
        <v>22</v>
      </c>
      <c r="BQ10" s="188"/>
      <c r="BR10" s="190"/>
      <c r="BS10" s="190"/>
      <c r="BT10" s="190"/>
      <c r="BU10" s="190"/>
      <c r="BV10" s="190"/>
      <c r="BW10" s="190"/>
      <c r="BX10" s="190"/>
      <c r="BY10" s="190"/>
      <c r="BZ10" s="190"/>
      <c r="CA10" s="190"/>
      <c r="CB10" s="190"/>
      <c r="CC10" s="3"/>
      <c r="CD10" s="3"/>
      <c r="CE10" s="3"/>
    </row>
    <row r="11" spans="1:83" ht="22.5" customHeight="1">
      <c r="C11" s="181" t="s">
        <v>27</v>
      </c>
      <c r="D11" s="182"/>
      <c r="E11" s="182"/>
      <c r="F11" s="183"/>
      <c r="G11" s="187" t="s">
        <v>28</v>
      </c>
      <c r="H11" s="188"/>
      <c r="I11" s="191"/>
      <c r="J11" s="191"/>
      <c r="K11" s="191"/>
      <c r="L11" s="191"/>
      <c r="M11" s="191"/>
      <c r="N11" s="191"/>
      <c r="O11" s="188" t="s">
        <v>22</v>
      </c>
      <c r="P11" s="193"/>
      <c r="Q11" s="187" t="s">
        <v>29</v>
      </c>
      <c r="R11" s="188"/>
      <c r="S11" s="191"/>
      <c r="T11" s="191"/>
      <c r="U11" s="191"/>
      <c r="V11" s="191"/>
      <c r="W11" s="191"/>
      <c r="X11" s="191"/>
      <c r="Y11" s="188" t="s">
        <v>22</v>
      </c>
      <c r="Z11" s="188"/>
      <c r="AA11" s="194"/>
      <c r="AB11" s="194"/>
      <c r="AC11" s="194"/>
      <c r="AD11" s="194"/>
      <c r="AE11" s="194"/>
      <c r="AF11" s="194"/>
      <c r="AG11" s="194"/>
      <c r="AH11" s="194"/>
      <c r="AI11" s="194"/>
      <c r="AJ11" s="194"/>
      <c r="AK11" s="194"/>
      <c r="AL11" s="3"/>
      <c r="AM11" s="3"/>
      <c r="AN11" s="3"/>
      <c r="AT11" s="181" t="s">
        <v>27</v>
      </c>
      <c r="AU11" s="182"/>
      <c r="AV11" s="182"/>
      <c r="AW11" s="183"/>
      <c r="AX11" s="187" t="s">
        <v>28</v>
      </c>
      <c r="AY11" s="188"/>
      <c r="AZ11" s="189">
        <v>1</v>
      </c>
      <c r="BA11" s="189"/>
      <c r="BB11" s="189"/>
      <c r="BC11" s="189"/>
      <c r="BD11" s="189"/>
      <c r="BE11" s="189"/>
      <c r="BF11" s="188" t="s">
        <v>22</v>
      </c>
      <c r="BG11" s="193"/>
      <c r="BH11" s="187" t="s">
        <v>29</v>
      </c>
      <c r="BI11" s="188"/>
      <c r="BJ11" s="189">
        <v>25</v>
      </c>
      <c r="BK11" s="189"/>
      <c r="BL11" s="189"/>
      <c r="BM11" s="189"/>
      <c r="BN11" s="189"/>
      <c r="BO11" s="189"/>
      <c r="BP11" s="188" t="s">
        <v>22</v>
      </c>
      <c r="BQ11" s="188"/>
      <c r="BR11" s="192">
        <v>1</v>
      </c>
      <c r="BS11" s="192"/>
      <c r="BT11" s="192"/>
      <c r="BU11" s="192"/>
      <c r="BV11" s="192"/>
      <c r="BW11" s="192"/>
      <c r="BX11" s="192"/>
      <c r="BY11" s="192"/>
      <c r="BZ11" s="192"/>
      <c r="CA11" s="192"/>
      <c r="CB11" s="192"/>
      <c r="CC11" s="3"/>
      <c r="CD11" s="3"/>
      <c r="CE11" s="3"/>
    </row>
    <row r="12" spans="1:83" ht="22.5" customHeight="1">
      <c r="C12" s="181" t="s">
        <v>30</v>
      </c>
      <c r="D12" s="182"/>
      <c r="E12" s="182"/>
      <c r="F12" s="183"/>
      <c r="G12" s="187" t="s">
        <v>31</v>
      </c>
      <c r="H12" s="188"/>
      <c r="I12" s="191"/>
      <c r="J12" s="191"/>
      <c r="K12" s="191"/>
      <c r="L12" s="191"/>
      <c r="M12" s="191"/>
      <c r="N12" s="191"/>
      <c r="O12" s="188" t="s">
        <v>22</v>
      </c>
      <c r="P12" s="193"/>
      <c r="Q12" s="187" t="s">
        <v>32</v>
      </c>
      <c r="R12" s="188"/>
      <c r="S12" s="191"/>
      <c r="T12" s="191"/>
      <c r="U12" s="191"/>
      <c r="V12" s="191"/>
      <c r="W12" s="191"/>
      <c r="X12" s="191"/>
      <c r="Y12" s="188" t="s">
        <v>22</v>
      </c>
      <c r="Z12" s="188"/>
      <c r="AA12" s="194"/>
      <c r="AB12" s="194"/>
      <c r="AC12" s="194"/>
      <c r="AD12" s="194"/>
      <c r="AE12" s="194"/>
      <c r="AF12" s="194"/>
      <c r="AG12" s="194"/>
      <c r="AH12" s="194"/>
      <c r="AI12" s="194"/>
      <c r="AJ12" s="194"/>
      <c r="AK12" s="194"/>
      <c r="AL12" s="3"/>
      <c r="AM12" s="3"/>
      <c r="AN12" s="3"/>
      <c r="AT12" s="181" t="s">
        <v>30</v>
      </c>
      <c r="AU12" s="182"/>
      <c r="AV12" s="182"/>
      <c r="AW12" s="183"/>
      <c r="AX12" s="187" t="s">
        <v>31</v>
      </c>
      <c r="AY12" s="188"/>
      <c r="AZ12" s="189">
        <v>1</v>
      </c>
      <c r="BA12" s="189"/>
      <c r="BB12" s="189"/>
      <c r="BC12" s="189"/>
      <c r="BD12" s="189"/>
      <c r="BE12" s="189"/>
      <c r="BF12" s="188" t="s">
        <v>22</v>
      </c>
      <c r="BG12" s="193"/>
      <c r="BH12" s="187" t="s">
        <v>32</v>
      </c>
      <c r="BI12" s="188"/>
      <c r="BJ12" s="189">
        <v>25</v>
      </c>
      <c r="BK12" s="189"/>
      <c r="BL12" s="189"/>
      <c r="BM12" s="189"/>
      <c r="BN12" s="189"/>
      <c r="BO12" s="189"/>
      <c r="BP12" s="188" t="s">
        <v>22</v>
      </c>
      <c r="BQ12" s="188"/>
      <c r="BR12" s="192">
        <v>1</v>
      </c>
      <c r="BS12" s="192"/>
      <c r="BT12" s="192"/>
      <c r="BU12" s="192"/>
      <c r="BV12" s="192"/>
      <c r="BW12" s="192"/>
      <c r="BX12" s="192"/>
      <c r="BY12" s="192"/>
      <c r="BZ12" s="192"/>
      <c r="CA12" s="192"/>
      <c r="CB12" s="192"/>
      <c r="CC12" s="3"/>
      <c r="CD12" s="3"/>
      <c r="CE12" s="3"/>
    </row>
    <row r="13" spans="1:83" ht="22.5" customHeight="1">
      <c r="C13" s="181" t="s">
        <v>33</v>
      </c>
      <c r="D13" s="182"/>
      <c r="E13" s="182"/>
      <c r="F13" s="183"/>
      <c r="G13" s="187" t="s">
        <v>34</v>
      </c>
      <c r="H13" s="188"/>
      <c r="I13" s="191"/>
      <c r="J13" s="191"/>
      <c r="K13" s="191"/>
      <c r="L13" s="191"/>
      <c r="M13" s="191"/>
      <c r="N13" s="191"/>
      <c r="O13" s="188" t="s">
        <v>22</v>
      </c>
      <c r="P13" s="193"/>
      <c r="Q13" s="187" t="s">
        <v>35</v>
      </c>
      <c r="R13" s="188"/>
      <c r="S13" s="191"/>
      <c r="T13" s="191"/>
      <c r="U13" s="191"/>
      <c r="V13" s="191"/>
      <c r="W13" s="191"/>
      <c r="X13" s="191"/>
      <c r="Y13" s="188" t="s">
        <v>22</v>
      </c>
      <c r="Z13" s="193"/>
      <c r="AA13" s="194"/>
      <c r="AB13" s="194"/>
      <c r="AC13" s="194"/>
      <c r="AD13" s="194"/>
      <c r="AE13" s="194"/>
      <c r="AF13" s="194"/>
      <c r="AG13" s="194"/>
      <c r="AH13" s="194"/>
      <c r="AI13" s="194"/>
      <c r="AJ13" s="194"/>
      <c r="AK13" s="194"/>
      <c r="AL13" s="11"/>
      <c r="AM13" s="11"/>
      <c r="AN13" s="11"/>
      <c r="AT13" s="181" t="s">
        <v>33</v>
      </c>
      <c r="AU13" s="182"/>
      <c r="AV13" s="182"/>
      <c r="AW13" s="183"/>
      <c r="AX13" s="187" t="s">
        <v>34</v>
      </c>
      <c r="AY13" s="188"/>
      <c r="AZ13" s="189">
        <v>1</v>
      </c>
      <c r="BA13" s="189"/>
      <c r="BB13" s="189"/>
      <c r="BC13" s="189"/>
      <c r="BD13" s="189"/>
      <c r="BE13" s="189"/>
      <c r="BF13" s="188" t="s">
        <v>22</v>
      </c>
      <c r="BG13" s="193"/>
      <c r="BH13" s="187" t="s">
        <v>35</v>
      </c>
      <c r="BI13" s="188"/>
      <c r="BJ13" s="189">
        <v>25</v>
      </c>
      <c r="BK13" s="189"/>
      <c r="BL13" s="189"/>
      <c r="BM13" s="189"/>
      <c r="BN13" s="189"/>
      <c r="BO13" s="189"/>
      <c r="BP13" s="188" t="s">
        <v>22</v>
      </c>
      <c r="BQ13" s="193"/>
      <c r="BR13" s="192">
        <v>1</v>
      </c>
      <c r="BS13" s="192"/>
      <c r="BT13" s="192"/>
      <c r="BU13" s="192"/>
      <c r="BV13" s="192"/>
      <c r="BW13" s="192"/>
      <c r="BX13" s="192"/>
      <c r="BY13" s="192"/>
      <c r="BZ13" s="192"/>
      <c r="CA13" s="192"/>
      <c r="CB13" s="192"/>
      <c r="CC13" s="11"/>
      <c r="CD13" s="11"/>
      <c r="CE13" s="11"/>
    </row>
    <row r="14" spans="1:83" ht="13.5" customHeight="1"/>
    <row r="15" spans="1:83" ht="13.5" customHeight="1"/>
    <row r="16" spans="1:83" ht="22.5" customHeight="1">
      <c r="B16" s="10" t="s">
        <v>280</v>
      </c>
      <c r="K16" s="3" t="s">
        <v>37</v>
      </c>
      <c r="Y16" s="3"/>
      <c r="AS16" s="10" t="s">
        <v>280</v>
      </c>
      <c r="BB16" s="4" t="s">
        <v>37</v>
      </c>
      <c r="BP16" s="3"/>
    </row>
    <row r="17" spans="3:83" ht="19.5" customHeight="1">
      <c r="C17" s="181" t="s">
        <v>38</v>
      </c>
      <c r="D17" s="182"/>
      <c r="E17" s="182"/>
      <c r="F17" s="182"/>
      <c r="G17" s="195" t="s">
        <v>17</v>
      </c>
      <c r="H17" s="195"/>
      <c r="I17" s="195"/>
      <c r="J17" s="195"/>
      <c r="K17" s="195"/>
      <c r="L17" s="195"/>
      <c r="M17" s="195"/>
      <c r="N17" s="195"/>
      <c r="O17" s="195"/>
      <c r="P17" s="195"/>
      <c r="Q17" s="195" t="s">
        <v>18</v>
      </c>
      <c r="R17" s="195"/>
      <c r="S17" s="195"/>
      <c r="T17" s="195"/>
      <c r="U17" s="195"/>
      <c r="V17" s="195"/>
      <c r="W17" s="195"/>
      <c r="X17" s="195"/>
      <c r="Y17" s="195"/>
      <c r="Z17" s="195"/>
      <c r="AT17" s="181" t="s">
        <v>38</v>
      </c>
      <c r="AU17" s="182"/>
      <c r="AV17" s="182"/>
      <c r="AW17" s="182"/>
      <c r="AX17" s="195" t="s">
        <v>17</v>
      </c>
      <c r="AY17" s="195"/>
      <c r="AZ17" s="195"/>
      <c r="BA17" s="195"/>
      <c r="BB17" s="195"/>
      <c r="BC17" s="195"/>
      <c r="BD17" s="195"/>
      <c r="BE17" s="195"/>
      <c r="BF17" s="195"/>
      <c r="BG17" s="195"/>
      <c r="BH17" s="195" t="s">
        <v>18</v>
      </c>
      <c r="BI17" s="195"/>
      <c r="BJ17" s="195"/>
      <c r="BK17" s="195"/>
      <c r="BL17" s="195"/>
      <c r="BM17" s="195"/>
      <c r="BN17" s="195"/>
      <c r="BO17" s="195"/>
      <c r="BP17" s="195"/>
      <c r="BQ17" s="195"/>
    </row>
    <row r="18" spans="3:83" ht="18" customHeight="1">
      <c r="C18" s="195" t="s">
        <v>20</v>
      </c>
      <c r="D18" s="195"/>
      <c r="E18" s="195"/>
      <c r="F18" s="195"/>
      <c r="G18" s="204"/>
      <c r="H18" s="205"/>
      <c r="I18" s="205"/>
      <c r="J18" s="205"/>
      <c r="K18" s="205"/>
      <c r="L18" s="205"/>
      <c r="M18" s="205"/>
      <c r="N18" s="205"/>
      <c r="O18" s="205"/>
      <c r="P18" s="205"/>
      <c r="Q18" s="196" t="s">
        <v>39</v>
      </c>
      <c r="R18" s="197"/>
      <c r="S18" s="197"/>
      <c r="T18" s="197"/>
      <c r="U18" s="197"/>
      <c r="V18" s="12"/>
      <c r="W18" s="197" t="s">
        <v>40</v>
      </c>
      <c r="X18" s="198"/>
      <c r="Y18" s="198"/>
      <c r="Z18" s="199"/>
      <c r="AI18" s="2"/>
      <c r="AJ18" s="3"/>
      <c r="AK18" s="3"/>
      <c r="AL18" s="3"/>
      <c r="AM18" s="3"/>
      <c r="AN18" s="3"/>
      <c r="AT18" s="195" t="s">
        <v>20</v>
      </c>
      <c r="AU18" s="195"/>
      <c r="AV18" s="195"/>
      <c r="AW18" s="195"/>
      <c r="AX18" s="204"/>
      <c r="AY18" s="205"/>
      <c r="AZ18" s="205"/>
      <c r="BA18" s="205"/>
      <c r="BB18" s="205"/>
      <c r="BC18" s="205"/>
      <c r="BD18" s="205"/>
      <c r="BE18" s="205"/>
      <c r="BF18" s="205"/>
      <c r="BG18" s="205"/>
      <c r="BH18" s="196" t="s">
        <v>39</v>
      </c>
      <c r="BI18" s="197"/>
      <c r="BJ18" s="197"/>
      <c r="BK18" s="197"/>
      <c r="BL18" s="197"/>
      <c r="BM18" s="12"/>
      <c r="BN18" s="197" t="s">
        <v>40</v>
      </c>
      <c r="BO18" s="198"/>
      <c r="BP18" s="198"/>
      <c r="BQ18" s="199"/>
      <c r="BZ18" s="2"/>
      <c r="CA18" s="3"/>
      <c r="CB18" s="3"/>
      <c r="CC18" s="3"/>
      <c r="CD18" s="3"/>
      <c r="CE18" s="3"/>
    </row>
    <row r="19" spans="3:83" ht="24.95" customHeight="1">
      <c r="C19" s="195"/>
      <c r="D19" s="195"/>
      <c r="E19" s="195"/>
      <c r="F19" s="195"/>
      <c r="G19" s="206"/>
      <c r="H19" s="207"/>
      <c r="I19" s="207"/>
      <c r="J19" s="207"/>
      <c r="K19" s="207"/>
      <c r="L19" s="207"/>
      <c r="M19" s="207"/>
      <c r="N19" s="207"/>
      <c r="O19" s="207"/>
      <c r="P19" s="207"/>
      <c r="Q19" s="200" t="str">
        <f>IF(S8=0,"",ROUNDDOWN(S8/3,1))</f>
        <v/>
      </c>
      <c r="R19" s="201"/>
      <c r="S19" s="201"/>
      <c r="T19" s="201"/>
      <c r="U19" s="201"/>
      <c r="V19" s="201"/>
      <c r="W19" s="201"/>
      <c r="X19" s="201"/>
      <c r="Y19" s="202" t="s">
        <v>22</v>
      </c>
      <c r="Z19" s="203"/>
      <c r="AI19" s="3"/>
      <c r="AJ19" s="3"/>
      <c r="AK19" s="3"/>
      <c r="AL19" s="3"/>
      <c r="AM19" s="13"/>
      <c r="AN19" s="13"/>
      <c r="AT19" s="195"/>
      <c r="AU19" s="195"/>
      <c r="AV19" s="195"/>
      <c r="AW19" s="195"/>
      <c r="AX19" s="206"/>
      <c r="AY19" s="207"/>
      <c r="AZ19" s="207"/>
      <c r="BA19" s="207"/>
      <c r="BB19" s="207"/>
      <c r="BC19" s="207"/>
      <c r="BD19" s="207"/>
      <c r="BE19" s="207"/>
      <c r="BF19" s="207"/>
      <c r="BG19" s="207"/>
      <c r="BH19" s="200">
        <f>IF(BJ8=0,"",ROUNDDOWN(BJ8/3,1))</f>
        <v>1.6</v>
      </c>
      <c r="BI19" s="201"/>
      <c r="BJ19" s="201"/>
      <c r="BK19" s="201"/>
      <c r="BL19" s="201"/>
      <c r="BM19" s="201"/>
      <c r="BN19" s="201"/>
      <c r="BO19" s="201"/>
      <c r="BP19" s="202" t="s">
        <v>22</v>
      </c>
      <c r="BQ19" s="203"/>
      <c r="BZ19" s="3"/>
      <c r="CA19" s="3"/>
      <c r="CB19" s="3"/>
      <c r="CC19" s="3"/>
      <c r="CD19" s="13"/>
      <c r="CE19" s="13"/>
    </row>
    <row r="20" spans="3:83" ht="18" customHeight="1">
      <c r="C20" s="195" t="s">
        <v>23</v>
      </c>
      <c r="D20" s="195"/>
      <c r="E20" s="195"/>
      <c r="F20" s="195"/>
      <c r="G20" s="204"/>
      <c r="H20" s="205"/>
      <c r="I20" s="205"/>
      <c r="J20" s="205"/>
      <c r="K20" s="205"/>
      <c r="L20" s="205"/>
      <c r="M20" s="205"/>
      <c r="N20" s="205"/>
      <c r="O20" s="205"/>
      <c r="P20" s="205"/>
      <c r="Q20" s="196" t="s">
        <v>41</v>
      </c>
      <c r="R20" s="197"/>
      <c r="S20" s="197"/>
      <c r="T20" s="197"/>
      <c r="U20" s="197"/>
      <c r="V20" s="12"/>
      <c r="W20" s="197" t="s">
        <v>40</v>
      </c>
      <c r="X20" s="198"/>
      <c r="Y20" s="198"/>
      <c r="Z20" s="199"/>
      <c r="AI20" s="2"/>
      <c r="AJ20" s="3"/>
      <c r="AK20" s="3"/>
      <c r="AL20" s="3"/>
      <c r="AM20" s="3"/>
      <c r="AN20" s="3"/>
      <c r="AT20" s="195" t="s">
        <v>23</v>
      </c>
      <c r="AU20" s="195"/>
      <c r="AV20" s="195"/>
      <c r="AW20" s="195"/>
      <c r="AX20" s="204"/>
      <c r="AY20" s="205"/>
      <c r="AZ20" s="205"/>
      <c r="BA20" s="205"/>
      <c r="BB20" s="205"/>
      <c r="BC20" s="205"/>
      <c r="BD20" s="205"/>
      <c r="BE20" s="205"/>
      <c r="BF20" s="205"/>
      <c r="BG20" s="205"/>
      <c r="BH20" s="196" t="s">
        <v>41</v>
      </c>
      <c r="BI20" s="197"/>
      <c r="BJ20" s="197"/>
      <c r="BK20" s="197"/>
      <c r="BL20" s="197"/>
      <c r="BM20" s="12"/>
      <c r="BN20" s="197" t="s">
        <v>40</v>
      </c>
      <c r="BO20" s="198"/>
      <c r="BP20" s="198"/>
      <c r="BQ20" s="199"/>
      <c r="BZ20" s="2"/>
      <c r="CA20" s="3"/>
      <c r="CB20" s="3"/>
      <c r="CC20" s="3"/>
      <c r="CD20" s="3"/>
      <c r="CE20" s="3"/>
    </row>
    <row r="21" spans="3:83" ht="24.95" customHeight="1">
      <c r="C21" s="195"/>
      <c r="D21" s="195"/>
      <c r="E21" s="195"/>
      <c r="F21" s="195"/>
      <c r="G21" s="206"/>
      <c r="H21" s="207"/>
      <c r="I21" s="207"/>
      <c r="J21" s="207"/>
      <c r="K21" s="207"/>
      <c r="L21" s="207"/>
      <c r="M21" s="207"/>
      <c r="N21" s="207"/>
      <c r="O21" s="207"/>
      <c r="P21" s="207"/>
      <c r="Q21" s="200" t="str">
        <f>IF(S9=0,"",ROUNDDOWN(S9/5,1))</f>
        <v/>
      </c>
      <c r="R21" s="201"/>
      <c r="S21" s="201"/>
      <c r="T21" s="201"/>
      <c r="U21" s="201"/>
      <c r="V21" s="201"/>
      <c r="W21" s="201"/>
      <c r="X21" s="201"/>
      <c r="Y21" s="202" t="s">
        <v>22</v>
      </c>
      <c r="Z21" s="203"/>
      <c r="AI21" s="3"/>
      <c r="AJ21" s="3"/>
      <c r="AK21" s="3"/>
      <c r="AL21" s="3"/>
      <c r="AM21" s="13"/>
      <c r="AN21" s="13"/>
      <c r="AT21" s="195"/>
      <c r="AU21" s="195"/>
      <c r="AV21" s="195"/>
      <c r="AW21" s="195"/>
      <c r="AX21" s="206"/>
      <c r="AY21" s="207"/>
      <c r="AZ21" s="207"/>
      <c r="BA21" s="207"/>
      <c r="BB21" s="207"/>
      <c r="BC21" s="207"/>
      <c r="BD21" s="207"/>
      <c r="BE21" s="207"/>
      <c r="BF21" s="207"/>
      <c r="BG21" s="207"/>
      <c r="BH21" s="200">
        <f>IF(BJ9=0,"",ROUNDDOWN(BJ9/5,1))</f>
        <v>3</v>
      </c>
      <c r="BI21" s="201"/>
      <c r="BJ21" s="201"/>
      <c r="BK21" s="201"/>
      <c r="BL21" s="201"/>
      <c r="BM21" s="201"/>
      <c r="BN21" s="201"/>
      <c r="BO21" s="201"/>
      <c r="BP21" s="202" t="s">
        <v>22</v>
      </c>
      <c r="BQ21" s="203"/>
      <c r="BZ21" s="3"/>
      <c r="CA21" s="3"/>
      <c r="CB21" s="3"/>
      <c r="CC21" s="3"/>
      <c r="CD21" s="13"/>
      <c r="CE21" s="13"/>
    </row>
    <row r="22" spans="3:83" ht="18" customHeight="1">
      <c r="C22" s="195" t="s">
        <v>25</v>
      </c>
      <c r="D22" s="195"/>
      <c r="E22" s="195"/>
      <c r="F22" s="195"/>
      <c r="G22" s="204"/>
      <c r="H22" s="205"/>
      <c r="I22" s="205"/>
      <c r="J22" s="205"/>
      <c r="K22" s="205"/>
      <c r="L22" s="205"/>
      <c r="M22" s="205"/>
      <c r="N22" s="205"/>
      <c r="O22" s="205"/>
      <c r="P22" s="205"/>
      <c r="Q22" s="196" t="s">
        <v>42</v>
      </c>
      <c r="R22" s="197"/>
      <c r="S22" s="197"/>
      <c r="T22" s="197"/>
      <c r="U22" s="197"/>
      <c r="V22" s="12"/>
      <c r="W22" s="197" t="s">
        <v>40</v>
      </c>
      <c r="X22" s="198"/>
      <c r="Y22" s="198"/>
      <c r="Z22" s="199"/>
      <c r="AT22" s="195" t="s">
        <v>25</v>
      </c>
      <c r="AU22" s="195"/>
      <c r="AV22" s="195"/>
      <c r="AW22" s="195"/>
      <c r="AX22" s="204"/>
      <c r="AY22" s="205"/>
      <c r="AZ22" s="205"/>
      <c r="BA22" s="205"/>
      <c r="BB22" s="205"/>
      <c r="BC22" s="205"/>
      <c r="BD22" s="205"/>
      <c r="BE22" s="205"/>
      <c r="BF22" s="205"/>
      <c r="BG22" s="205"/>
      <c r="BH22" s="196" t="s">
        <v>42</v>
      </c>
      <c r="BI22" s="197"/>
      <c r="BJ22" s="197"/>
      <c r="BK22" s="197"/>
      <c r="BL22" s="197"/>
      <c r="BM22" s="12"/>
      <c r="BN22" s="197" t="s">
        <v>40</v>
      </c>
      <c r="BO22" s="198"/>
      <c r="BP22" s="198"/>
      <c r="BQ22" s="199"/>
    </row>
    <row r="23" spans="3:83" ht="24.95" customHeight="1">
      <c r="C23" s="195"/>
      <c r="D23" s="195"/>
      <c r="E23" s="195"/>
      <c r="F23" s="195"/>
      <c r="G23" s="208"/>
      <c r="H23" s="209"/>
      <c r="I23" s="209"/>
      <c r="J23" s="209"/>
      <c r="K23" s="209"/>
      <c r="L23" s="209"/>
      <c r="M23" s="209"/>
      <c r="N23" s="209"/>
      <c r="O23" s="209"/>
      <c r="P23" s="209"/>
      <c r="Q23" s="200" t="str">
        <f>IF(S10=0,"",ROUNDDOWN(S10/6,1))</f>
        <v/>
      </c>
      <c r="R23" s="201"/>
      <c r="S23" s="201"/>
      <c r="T23" s="201"/>
      <c r="U23" s="201"/>
      <c r="V23" s="201"/>
      <c r="W23" s="201"/>
      <c r="X23" s="201"/>
      <c r="Y23" s="202" t="s">
        <v>22</v>
      </c>
      <c r="Z23" s="203"/>
      <c r="AT23" s="195"/>
      <c r="AU23" s="195"/>
      <c r="AV23" s="195"/>
      <c r="AW23" s="195"/>
      <c r="AX23" s="208"/>
      <c r="AY23" s="209"/>
      <c r="AZ23" s="209"/>
      <c r="BA23" s="209"/>
      <c r="BB23" s="209"/>
      <c r="BC23" s="209"/>
      <c r="BD23" s="209"/>
      <c r="BE23" s="209"/>
      <c r="BF23" s="209"/>
      <c r="BG23" s="209"/>
      <c r="BH23" s="200">
        <f>IF(BJ10=0,"",ROUNDDOWN(BJ10/6,1))</f>
        <v>4.0999999999999996</v>
      </c>
      <c r="BI23" s="201"/>
      <c r="BJ23" s="201"/>
      <c r="BK23" s="201"/>
      <c r="BL23" s="201"/>
      <c r="BM23" s="201"/>
      <c r="BN23" s="201"/>
      <c r="BO23" s="201"/>
      <c r="BP23" s="202" t="s">
        <v>22</v>
      </c>
      <c r="BQ23" s="203"/>
    </row>
    <row r="24" spans="3:83" ht="18" customHeight="1">
      <c r="C24" s="195" t="s">
        <v>27</v>
      </c>
      <c r="D24" s="195"/>
      <c r="E24" s="195"/>
      <c r="F24" s="181"/>
      <c r="G24" s="196" t="s">
        <v>43</v>
      </c>
      <c r="H24" s="197"/>
      <c r="I24" s="197"/>
      <c r="J24" s="197"/>
      <c r="K24" s="197"/>
      <c r="L24" s="12"/>
      <c r="M24" s="197" t="s">
        <v>40</v>
      </c>
      <c r="N24" s="198"/>
      <c r="O24" s="198"/>
      <c r="P24" s="199"/>
      <c r="Q24" s="196" t="s">
        <v>44</v>
      </c>
      <c r="R24" s="197"/>
      <c r="S24" s="197"/>
      <c r="T24" s="197"/>
      <c r="U24" s="197"/>
      <c r="V24" s="12"/>
      <c r="W24" s="197" t="s">
        <v>40</v>
      </c>
      <c r="X24" s="198"/>
      <c r="Y24" s="198"/>
      <c r="Z24" s="199"/>
      <c r="AT24" s="195" t="s">
        <v>27</v>
      </c>
      <c r="AU24" s="195"/>
      <c r="AV24" s="195"/>
      <c r="AW24" s="181"/>
      <c r="AX24" s="196" t="s">
        <v>43</v>
      </c>
      <c r="AY24" s="197"/>
      <c r="AZ24" s="197"/>
      <c r="BA24" s="197"/>
      <c r="BB24" s="197"/>
      <c r="BC24" s="12"/>
      <c r="BD24" s="197" t="s">
        <v>40</v>
      </c>
      <c r="BE24" s="198"/>
      <c r="BF24" s="198"/>
      <c r="BG24" s="199"/>
      <c r="BH24" s="196" t="s">
        <v>44</v>
      </c>
      <c r="BI24" s="197"/>
      <c r="BJ24" s="197"/>
      <c r="BK24" s="197"/>
      <c r="BL24" s="197"/>
      <c r="BM24" s="12"/>
      <c r="BN24" s="197" t="s">
        <v>40</v>
      </c>
      <c r="BO24" s="198"/>
      <c r="BP24" s="198"/>
      <c r="BQ24" s="199"/>
    </row>
    <row r="25" spans="3:83" ht="24.95" customHeight="1">
      <c r="C25" s="195"/>
      <c r="D25" s="195"/>
      <c r="E25" s="195"/>
      <c r="F25" s="181"/>
      <c r="G25" s="200" t="str">
        <f>IF(I11=0,"",ROUNDDOWN(I11/20,1))</f>
        <v/>
      </c>
      <c r="H25" s="201"/>
      <c r="I25" s="201"/>
      <c r="J25" s="201"/>
      <c r="K25" s="201"/>
      <c r="L25" s="201"/>
      <c r="M25" s="201"/>
      <c r="N25" s="201"/>
      <c r="O25" s="202" t="s">
        <v>22</v>
      </c>
      <c r="P25" s="203"/>
      <c r="Q25" s="200" t="str">
        <f>IF(S11=0,"",ROUNDDOWN(S11/15,1))</f>
        <v/>
      </c>
      <c r="R25" s="201"/>
      <c r="S25" s="201"/>
      <c r="T25" s="201"/>
      <c r="U25" s="201"/>
      <c r="V25" s="201"/>
      <c r="W25" s="201"/>
      <c r="X25" s="201"/>
      <c r="Y25" s="202" t="s">
        <v>22</v>
      </c>
      <c r="Z25" s="203"/>
      <c r="AT25" s="195"/>
      <c r="AU25" s="195"/>
      <c r="AV25" s="195"/>
      <c r="AW25" s="181"/>
      <c r="AX25" s="200">
        <f>IF(AZ11=0,"",ROUNDDOWN(AZ11/20,1))</f>
        <v>0</v>
      </c>
      <c r="AY25" s="201"/>
      <c r="AZ25" s="201"/>
      <c r="BA25" s="201"/>
      <c r="BB25" s="201"/>
      <c r="BC25" s="201"/>
      <c r="BD25" s="201"/>
      <c r="BE25" s="201"/>
      <c r="BF25" s="202" t="s">
        <v>22</v>
      </c>
      <c r="BG25" s="203"/>
      <c r="BH25" s="200">
        <f>IF(BJ11=0,"",ROUNDDOWN(BJ11/15,1))</f>
        <v>1.6</v>
      </c>
      <c r="BI25" s="201"/>
      <c r="BJ25" s="201"/>
      <c r="BK25" s="201"/>
      <c r="BL25" s="201"/>
      <c r="BM25" s="201"/>
      <c r="BN25" s="201"/>
      <c r="BO25" s="201"/>
      <c r="BP25" s="202" t="s">
        <v>22</v>
      </c>
      <c r="BQ25" s="203"/>
    </row>
    <row r="26" spans="3:83" ht="18" customHeight="1">
      <c r="C26" s="195" t="s">
        <v>30</v>
      </c>
      <c r="D26" s="195"/>
      <c r="E26" s="195"/>
      <c r="F26" s="181"/>
      <c r="G26" s="196" t="s">
        <v>45</v>
      </c>
      <c r="H26" s="197"/>
      <c r="I26" s="197"/>
      <c r="J26" s="197"/>
      <c r="K26" s="197"/>
      <c r="L26" s="12"/>
      <c r="M26" s="197" t="s">
        <v>40</v>
      </c>
      <c r="N26" s="198"/>
      <c r="O26" s="198"/>
      <c r="P26" s="199"/>
      <c r="Q26" s="196" t="s">
        <v>46</v>
      </c>
      <c r="R26" s="197"/>
      <c r="S26" s="197"/>
      <c r="T26" s="197"/>
      <c r="U26" s="197"/>
      <c r="V26" s="12"/>
      <c r="W26" s="197" t="s">
        <v>40</v>
      </c>
      <c r="X26" s="198"/>
      <c r="Y26" s="198"/>
      <c r="Z26" s="199"/>
      <c r="AT26" s="195" t="s">
        <v>30</v>
      </c>
      <c r="AU26" s="195"/>
      <c r="AV26" s="195"/>
      <c r="AW26" s="181"/>
      <c r="AX26" s="196" t="s">
        <v>45</v>
      </c>
      <c r="AY26" s="197"/>
      <c r="AZ26" s="197"/>
      <c r="BA26" s="197"/>
      <c r="BB26" s="197"/>
      <c r="BC26" s="12"/>
      <c r="BD26" s="197" t="s">
        <v>40</v>
      </c>
      <c r="BE26" s="198"/>
      <c r="BF26" s="198"/>
      <c r="BG26" s="199"/>
      <c r="BH26" s="196" t="s">
        <v>46</v>
      </c>
      <c r="BI26" s="197"/>
      <c r="BJ26" s="197"/>
      <c r="BK26" s="197"/>
      <c r="BL26" s="197"/>
      <c r="BM26" s="12"/>
      <c r="BN26" s="197" t="s">
        <v>40</v>
      </c>
      <c r="BO26" s="198"/>
      <c r="BP26" s="198"/>
      <c r="BQ26" s="199"/>
    </row>
    <row r="27" spans="3:83" ht="24.95" customHeight="1">
      <c r="C27" s="195"/>
      <c r="D27" s="195"/>
      <c r="E27" s="195"/>
      <c r="F27" s="181"/>
      <c r="G27" s="200" t="str">
        <f>IF(I12=0,"",ROUNDDOWN(I12/30,1))</f>
        <v/>
      </c>
      <c r="H27" s="201"/>
      <c r="I27" s="201"/>
      <c r="J27" s="201"/>
      <c r="K27" s="201"/>
      <c r="L27" s="201"/>
      <c r="M27" s="201"/>
      <c r="N27" s="201"/>
      <c r="O27" s="202" t="s">
        <v>22</v>
      </c>
      <c r="P27" s="203"/>
      <c r="Q27" s="200" t="str">
        <f>IF(S12=0,"",ROUNDDOWN(S12/20,1))</f>
        <v/>
      </c>
      <c r="R27" s="201"/>
      <c r="S27" s="201"/>
      <c r="T27" s="201"/>
      <c r="U27" s="201"/>
      <c r="V27" s="201"/>
      <c r="W27" s="201"/>
      <c r="X27" s="201"/>
      <c r="Y27" s="202" t="s">
        <v>22</v>
      </c>
      <c r="Z27" s="203"/>
      <c r="AT27" s="195"/>
      <c r="AU27" s="195"/>
      <c r="AV27" s="195"/>
      <c r="AW27" s="181"/>
      <c r="AX27" s="200">
        <f>IF(AZ12=0,"",ROUNDDOWN(AZ12/30,1))</f>
        <v>0</v>
      </c>
      <c r="AY27" s="201"/>
      <c r="AZ27" s="201"/>
      <c r="BA27" s="201"/>
      <c r="BB27" s="201"/>
      <c r="BC27" s="201"/>
      <c r="BD27" s="201"/>
      <c r="BE27" s="201"/>
      <c r="BF27" s="202" t="s">
        <v>22</v>
      </c>
      <c r="BG27" s="203"/>
      <c r="BH27" s="200">
        <f>IF(BJ12=0,"",ROUNDDOWN(BJ12/20,1))</f>
        <v>1.2</v>
      </c>
      <c r="BI27" s="201"/>
      <c r="BJ27" s="201"/>
      <c r="BK27" s="201"/>
      <c r="BL27" s="201"/>
      <c r="BM27" s="201"/>
      <c r="BN27" s="201"/>
      <c r="BO27" s="201"/>
      <c r="BP27" s="202" t="s">
        <v>22</v>
      </c>
      <c r="BQ27" s="203"/>
    </row>
    <row r="28" spans="3:83" ht="18" customHeight="1">
      <c r="C28" s="195" t="s">
        <v>33</v>
      </c>
      <c r="D28" s="195"/>
      <c r="E28" s="195"/>
      <c r="F28" s="181"/>
      <c r="G28" s="196" t="s">
        <v>47</v>
      </c>
      <c r="H28" s="197"/>
      <c r="I28" s="197"/>
      <c r="J28" s="197"/>
      <c r="K28" s="197"/>
      <c r="L28" s="12"/>
      <c r="M28" s="197" t="s">
        <v>40</v>
      </c>
      <c r="N28" s="198"/>
      <c r="O28" s="198"/>
      <c r="P28" s="199"/>
      <c r="Q28" s="196" t="s">
        <v>48</v>
      </c>
      <c r="R28" s="197"/>
      <c r="S28" s="197"/>
      <c r="T28" s="197"/>
      <c r="U28" s="197"/>
      <c r="V28" s="12"/>
      <c r="W28" s="197" t="s">
        <v>40</v>
      </c>
      <c r="X28" s="198"/>
      <c r="Y28" s="198"/>
      <c r="Z28" s="199"/>
      <c r="AC28" s="210" t="s">
        <v>49</v>
      </c>
      <c r="AD28" s="211"/>
      <c r="AE28" s="211"/>
      <c r="AF28" s="211"/>
      <c r="AG28" s="211"/>
      <c r="AH28" s="211"/>
      <c r="AI28" s="211"/>
      <c r="AJ28" s="212"/>
      <c r="AK28" s="3"/>
      <c r="AL28" s="3"/>
      <c r="AM28" s="14"/>
      <c r="AT28" s="195" t="s">
        <v>33</v>
      </c>
      <c r="AU28" s="195"/>
      <c r="AV28" s="195"/>
      <c r="AW28" s="181"/>
      <c r="AX28" s="196" t="s">
        <v>47</v>
      </c>
      <c r="AY28" s="197"/>
      <c r="AZ28" s="197"/>
      <c r="BA28" s="197"/>
      <c r="BB28" s="197"/>
      <c r="BC28" s="12"/>
      <c r="BD28" s="197" t="s">
        <v>40</v>
      </c>
      <c r="BE28" s="198"/>
      <c r="BF28" s="198"/>
      <c r="BG28" s="199"/>
      <c r="BH28" s="196" t="s">
        <v>48</v>
      </c>
      <c r="BI28" s="197"/>
      <c r="BJ28" s="197"/>
      <c r="BK28" s="197"/>
      <c r="BL28" s="197"/>
      <c r="BM28" s="12"/>
      <c r="BN28" s="197" t="s">
        <v>40</v>
      </c>
      <c r="BO28" s="198"/>
      <c r="BP28" s="198"/>
      <c r="BQ28" s="199"/>
      <c r="BT28" s="210" t="s">
        <v>49</v>
      </c>
      <c r="BU28" s="211"/>
      <c r="BV28" s="211"/>
      <c r="BW28" s="211"/>
      <c r="BX28" s="211"/>
      <c r="BY28" s="211"/>
      <c r="BZ28" s="211"/>
      <c r="CA28" s="212"/>
      <c r="CB28" s="3"/>
      <c r="CC28" s="3"/>
      <c r="CD28" s="14"/>
    </row>
    <row r="29" spans="3:83" ht="24.95" customHeight="1">
      <c r="C29" s="195"/>
      <c r="D29" s="195"/>
      <c r="E29" s="195"/>
      <c r="F29" s="181"/>
      <c r="G29" s="200" t="str">
        <f>IF(I13=0,"",ROUNDDOWN(I13/30,1))</f>
        <v/>
      </c>
      <c r="H29" s="201"/>
      <c r="I29" s="201"/>
      <c r="J29" s="201"/>
      <c r="K29" s="201"/>
      <c r="L29" s="201"/>
      <c r="M29" s="201"/>
      <c r="N29" s="201"/>
      <c r="O29" s="202" t="s">
        <v>22</v>
      </c>
      <c r="P29" s="203"/>
      <c r="Q29" s="200" t="str">
        <f>IF(S13=0,"",ROUNDDOWN(S13/25,1))</f>
        <v/>
      </c>
      <c r="R29" s="201"/>
      <c r="S29" s="201"/>
      <c r="T29" s="201"/>
      <c r="U29" s="201"/>
      <c r="V29" s="201"/>
      <c r="W29" s="201"/>
      <c r="X29" s="201"/>
      <c r="Y29" s="202" t="s">
        <v>22</v>
      </c>
      <c r="Z29" s="203"/>
      <c r="AC29" s="213"/>
      <c r="AD29" s="214"/>
      <c r="AE29" s="214"/>
      <c r="AF29" s="214"/>
      <c r="AG29" s="214"/>
      <c r="AH29" s="214"/>
      <c r="AI29" s="214"/>
      <c r="AJ29" s="215"/>
      <c r="AK29" s="3"/>
      <c r="AL29" s="3"/>
      <c r="AM29" s="14"/>
      <c r="AT29" s="195"/>
      <c r="AU29" s="195"/>
      <c r="AV29" s="195"/>
      <c r="AW29" s="181"/>
      <c r="AX29" s="200">
        <f>IF(AZ13=0,"",ROUNDDOWN(AZ13/30,1))</f>
        <v>0</v>
      </c>
      <c r="AY29" s="201"/>
      <c r="AZ29" s="201"/>
      <c r="BA29" s="201"/>
      <c r="BB29" s="201"/>
      <c r="BC29" s="201"/>
      <c r="BD29" s="201"/>
      <c r="BE29" s="201"/>
      <c r="BF29" s="202" t="s">
        <v>22</v>
      </c>
      <c r="BG29" s="203"/>
      <c r="BH29" s="200">
        <f>IF(BJ13=0,"",ROUNDDOWN(BJ13/25,1))</f>
        <v>1</v>
      </c>
      <c r="BI29" s="201"/>
      <c r="BJ29" s="201"/>
      <c r="BK29" s="201"/>
      <c r="BL29" s="201"/>
      <c r="BM29" s="201"/>
      <c r="BN29" s="201"/>
      <c r="BO29" s="201"/>
      <c r="BP29" s="202" t="s">
        <v>22</v>
      </c>
      <c r="BQ29" s="203"/>
      <c r="BT29" s="213"/>
      <c r="BU29" s="214"/>
      <c r="BV29" s="214"/>
      <c r="BW29" s="214"/>
      <c r="BX29" s="214"/>
      <c r="BY29" s="214"/>
      <c r="BZ29" s="214"/>
      <c r="CA29" s="215"/>
      <c r="CB29" s="3"/>
      <c r="CC29" s="3"/>
      <c r="CD29" s="14"/>
    </row>
    <row r="30" spans="3:83" ht="18" customHeight="1">
      <c r="C30" s="195" t="s">
        <v>50</v>
      </c>
      <c r="D30" s="195"/>
      <c r="E30" s="195"/>
      <c r="F30" s="181"/>
      <c r="G30" s="220" t="s">
        <v>51</v>
      </c>
      <c r="H30" s="221"/>
      <c r="I30" s="221"/>
      <c r="J30" s="221"/>
      <c r="K30" s="221"/>
      <c r="L30" s="12"/>
      <c r="M30" s="197"/>
      <c r="N30" s="198"/>
      <c r="O30" s="198"/>
      <c r="P30" s="199"/>
      <c r="Q30" s="220" t="s">
        <v>52</v>
      </c>
      <c r="R30" s="221"/>
      <c r="S30" s="221"/>
      <c r="T30" s="221"/>
      <c r="U30" s="221"/>
      <c r="V30" s="12"/>
      <c r="W30" s="197"/>
      <c r="X30" s="198"/>
      <c r="Y30" s="198"/>
      <c r="Z30" s="199"/>
      <c r="AC30" s="15" t="s">
        <v>53</v>
      </c>
      <c r="AD30" s="16"/>
      <c r="AE30" s="16"/>
      <c r="AF30" s="17"/>
      <c r="AG30" s="17"/>
      <c r="AH30" s="17"/>
      <c r="AI30" s="17"/>
      <c r="AJ30" s="18"/>
      <c r="AK30" s="19"/>
      <c r="AL30" s="20"/>
      <c r="AM30" s="20"/>
      <c r="AT30" s="195" t="s">
        <v>50</v>
      </c>
      <c r="AU30" s="195"/>
      <c r="AV30" s="195"/>
      <c r="AW30" s="181"/>
      <c r="AX30" s="220" t="s">
        <v>51</v>
      </c>
      <c r="AY30" s="221"/>
      <c r="AZ30" s="221"/>
      <c r="BA30" s="221"/>
      <c r="BB30" s="221"/>
      <c r="BC30" s="12"/>
      <c r="BD30" s="197"/>
      <c r="BE30" s="198"/>
      <c r="BF30" s="198"/>
      <c r="BG30" s="199"/>
      <c r="BH30" s="220" t="s">
        <v>52</v>
      </c>
      <c r="BI30" s="221"/>
      <c r="BJ30" s="221"/>
      <c r="BK30" s="221"/>
      <c r="BL30" s="221"/>
      <c r="BM30" s="12"/>
      <c r="BN30" s="197"/>
      <c r="BO30" s="198"/>
      <c r="BP30" s="198"/>
      <c r="BQ30" s="199"/>
      <c r="BT30" s="15" t="s">
        <v>53</v>
      </c>
      <c r="BU30" s="16"/>
      <c r="BV30" s="16"/>
      <c r="BW30" s="17"/>
      <c r="BX30" s="17"/>
      <c r="BY30" s="17"/>
      <c r="BZ30" s="17"/>
      <c r="CA30" s="18"/>
      <c r="CB30" s="19"/>
      <c r="CC30" s="20"/>
      <c r="CD30" s="20"/>
    </row>
    <row r="31" spans="3:83" ht="24.95" customHeight="1">
      <c r="C31" s="195"/>
      <c r="D31" s="195"/>
      <c r="E31" s="195"/>
      <c r="F31" s="181"/>
      <c r="G31" s="200">
        <f>SUM(G25,G27,G29)</f>
        <v>0</v>
      </c>
      <c r="H31" s="201"/>
      <c r="I31" s="201"/>
      <c r="J31" s="201"/>
      <c r="K31" s="201"/>
      <c r="L31" s="201"/>
      <c r="M31" s="201"/>
      <c r="N31" s="201"/>
      <c r="O31" s="202" t="s">
        <v>22</v>
      </c>
      <c r="P31" s="203"/>
      <c r="Q31" s="200">
        <f>SUM(Q19,Q21,Q23,Q25,Q27,Q29)</f>
        <v>0</v>
      </c>
      <c r="R31" s="201"/>
      <c r="S31" s="201"/>
      <c r="T31" s="201"/>
      <c r="U31" s="201"/>
      <c r="V31" s="201"/>
      <c r="W31" s="201"/>
      <c r="X31" s="201"/>
      <c r="Y31" s="202" t="s">
        <v>22</v>
      </c>
      <c r="Z31" s="203"/>
      <c r="AC31" s="216">
        <f>G31+Q31</f>
        <v>0</v>
      </c>
      <c r="AD31" s="217"/>
      <c r="AE31" s="217"/>
      <c r="AF31" s="217"/>
      <c r="AG31" s="217"/>
      <c r="AH31" s="217"/>
      <c r="AI31" s="218" t="s">
        <v>22</v>
      </c>
      <c r="AJ31" s="219"/>
      <c r="AM31" s="20"/>
      <c r="AT31" s="195"/>
      <c r="AU31" s="195"/>
      <c r="AV31" s="195"/>
      <c r="AW31" s="181"/>
      <c r="AX31" s="200">
        <f>SUM(AX25,AX27,AX29)</f>
        <v>0</v>
      </c>
      <c r="AY31" s="201"/>
      <c r="AZ31" s="201"/>
      <c r="BA31" s="201"/>
      <c r="BB31" s="201"/>
      <c r="BC31" s="201"/>
      <c r="BD31" s="201"/>
      <c r="BE31" s="201"/>
      <c r="BF31" s="202" t="s">
        <v>22</v>
      </c>
      <c r="BG31" s="203"/>
      <c r="BH31" s="200">
        <f>SUM(BH19,BH21,BH23,BH25,BH27,BH29)</f>
        <v>12.499999999999998</v>
      </c>
      <c r="BI31" s="201"/>
      <c r="BJ31" s="201"/>
      <c r="BK31" s="201"/>
      <c r="BL31" s="201"/>
      <c r="BM31" s="201"/>
      <c r="BN31" s="201"/>
      <c r="BO31" s="201"/>
      <c r="BP31" s="202" t="s">
        <v>22</v>
      </c>
      <c r="BQ31" s="203"/>
      <c r="BT31" s="216">
        <f>AX31+BH31</f>
        <v>12.499999999999998</v>
      </c>
      <c r="BU31" s="217"/>
      <c r="BV31" s="217"/>
      <c r="BW31" s="217"/>
      <c r="BX31" s="217"/>
      <c r="BY31" s="217"/>
      <c r="BZ31" s="218" t="s">
        <v>22</v>
      </c>
      <c r="CA31" s="219"/>
      <c r="CD31" s="20"/>
    </row>
    <row r="32" spans="3:83" ht="11.25" customHeight="1"/>
    <row r="33" spans="1:83" ht="13.5" customHeight="1">
      <c r="C33" s="6" t="s">
        <v>54</v>
      </c>
      <c r="AT33" s="6" t="s">
        <v>54</v>
      </c>
    </row>
    <row r="34" spans="1:83" ht="13.5" customHeight="1">
      <c r="C34" s="222" t="s">
        <v>281</v>
      </c>
      <c r="D34" s="222"/>
      <c r="E34" s="222"/>
      <c r="F34" s="222"/>
      <c r="G34" s="222"/>
      <c r="H34" s="222"/>
      <c r="I34" s="222"/>
      <c r="J34" s="222"/>
      <c r="K34" s="222"/>
      <c r="L34" s="222"/>
      <c r="M34" s="222"/>
      <c r="N34" s="222"/>
      <c r="O34" s="222"/>
      <c r="P34" s="222"/>
      <c r="Q34" s="222"/>
      <c r="R34" s="223">
        <f>COUNTIF(Z62:AF82,"常勤")+COUNTIF(' (幼保連携型職員一覧不足用) '!Z5:AF25,"常勤")</f>
        <v>0</v>
      </c>
      <c r="S34" s="224"/>
      <c r="T34" s="224"/>
      <c r="U34" s="224"/>
      <c r="V34" s="225" t="s">
        <v>56</v>
      </c>
      <c r="W34" s="226"/>
      <c r="AT34" s="222" t="s">
        <v>281</v>
      </c>
      <c r="AU34" s="222"/>
      <c r="AV34" s="222"/>
      <c r="AW34" s="222"/>
      <c r="AX34" s="222"/>
      <c r="AY34" s="222"/>
      <c r="AZ34" s="222"/>
      <c r="BA34" s="222"/>
      <c r="BB34" s="222"/>
      <c r="BC34" s="222"/>
      <c r="BD34" s="222"/>
      <c r="BE34" s="222"/>
      <c r="BF34" s="222"/>
      <c r="BG34" s="222"/>
      <c r="BH34" s="222"/>
      <c r="BI34" s="223" t="e">
        <f>COUNTIF(#REF!,"常勤")+COUNTIF(' (幼保連携型職員一覧不足用) '!#REF!,"常勤")</f>
        <v>#REF!</v>
      </c>
      <c r="BJ34" s="224"/>
      <c r="BK34" s="224"/>
      <c r="BL34" s="224"/>
      <c r="BM34" s="225" t="s">
        <v>56</v>
      </c>
      <c r="BN34" s="226"/>
    </row>
    <row r="35" spans="1:83" ht="13.5" customHeight="1">
      <c r="C35" s="222"/>
      <c r="D35" s="222"/>
      <c r="E35" s="222"/>
      <c r="F35" s="222"/>
      <c r="G35" s="222"/>
      <c r="H35" s="222"/>
      <c r="I35" s="222"/>
      <c r="J35" s="222"/>
      <c r="K35" s="222"/>
      <c r="L35" s="222"/>
      <c r="M35" s="222"/>
      <c r="N35" s="222"/>
      <c r="O35" s="222"/>
      <c r="P35" s="222"/>
      <c r="Q35" s="222"/>
      <c r="R35" s="223"/>
      <c r="S35" s="224"/>
      <c r="T35" s="224"/>
      <c r="U35" s="224"/>
      <c r="V35" s="225"/>
      <c r="W35" s="226"/>
      <c r="AT35" s="222"/>
      <c r="AU35" s="222"/>
      <c r="AV35" s="222"/>
      <c r="AW35" s="222"/>
      <c r="AX35" s="222"/>
      <c r="AY35" s="222"/>
      <c r="AZ35" s="222"/>
      <c r="BA35" s="222"/>
      <c r="BB35" s="222"/>
      <c r="BC35" s="222"/>
      <c r="BD35" s="222"/>
      <c r="BE35" s="222"/>
      <c r="BF35" s="222"/>
      <c r="BG35" s="222"/>
      <c r="BH35" s="222"/>
      <c r="BI35" s="223"/>
      <c r="BJ35" s="224"/>
      <c r="BK35" s="224"/>
      <c r="BL35" s="224"/>
      <c r="BM35" s="225"/>
      <c r="BN35" s="226"/>
    </row>
    <row r="36" spans="1:83" ht="13.5" customHeight="1">
      <c r="C36" s="234" t="s">
        <v>57</v>
      </c>
      <c r="D36" s="237" t="s">
        <v>58</v>
      </c>
      <c r="E36" s="238"/>
      <c r="F36" s="238"/>
      <c r="G36" s="238"/>
      <c r="H36" s="238"/>
      <c r="I36" s="238"/>
      <c r="J36" s="238"/>
      <c r="K36" s="238"/>
      <c r="L36" s="238"/>
      <c r="M36" s="238"/>
      <c r="N36" s="238"/>
      <c r="O36" s="238"/>
      <c r="P36" s="238"/>
      <c r="Q36" s="239"/>
      <c r="R36" s="223">
        <f>COUNTIF(Z62:AF82,"非常勤")+COUNTIF(Z61:AF81,"派遣")+COUNTIF(' (幼保連携型職員一覧不足用) '!Z5:AF25,"非常勤")+COUNTIF(' (幼保連携型職員一覧不足用) '!Z5:AF25,"派遣")</f>
        <v>0</v>
      </c>
      <c r="S36" s="224"/>
      <c r="T36" s="224"/>
      <c r="U36" s="224"/>
      <c r="V36" s="225" t="s">
        <v>56</v>
      </c>
      <c r="W36" s="226"/>
      <c r="AT36" s="234" t="s">
        <v>57</v>
      </c>
      <c r="AU36" s="237" t="s">
        <v>58</v>
      </c>
      <c r="AV36" s="238"/>
      <c r="AW36" s="238"/>
      <c r="AX36" s="238"/>
      <c r="AY36" s="238"/>
      <c r="AZ36" s="238"/>
      <c r="BA36" s="238"/>
      <c r="BB36" s="238"/>
      <c r="BC36" s="238"/>
      <c r="BD36" s="238"/>
      <c r="BE36" s="238"/>
      <c r="BF36" s="238"/>
      <c r="BG36" s="238"/>
      <c r="BH36" s="239"/>
      <c r="BI36" s="223" t="e">
        <f>COUNTIF(#REF!,"非常勤")+COUNTIF(#REF!,"派遣")+COUNTIF(' (幼保連携型職員一覧不足用) '!#REF!,"非常勤")+COUNTIF(' (幼保連携型職員一覧不足用) '!#REF!,"派遣")</f>
        <v>#REF!</v>
      </c>
      <c r="BJ36" s="224"/>
      <c r="BK36" s="224"/>
      <c r="BL36" s="224"/>
      <c r="BM36" s="225" t="s">
        <v>56</v>
      </c>
      <c r="BN36" s="226"/>
    </row>
    <row r="37" spans="1:83" ht="13.5" customHeight="1">
      <c r="C37" s="235"/>
      <c r="D37" s="240"/>
      <c r="E37" s="241"/>
      <c r="F37" s="241"/>
      <c r="G37" s="241"/>
      <c r="H37" s="241"/>
      <c r="I37" s="241"/>
      <c r="J37" s="241"/>
      <c r="K37" s="241"/>
      <c r="L37" s="241"/>
      <c r="M37" s="241"/>
      <c r="N37" s="241"/>
      <c r="O37" s="241"/>
      <c r="P37" s="241"/>
      <c r="Q37" s="242"/>
      <c r="R37" s="223"/>
      <c r="S37" s="224"/>
      <c r="T37" s="224"/>
      <c r="U37" s="224"/>
      <c r="V37" s="225"/>
      <c r="W37" s="226"/>
      <c r="AT37" s="235"/>
      <c r="AU37" s="240"/>
      <c r="AV37" s="241"/>
      <c r="AW37" s="241"/>
      <c r="AX37" s="241"/>
      <c r="AY37" s="241"/>
      <c r="AZ37" s="241"/>
      <c r="BA37" s="241"/>
      <c r="BB37" s="241"/>
      <c r="BC37" s="241"/>
      <c r="BD37" s="241"/>
      <c r="BE37" s="241"/>
      <c r="BF37" s="241"/>
      <c r="BG37" s="241"/>
      <c r="BH37" s="242"/>
      <c r="BI37" s="223"/>
      <c r="BJ37" s="224"/>
      <c r="BK37" s="224"/>
      <c r="BL37" s="224"/>
      <c r="BM37" s="225"/>
      <c r="BN37" s="226"/>
    </row>
    <row r="38" spans="1:83" ht="13.5" customHeight="1">
      <c r="C38" s="235"/>
      <c r="D38" s="227" t="s">
        <v>59</v>
      </c>
      <c r="E38" s="227"/>
      <c r="F38" s="227"/>
      <c r="G38" s="227"/>
      <c r="H38" s="227"/>
      <c r="I38" s="227"/>
      <c r="J38" s="227"/>
      <c r="K38" s="227"/>
      <c r="L38" s="227"/>
      <c r="M38" s="227"/>
      <c r="N38" s="227"/>
      <c r="O38" s="227"/>
      <c r="P38" s="227"/>
      <c r="Q38" s="227"/>
      <c r="R38" s="243">
        <f ca="1">SUMIF(Z62:AF82,"非常勤",AG62:AL82)+SUMIF(Z62:AF82,"派遣",AG62:AL82)+SUMIF(' (幼保連携型職員一覧不足用) '!Z5:AF25,"非常勤",' (幼保連携型職員一覧不足用) '!AG5:AL25)+SUMIF(' (幼保連携型職員一覧不足用) '!Z5:AF25,"派遣",' (幼保連携型職員一覧不足用) '!AG5:AL25)</f>
        <v>0</v>
      </c>
      <c r="S38" s="244"/>
      <c r="T38" s="244"/>
      <c r="U38" s="244"/>
      <c r="V38" s="230" t="s">
        <v>60</v>
      </c>
      <c r="W38" s="231"/>
      <c r="AT38" s="235"/>
      <c r="AU38" s="227" t="s">
        <v>59</v>
      </c>
      <c r="AV38" s="227"/>
      <c r="AW38" s="227"/>
      <c r="AX38" s="227"/>
      <c r="AY38" s="227"/>
      <c r="AZ38" s="227"/>
      <c r="BA38" s="227"/>
      <c r="BB38" s="227"/>
      <c r="BC38" s="227"/>
      <c r="BD38" s="227"/>
      <c r="BE38" s="227"/>
      <c r="BF38" s="227"/>
      <c r="BG38" s="227"/>
      <c r="BH38" s="227"/>
      <c r="BI38" s="243" t="e">
        <f>SUMIF(#REF!,"非常勤",#REF!)+SUMIF(#REF!,"派遣",#REF!)+SUMIF(' (幼保連携型職員一覧不足用) '!#REF!,"非常勤",' (幼保連携型職員一覧不足用) '!#REF!)+SUMIF(' (幼保連携型職員一覧不足用) '!#REF!,"派遣",' (幼保連携型職員一覧不足用) '!#REF!)</f>
        <v>#REF!</v>
      </c>
      <c r="BJ38" s="244"/>
      <c r="BK38" s="244"/>
      <c r="BL38" s="244"/>
      <c r="BM38" s="230" t="s">
        <v>60</v>
      </c>
      <c r="BN38" s="231"/>
      <c r="CB38" s="22"/>
      <c r="CC38" s="22"/>
      <c r="CD38" s="98"/>
    </row>
    <row r="39" spans="1:83" ht="13.5" customHeight="1">
      <c r="C39" s="235"/>
      <c r="D39" s="227"/>
      <c r="E39" s="227"/>
      <c r="F39" s="227"/>
      <c r="G39" s="227"/>
      <c r="H39" s="227"/>
      <c r="I39" s="227"/>
      <c r="J39" s="227"/>
      <c r="K39" s="227"/>
      <c r="L39" s="227"/>
      <c r="M39" s="227"/>
      <c r="N39" s="227"/>
      <c r="O39" s="227"/>
      <c r="P39" s="227"/>
      <c r="Q39" s="227"/>
      <c r="R39" s="243"/>
      <c r="S39" s="244"/>
      <c r="T39" s="244"/>
      <c r="U39" s="244"/>
      <c r="V39" s="232"/>
      <c r="W39" s="233"/>
      <c r="AT39" s="235"/>
      <c r="AU39" s="227"/>
      <c r="AV39" s="227"/>
      <c r="AW39" s="227"/>
      <c r="AX39" s="227"/>
      <c r="AY39" s="227"/>
      <c r="AZ39" s="227"/>
      <c r="BA39" s="227"/>
      <c r="BB39" s="227"/>
      <c r="BC39" s="227"/>
      <c r="BD39" s="227"/>
      <c r="BE39" s="227"/>
      <c r="BF39" s="227"/>
      <c r="BG39" s="227"/>
      <c r="BH39" s="227"/>
      <c r="BI39" s="243"/>
      <c r="BJ39" s="244"/>
      <c r="BK39" s="244"/>
      <c r="BL39" s="244"/>
      <c r="BM39" s="232"/>
      <c r="BN39" s="233"/>
      <c r="CB39" s="22"/>
      <c r="CC39" s="22"/>
      <c r="CD39" s="98"/>
    </row>
    <row r="40" spans="1:83" ht="25.5" customHeight="1">
      <c r="C40" s="235"/>
      <c r="D40" s="227" t="s">
        <v>61</v>
      </c>
      <c r="E40" s="227"/>
      <c r="F40" s="227"/>
      <c r="G40" s="227"/>
      <c r="H40" s="227"/>
      <c r="I40" s="227"/>
      <c r="J40" s="227"/>
      <c r="K40" s="227"/>
      <c r="L40" s="227"/>
      <c r="M40" s="227"/>
      <c r="N40" s="227"/>
      <c r="O40" s="227"/>
      <c r="P40" s="227"/>
      <c r="Q40" s="227"/>
      <c r="R40" s="243">
        <f>D50</f>
        <v>0</v>
      </c>
      <c r="S40" s="244"/>
      <c r="T40" s="244"/>
      <c r="U40" s="244"/>
      <c r="V40" s="225" t="s">
        <v>62</v>
      </c>
      <c r="W40" s="226"/>
      <c r="AT40" s="235"/>
      <c r="AU40" s="227" t="s">
        <v>61</v>
      </c>
      <c r="AV40" s="227"/>
      <c r="AW40" s="227"/>
      <c r="AX40" s="227"/>
      <c r="AY40" s="227"/>
      <c r="AZ40" s="227"/>
      <c r="BA40" s="227"/>
      <c r="BB40" s="227"/>
      <c r="BC40" s="227"/>
      <c r="BD40" s="227"/>
      <c r="BE40" s="227"/>
      <c r="BF40" s="227"/>
      <c r="BG40" s="227"/>
      <c r="BH40" s="227"/>
      <c r="BI40" s="243">
        <v>173</v>
      </c>
      <c r="BJ40" s="244"/>
      <c r="BK40" s="244"/>
      <c r="BL40" s="244"/>
      <c r="BM40" s="225" t="s">
        <v>62</v>
      </c>
      <c r="BN40" s="226"/>
      <c r="CB40" s="19"/>
      <c r="CC40" s="20"/>
      <c r="CD40" s="20"/>
    </row>
    <row r="41" spans="1:83" ht="24.95" customHeight="1">
      <c r="C41" s="235"/>
      <c r="D41" s="227" t="s">
        <v>63</v>
      </c>
      <c r="E41" s="245"/>
      <c r="F41" s="245"/>
      <c r="G41" s="245"/>
      <c r="H41" s="245"/>
      <c r="I41" s="245"/>
      <c r="J41" s="245"/>
      <c r="K41" s="245"/>
      <c r="L41" s="245"/>
      <c r="M41" s="245"/>
      <c r="N41" s="245"/>
      <c r="O41" s="245"/>
      <c r="P41" s="245"/>
      <c r="Q41" s="245"/>
      <c r="R41" s="223" t="e">
        <f ca="1">ROUNDDOWN(R38/R40,1)</f>
        <v>#DIV/0!</v>
      </c>
      <c r="S41" s="224"/>
      <c r="T41" s="224"/>
      <c r="U41" s="224"/>
      <c r="V41" s="225" t="s">
        <v>56</v>
      </c>
      <c r="W41" s="226"/>
      <c r="AB41" s="249" t="s">
        <v>64</v>
      </c>
      <c r="AC41" s="250"/>
      <c r="AD41" s="250"/>
      <c r="AE41" s="250"/>
      <c r="AF41" s="250"/>
      <c r="AG41" s="250"/>
      <c r="AH41" s="250"/>
      <c r="AI41" s="251"/>
      <c r="AJ41" s="255" t="s">
        <v>65</v>
      </c>
      <c r="AK41" s="256"/>
      <c r="AL41" s="256"/>
      <c r="AM41" s="257"/>
      <c r="AT41" s="235"/>
      <c r="AU41" s="227" t="s">
        <v>63</v>
      </c>
      <c r="AV41" s="245"/>
      <c r="AW41" s="245"/>
      <c r="AX41" s="245"/>
      <c r="AY41" s="245"/>
      <c r="AZ41" s="245"/>
      <c r="BA41" s="245"/>
      <c r="BB41" s="245"/>
      <c r="BC41" s="245"/>
      <c r="BD41" s="245"/>
      <c r="BE41" s="245"/>
      <c r="BF41" s="245"/>
      <c r="BG41" s="245"/>
      <c r="BH41" s="245"/>
      <c r="BI41" s="223" t="e">
        <f>ROUNDDOWN(BI38/BI40,1)</f>
        <v>#REF!</v>
      </c>
      <c r="BJ41" s="224"/>
      <c r="BK41" s="224"/>
      <c r="BL41" s="224"/>
      <c r="BM41" s="225" t="s">
        <v>56</v>
      </c>
      <c r="BN41" s="226"/>
      <c r="BS41" s="505" t="s">
        <v>64</v>
      </c>
      <c r="BT41" s="506"/>
      <c r="BU41" s="506"/>
      <c r="BV41" s="506"/>
      <c r="BW41" s="506"/>
      <c r="BX41" s="506"/>
      <c r="BY41" s="506"/>
      <c r="BZ41" s="507"/>
      <c r="CA41" s="255" t="s">
        <v>65</v>
      </c>
      <c r="CB41" s="256"/>
      <c r="CC41" s="256"/>
      <c r="CD41" s="257"/>
    </row>
    <row r="42" spans="1:83" ht="23.25" customHeight="1" thickBot="1">
      <c r="C42" s="236"/>
      <c r="D42" s="246"/>
      <c r="E42" s="246"/>
      <c r="F42" s="246"/>
      <c r="G42" s="246"/>
      <c r="H42" s="246"/>
      <c r="I42" s="246"/>
      <c r="J42" s="246"/>
      <c r="K42" s="246"/>
      <c r="L42" s="246"/>
      <c r="M42" s="246"/>
      <c r="N42" s="246"/>
      <c r="O42" s="246"/>
      <c r="P42" s="246"/>
      <c r="Q42" s="246"/>
      <c r="R42" s="247"/>
      <c r="S42" s="248"/>
      <c r="T42" s="248"/>
      <c r="U42" s="248"/>
      <c r="V42" s="230"/>
      <c r="W42" s="231"/>
      <c r="AB42" s="252"/>
      <c r="AC42" s="253"/>
      <c r="AD42" s="253"/>
      <c r="AE42" s="253"/>
      <c r="AF42" s="253"/>
      <c r="AG42" s="253"/>
      <c r="AH42" s="253"/>
      <c r="AI42" s="254"/>
      <c r="AJ42" s="258"/>
      <c r="AK42" s="259"/>
      <c r="AL42" s="259"/>
      <c r="AM42" s="260"/>
      <c r="AT42" s="236"/>
      <c r="AU42" s="246"/>
      <c r="AV42" s="246"/>
      <c r="AW42" s="246"/>
      <c r="AX42" s="246"/>
      <c r="AY42" s="246"/>
      <c r="AZ42" s="246"/>
      <c r="BA42" s="246"/>
      <c r="BB42" s="246"/>
      <c r="BC42" s="246"/>
      <c r="BD42" s="246"/>
      <c r="BE42" s="246"/>
      <c r="BF42" s="246"/>
      <c r="BG42" s="246"/>
      <c r="BH42" s="246"/>
      <c r="BI42" s="247"/>
      <c r="BJ42" s="248"/>
      <c r="BK42" s="248"/>
      <c r="BL42" s="248"/>
      <c r="BM42" s="230"/>
      <c r="BN42" s="231"/>
      <c r="BS42" s="508"/>
      <c r="BT42" s="509"/>
      <c r="BU42" s="509"/>
      <c r="BV42" s="509"/>
      <c r="BW42" s="509"/>
      <c r="BX42" s="509"/>
      <c r="BY42" s="509"/>
      <c r="BZ42" s="510"/>
      <c r="CA42" s="258"/>
      <c r="CB42" s="259"/>
      <c r="CC42" s="259"/>
      <c r="CD42" s="260"/>
    </row>
    <row r="43" spans="1:83" ht="13.5" customHeight="1">
      <c r="C43" s="282" t="s">
        <v>66</v>
      </c>
      <c r="D43" s="283"/>
      <c r="E43" s="283"/>
      <c r="F43" s="283"/>
      <c r="G43" s="283"/>
      <c r="H43" s="283"/>
      <c r="I43" s="283"/>
      <c r="J43" s="283"/>
      <c r="K43" s="283"/>
      <c r="L43" s="283"/>
      <c r="M43" s="283"/>
      <c r="N43" s="283"/>
      <c r="O43" s="283"/>
      <c r="P43" s="283"/>
      <c r="Q43" s="284"/>
      <c r="R43" s="261" t="e">
        <f ca="1">SUM(R34,R41)</f>
        <v>#DIV/0!</v>
      </c>
      <c r="S43" s="262"/>
      <c r="T43" s="262"/>
      <c r="U43" s="262"/>
      <c r="V43" s="265" t="s">
        <v>56</v>
      </c>
      <c r="W43" s="266"/>
      <c r="X43" s="503" t="e">
        <f ca="1">IF(R43&gt;Z43,"&gt;",IF(R43=Z43,"=","&lt;"))</f>
        <v>#DIV/0!</v>
      </c>
      <c r="Y43" s="269"/>
      <c r="Z43" s="269"/>
      <c r="AA43" s="504"/>
      <c r="AB43" s="270">
        <f>ROUND(AC31,0)</f>
        <v>0</v>
      </c>
      <c r="AC43" s="271"/>
      <c r="AD43" s="271"/>
      <c r="AE43" s="271"/>
      <c r="AF43" s="271"/>
      <c r="AG43" s="274" t="s">
        <v>22</v>
      </c>
      <c r="AH43" s="274"/>
      <c r="AI43" s="275"/>
      <c r="AJ43" s="276" t="e">
        <f ca="1">IF(R43&lt;=AB43,"OK","NG")</f>
        <v>#DIV/0!</v>
      </c>
      <c r="AK43" s="277"/>
      <c r="AL43" s="277"/>
      <c r="AM43" s="278"/>
      <c r="AT43" s="282" t="s">
        <v>66</v>
      </c>
      <c r="AU43" s="283"/>
      <c r="AV43" s="283"/>
      <c r="AW43" s="283"/>
      <c r="AX43" s="283"/>
      <c r="AY43" s="283"/>
      <c r="AZ43" s="283"/>
      <c r="BA43" s="283"/>
      <c r="BB43" s="283"/>
      <c r="BC43" s="283"/>
      <c r="BD43" s="283"/>
      <c r="BE43" s="283"/>
      <c r="BF43" s="283"/>
      <c r="BG43" s="283"/>
      <c r="BH43" s="284"/>
      <c r="BI43" s="261" t="e">
        <f>SUM(BI34,BI41)</f>
        <v>#REF!</v>
      </c>
      <c r="BJ43" s="262"/>
      <c r="BK43" s="262"/>
      <c r="BL43" s="262"/>
      <c r="BM43" s="265" t="s">
        <v>56</v>
      </c>
      <c r="BN43" s="266"/>
      <c r="BO43" s="503" t="e">
        <f>IF(BI43&gt;BQ43,"&gt;",IF(BI43=BQ43,"=","&lt;"))</f>
        <v>#REF!</v>
      </c>
      <c r="BP43" s="269"/>
      <c r="BQ43" s="269"/>
      <c r="BR43" s="504"/>
      <c r="BS43" s="270">
        <f>ROUND(BT31,0)</f>
        <v>13</v>
      </c>
      <c r="BT43" s="271"/>
      <c r="BU43" s="271"/>
      <c r="BV43" s="271"/>
      <c r="BW43" s="271"/>
      <c r="BX43" s="274" t="s">
        <v>22</v>
      </c>
      <c r="BY43" s="274"/>
      <c r="BZ43" s="275"/>
      <c r="CA43" s="276" t="e">
        <f>IF(BO43&gt;=BS43,"OK","NG")</f>
        <v>#REF!</v>
      </c>
      <c r="CB43" s="277"/>
      <c r="CC43" s="277"/>
      <c r="CD43" s="278"/>
    </row>
    <row r="44" spans="1:83" ht="13.5" customHeight="1" thickBot="1">
      <c r="C44" s="285"/>
      <c r="D44" s="286"/>
      <c r="E44" s="286"/>
      <c r="F44" s="286"/>
      <c r="G44" s="286"/>
      <c r="H44" s="286"/>
      <c r="I44" s="286"/>
      <c r="J44" s="286"/>
      <c r="K44" s="286"/>
      <c r="L44" s="286"/>
      <c r="M44" s="286"/>
      <c r="N44" s="286"/>
      <c r="O44" s="286"/>
      <c r="P44" s="286"/>
      <c r="Q44" s="287"/>
      <c r="R44" s="263"/>
      <c r="S44" s="264"/>
      <c r="T44" s="264"/>
      <c r="U44" s="264"/>
      <c r="V44" s="267"/>
      <c r="W44" s="268"/>
      <c r="X44" s="503"/>
      <c r="Y44" s="269"/>
      <c r="Z44" s="269"/>
      <c r="AA44" s="504"/>
      <c r="AB44" s="272"/>
      <c r="AC44" s="273"/>
      <c r="AD44" s="273"/>
      <c r="AE44" s="273"/>
      <c r="AF44" s="273"/>
      <c r="AG44" s="218"/>
      <c r="AH44" s="218"/>
      <c r="AI44" s="219"/>
      <c r="AJ44" s="279"/>
      <c r="AK44" s="280"/>
      <c r="AL44" s="280"/>
      <c r="AM44" s="281"/>
      <c r="AT44" s="285"/>
      <c r="AU44" s="286"/>
      <c r="AV44" s="286"/>
      <c r="AW44" s="286"/>
      <c r="AX44" s="286"/>
      <c r="AY44" s="286"/>
      <c r="AZ44" s="286"/>
      <c r="BA44" s="286"/>
      <c r="BB44" s="286"/>
      <c r="BC44" s="286"/>
      <c r="BD44" s="286"/>
      <c r="BE44" s="286"/>
      <c r="BF44" s="286"/>
      <c r="BG44" s="286"/>
      <c r="BH44" s="287"/>
      <c r="BI44" s="263"/>
      <c r="BJ44" s="264"/>
      <c r="BK44" s="264"/>
      <c r="BL44" s="264"/>
      <c r="BM44" s="267"/>
      <c r="BN44" s="268"/>
      <c r="BO44" s="503"/>
      <c r="BP44" s="269"/>
      <c r="BQ44" s="269"/>
      <c r="BR44" s="504"/>
      <c r="BS44" s="272"/>
      <c r="BT44" s="273"/>
      <c r="BU44" s="273"/>
      <c r="BV44" s="273"/>
      <c r="BW44" s="273"/>
      <c r="BX44" s="218"/>
      <c r="BY44" s="218"/>
      <c r="BZ44" s="219"/>
      <c r="CA44" s="279"/>
      <c r="CB44" s="280"/>
      <c r="CC44" s="280"/>
      <c r="CD44" s="281"/>
    </row>
    <row r="45" spans="1:83" ht="13.5" customHeight="1"/>
    <row r="46" spans="1:83">
      <c r="B46" s="9" t="s">
        <v>68</v>
      </c>
      <c r="AS46" s="9" t="s">
        <v>68</v>
      </c>
    </row>
    <row r="47" spans="1:83" ht="120" customHeight="1">
      <c r="A47" s="288" t="s">
        <v>69</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90"/>
      <c r="AR47" s="288" t="s">
        <v>69</v>
      </c>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90"/>
    </row>
    <row r="48" spans="1:83" ht="14.25" customHeight="1">
      <c r="B48" s="21" t="s">
        <v>70</v>
      </c>
      <c r="C48" s="3"/>
      <c r="D48" s="3"/>
      <c r="E48" s="3"/>
      <c r="F48" s="3"/>
      <c r="G48" s="22"/>
      <c r="H48" s="22"/>
      <c r="I48" s="22"/>
      <c r="J48" s="22"/>
      <c r="K48" s="22"/>
      <c r="L48" s="22"/>
      <c r="M48" s="22"/>
      <c r="N48" s="22"/>
      <c r="O48" s="22"/>
      <c r="P48" s="22"/>
      <c r="Q48" s="3"/>
      <c r="R48" s="3"/>
      <c r="S48" s="3"/>
      <c r="T48" s="3"/>
      <c r="U48" s="3"/>
      <c r="V48" s="3"/>
      <c r="W48" s="3"/>
      <c r="X48" s="3"/>
      <c r="Y48" s="3"/>
      <c r="Z48" s="22"/>
      <c r="AA48" s="22"/>
      <c r="AB48" s="22"/>
      <c r="AC48" s="22"/>
      <c r="AD48" s="22"/>
      <c r="AE48" s="22"/>
      <c r="AF48" s="22"/>
      <c r="AG48" s="3"/>
      <c r="AH48" s="3"/>
      <c r="AI48" s="3"/>
      <c r="AJ48" s="3"/>
      <c r="AK48" s="3"/>
      <c r="AL48" s="3"/>
      <c r="AM48" s="3"/>
      <c r="AN48" s="3"/>
      <c r="AS48" s="21" t="s">
        <v>70</v>
      </c>
      <c r="AT48" s="3"/>
      <c r="AU48" s="3"/>
      <c r="AV48" s="3"/>
      <c r="AW48" s="3"/>
      <c r="AX48" s="22"/>
      <c r="AY48" s="22"/>
      <c r="AZ48" s="22"/>
      <c r="BA48" s="22"/>
      <c r="BB48" s="22"/>
      <c r="BC48" s="22"/>
      <c r="BD48" s="22"/>
      <c r="BE48" s="22"/>
      <c r="BF48" s="22"/>
      <c r="BG48" s="22"/>
      <c r="BH48" s="3"/>
      <c r="BI48" s="3"/>
      <c r="BJ48" s="3"/>
      <c r="BK48" s="3"/>
      <c r="BL48" s="3"/>
      <c r="BM48" s="3"/>
      <c r="BN48" s="3"/>
      <c r="BO48" s="3"/>
      <c r="BP48" s="3"/>
      <c r="BQ48" s="22"/>
      <c r="BR48" s="22"/>
      <c r="BS48" s="22"/>
      <c r="BT48" s="22"/>
      <c r="BU48" s="22"/>
      <c r="BV48" s="22"/>
      <c r="BW48" s="22"/>
      <c r="BX48" s="3"/>
      <c r="BY48" s="3"/>
      <c r="BZ48" s="3"/>
      <c r="CA48" s="3"/>
      <c r="CB48" s="3"/>
      <c r="CC48" s="3"/>
      <c r="CD48" s="3"/>
      <c r="CE48" s="3"/>
    </row>
    <row r="49" spans="2:83">
      <c r="B49" s="21"/>
      <c r="C49" s="3" t="s">
        <v>71</v>
      </c>
      <c r="D49" s="3"/>
      <c r="E49" s="3"/>
      <c r="F49" s="3"/>
      <c r="G49" s="22"/>
      <c r="H49" s="22"/>
      <c r="I49" s="22"/>
      <c r="J49" s="22"/>
      <c r="K49" s="22"/>
      <c r="L49" s="22"/>
      <c r="M49" s="22"/>
      <c r="N49" s="22"/>
      <c r="O49" s="22"/>
      <c r="P49" s="22"/>
      <c r="Q49" s="3"/>
      <c r="R49" s="3"/>
      <c r="S49" s="3"/>
      <c r="T49" s="3"/>
      <c r="U49" s="3"/>
      <c r="V49" s="3"/>
      <c r="W49" s="3"/>
      <c r="X49" s="3"/>
      <c r="Y49" s="3"/>
      <c r="Z49" s="22"/>
      <c r="AA49" s="22"/>
      <c r="AB49" s="22"/>
      <c r="AC49" s="22"/>
      <c r="AD49" s="22"/>
      <c r="AE49" s="22"/>
      <c r="AF49" s="22"/>
      <c r="AG49" s="3"/>
      <c r="AH49" s="3"/>
      <c r="AI49" s="3"/>
      <c r="AJ49" s="3"/>
      <c r="AK49" s="3"/>
      <c r="AL49" s="3"/>
      <c r="AM49" s="3"/>
      <c r="AN49" s="3"/>
      <c r="AS49" s="21"/>
      <c r="AT49" s="3" t="s">
        <v>71</v>
      </c>
      <c r="AU49" s="3"/>
      <c r="AV49" s="3"/>
      <c r="AW49" s="3"/>
      <c r="AX49" s="22"/>
      <c r="AY49" s="22"/>
      <c r="AZ49" s="22"/>
      <c r="BA49" s="22"/>
      <c r="BB49" s="22"/>
      <c r="BC49" s="22"/>
      <c r="BD49" s="22"/>
      <c r="BE49" s="22"/>
      <c r="BF49" s="22"/>
      <c r="BG49" s="22"/>
      <c r="BH49" s="3"/>
      <c r="BI49" s="3"/>
      <c r="BJ49" s="3"/>
      <c r="BK49" s="3"/>
      <c r="BL49" s="3"/>
      <c r="BM49" s="3"/>
      <c r="BN49" s="3"/>
      <c r="BO49" s="3"/>
      <c r="BP49" s="3"/>
      <c r="BQ49" s="22"/>
      <c r="BR49" s="22"/>
      <c r="BS49" s="22"/>
      <c r="BT49" s="22"/>
      <c r="BU49" s="22"/>
      <c r="BV49" s="22"/>
      <c r="BW49" s="22"/>
      <c r="BX49" s="3"/>
      <c r="BY49" s="3"/>
      <c r="BZ49" s="3"/>
      <c r="CA49" s="3"/>
      <c r="CB49" s="3"/>
      <c r="CC49" s="3"/>
      <c r="CD49" s="3"/>
      <c r="CE49" s="3"/>
    </row>
    <row r="50" spans="2:83">
      <c r="B50" s="21"/>
      <c r="C50" s="3"/>
      <c r="D50" s="291"/>
      <c r="E50" s="292"/>
      <c r="F50" s="293"/>
      <c r="G50" s="3" t="s">
        <v>60</v>
      </c>
      <c r="H50" s="22"/>
      <c r="I50" s="22"/>
      <c r="J50" s="22"/>
      <c r="K50" s="22"/>
      <c r="L50" s="22"/>
      <c r="M50" s="22"/>
      <c r="N50" s="22"/>
      <c r="O50" s="22"/>
      <c r="P50" s="22"/>
      <c r="Q50" s="3"/>
      <c r="R50" s="3"/>
      <c r="S50" s="3"/>
      <c r="T50" s="3"/>
      <c r="U50" s="3"/>
      <c r="V50" s="3"/>
      <c r="W50" s="3"/>
      <c r="X50" s="3"/>
      <c r="Y50" s="3"/>
      <c r="Z50" s="22"/>
      <c r="AA50" s="22"/>
      <c r="AB50" s="22"/>
      <c r="AC50" s="22"/>
      <c r="AD50" s="22"/>
      <c r="AE50" s="22"/>
      <c r="AF50" s="22"/>
      <c r="AG50" s="3"/>
      <c r="AH50" s="3"/>
      <c r="AI50" s="3"/>
      <c r="AJ50" s="3"/>
      <c r="AK50" s="3"/>
      <c r="AL50" s="3"/>
      <c r="AM50" s="3"/>
      <c r="AN50" s="3"/>
      <c r="AS50" s="21"/>
      <c r="AT50" s="3"/>
      <c r="AU50" s="294">
        <v>173</v>
      </c>
      <c r="AV50" s="295"/>
      <c r="AW50" s="296"/>
      <c r="AX50" s="3" t="s">
        <v>60</v>
      </c>
      <c r="AY50" s="22"/>
      <c r="AZ50" s="22"/>
      <c r="BA50" s="22"/>
      <c r="BB50" s="22"/>
      <c r="BC50" s="22"/>
      <c r="BD50" s="22"/>
      <c r="BE50" s="22"/>
      <c r="BF50" s="22"/>
      <c r="BG50" s="22"/>
      <c r="BH50" s="3"/>
      <c r="BI50" s="3"/>
      <c r="BJ50" s="3"/>
      <c r="BK50" s="3"/>
      <c r="BL50" s="3"/>
      <c r="BM50" s="3"/>
      <c r="BN50" s="3"/>
      <c r="BO50" s="3"/>
      <c r="BP50" s="3"/>
      <c r="BQ50" s="22"/>
      <c r="BR50" s="22"/>
      <c r="BS50" s="22"/>
      <c r="BT50" s="22"/>
      <c r="BU50" s="22"/>
      <c r="BV50" s="22"/>
      <c r="BW50" s="22"/>
      <c r="BX50" s="3"/>
      <c r="BY50" s="3"/>
      <c r="BZ50" s="3"/>
      <c r="CA50" s="3"/>
      <c r="CB50" s="3"/>
      <c r="CC50" s="3"/>
      <c r="CD50" s="3"/>
      <c r="CE50" s="3"/>
    </row>
    <row r="51" spans="2:83">
      <c r="B51" s="21"/>
      <c r="C51" s="3"/>
      <c r="D51" s="3"/>
      <c r="E51" s="3"/>
      <c r="F51" s="3"/>
      <c r="G51" s="3"/>
      <c r="H51" s="22"/>
      <c r="I51" s="22"/>
      <c r="J51" s="22"/>
      <c r="K51" s="22"/>
      <c r="L51" s="22"/>
      <c r="M51" s="22"/>
      <c r="N51" s="22"/>
      <c r="O51" s="22"/>
      <c r="P51" s="22"/>
      <c r="Q51" s="3"/>
      <c r="R51" s="3"/>
      <c r="S51" s="3"/>
      <c r="T51" s="3"/>
      <c r="U51" s="3"/>
      <c r="V51" s="3"/>
      <c r="W51" s="3"/>
      <c r="X51" s="3"/>
      <c r="Y51" s="3"/>
      <c r="Z51" s="22"/>
      <c r="AA51" s="22"/>
      <c r="AB51" s="22"/>
      <c r="AC51" s="22"/>
      <c r="AD51" s="22"/>
      <c r="AE51" s="22"/>
      <c r="AF51" s="22"/>
      <c r="AG51" s="3"/>
      <c r="AH51" s="3"/>
      <c r="AI51" s="3"/>
      <c r="AJ51" s="3"/>
      <c r="AK51" s="3"/>
      <c r="AL51" s="3"/>
      <c r="AM51" s="3"/>
      <c r="AN51" s="3"/>
      <c r="AS51" s="21"/>
      <c r="AT51" s="3"/>
      <c r="AU51" s="3"/>
      <c r="AV51" s="3"/>
      <c r="AW51" s="3"/>
      <c r="AX51" s="3"/>
      <c r="AY51" s="22"/>
      <c r="AZ51" s="22"/>
      <c r="BA51" s="22"/>
      <c r="BB51" s="22"/>
      <c r="BC51" s="22"/>
      <c r="BD51" s="22"/>
      <c r="BE51" s="22"/>
      <c r="BF51" s="22"/>
      <c r="BG51" s="22"/>
      <c r="BH51" s="3"/>
      <c r="BI51" s="3"/>
      <c r="BJ51" s="3"/>
      <c r="BK51" s="3"/>
      <c r="BL51" s="3"/>
      <c r="BM51" s="3"/>
      <c r="BN51" s="3"/>
      <c r="BO51" s="3"/>
      <c r="BP51" s="3"/>
      <c r="BQ51" s="22"/>
      <c r="BR51" s="22"/>
      <c r="BS51" s="22"/>
      <c r="BT51" s="22"/>
      <c r="BU51" s="22"/>
      <c r="BV51" s="22"/>
      <c r="BW51" s="22"/>
      <c r="BX51" s="3"/>
      <c r="BY51" s="3"/>
      <c r="BZ51" s="3"/>
      <c r="CA51" s="3"/>
      <c r="CB51" s="3"/>
      <c r="CC51" s="3"/>
      <c r="CD51" s="3"/>
      <c r="CE51" s="3"/>
    </row>
    <row r="52" spans="2:83" ht="14.25" customHeight="1">
      <c r="C52" s="3" t="s">
        <v>72</v>
      </c>
      <c r="D52" s="3"/>
      <c r="E52" s="3"/>
      <c r="F52" s="3"/>
      <c r="G52" s="22"/>
      <c r="H52" s="22"/>
      <c r="I52" s="22"/>
      <c r="J52" s="22"/>
      <c r="K52" s="22"/>
      <c r="L52" s="22"/>
      <c r="M52" s="22"/>
      <c r="N52" s="22"/>
      <c r="O52" s="22"/>
      <c r="P52" s="22"/>
      <c r="Q52" s="3"/>
      <c r="R52" s="3"/>
      <c r="S52" s="3"/>
      <c r="T52" s="3"/>
      <c r="U52" s="3"/>
      <c r="V52" s="3"/>
      <c r="W52" s="3"/>
      <c r="X52" s="3"/>
      <c r="Y52" s="3"/>
      <c r="Z52" s="3"/>
      <c r="AA52" s="3"/>
      <c r="AB52" s="3"/>
      <c r="AC52" s="3"/>
      <c r="AD52" s="3"/>
      <c r="AE52" s="3"/>
      <c r="AF52" s="3"/>
      <c r="AG52" s="3"/>
      <c r="AH52" s="3"/>
      <c r="AI52" s="3"/>
      <c r="AJ52" s="3"/>
      <c r="AK52" s="3"/>
      <c r="AL52" s="3"/>
      <c r="AM52" s="3"/>
      <c r="AN52" s="3"/>
      <c r="AT52" s="3" t="s">
        <v>72</v>
      </c>
      <c r="AU52" s="3"/>
      <c r="AV52" s="3"/>
      <c r="AW52" s="3"/>
      <c r="AX52" s="22"/>
      <c r="AY52" s="22"/>
      <c r="AZ52" s="22"/>
      <c r="BA52" s="22"/>
      <c r="BB52" s="22"/>
      <c r="BC52" s="22"/>
      <c r="BD52" s="22"/>
      <c r="BE52" s="22"/>
      <c r="BF52" s="22"/>
      <c r="BG52" s="22"/>
      <c r="BH52" s="3"/>
      <c r="BI52" s="3"/>
      <c r="BJ52" s="3"/>
      <c r="BK52" s="3"/>
      <c r="BL52" s="3"/>
      <c r="BM52" s="3"/>
      <c r="BN52" s="3"/>
      <c r="BO52" s="3"/>
      <c r="BP52" s="3"/>
      <c r="BQ52" s="3"/>
      <c r="BR52" s="3"/>
      <c r="BS52" s="3"/>
      <c r="BT52" s="3"/>
      <c r="BU52" s="3"/>
      <c r="BV52" s="3"/>
      <c r="BW52" s="3"/>
      <c r="BX52" s="3"/>
      <c r="BY52" s="3"/>
      <c r="BZ52" s="3"/>
      <c r="CA52" s="3"/>
      <c r="CB52" s="3"/>
      <c r="CC52" s="3"/>
      <c r="CD52" s="3"/>
      <c r="CE52" s="3"/>
    </row>
    <row r="53" spans="2:83" ht="24.75" customHeight="1">
      <c r="C53" s="181" t="s">
        <v>73</v>
      </c>
      <c r="D53" s="182"/>
      <c r="E53" s="182"/>
      <c r="F53" s="183"/>
      <c r="G53" s="297" t="s">
        <v>74</v>
      </c>
      <c r="H53" s="297"/>
      <c r="I53" s="297"/>
      <c r="J53" s="297"/>
      <c r="K53" s="297"/>
      <c r="L53" s="297"/>
      <c r="M53" s="297"/>
      <c r="N53" s="297"/>
      <c r="O53" s="297"/>
      <c r="P53" s="297"/>
      <c r="Q53" s="181" t="s">
        <v>75</v>
      </c>
      <c r="R53" s="182"/>
      <c r="S53" s="182"/>
      <c r="T53" s="182"/>
      <c r="U53" s="182"/>
      <c r="V53" s="182"/>
      <c r="W53" s="182"/>
      <c r="X53" s="182"/>
      <c r="Y53" s="183"/>
      <c r="Z53" s="298" t="s">
        <v>76</v>
      </c>
      <c r="AA53" s="299"/>
      <c r="AB53" s="299"/>
      <c r="AC53" s="299"/>
      <c r="AD53" s="299"/>
      <c r="AE53" s="299"/>
      <c r="AF53" s="300"/>
      <c r="AG53" s="301" t="s">
        <v>77</v>
      </c>
      <c r="AH53" s="302"/>
      <c r="AI53" s="302"/>
      <c r="AJ53" s="302"/>
      <c r="AK53" s="302"/>
      <c r="AL53" s="302"/>
      <c r="AM53" s="25"/>
      <c r="AN53" s="25"/>
      <c r="AT53" s="181" t="s">
        <v>73</v>
      </c>
      <c r="AU53" s="182"/>
      <c r="AV53" s="182"/>
      <c r="AW53" s="183"/>
      <c r="AX53" s="297" t="s">
        <v>74</v>
      </c>
      <c r="AY53" s="297"/>
      <c r="AZ53" s="297"/>
      <c r="BA53" s="297"/>
      <c r="BB53" s="297"/>
      <c r="BC53" s="297"/>
      <c r="BD53" s="297"/>
      <c r="BE53" s="297"/>
      <c r="BF53" s="297"/>
      <c r="BG53" s="297"/>
      <c r="BH53" s="181" t="s">
        <v>75</v>
      </c>
      <c r="BI53" s="182"/>
      <c r="BJ53" s="182"/>
      <c r="BK53" s="182"/>
      <c r="BL53" s="182"/>
      <c r="BM53" s="182"/>
      <c r="BN53" s="182"/>
      <c r="BO53" s="182"/>
      <c r="BP53" s="183"/>
      <c r="BQ53" s="298" t="s">
        <v>76</v>
      </c>
      <c r="BR53" s="299"/>
      <c r="BS53" s="299"/>
      <c r="BT53" s="299"/>
      <c r="BU53" s="299"/>
      <c r="BV53" s="299"/>
      <c r="BW53" s="300"/>
      <c r="BX53" s="301" t="s">
        <v>77</v>
      </c>
      <c r="BY53" s="302"/>
      <c r="BZ53" s="302"/>
      <c r="CA53" s="302"/>
      <c r="CB53" s="302"/>
      <c r="CC53" s="302"/>
      <c r="CD53" s="25"/>
      <c r="CE53" s="25"/>
    </row>
    <row r="54" spans="2:83" ht="14.25" customHeight="1">
      <c r="C54" s="303"/>
      <c r="D54" s="304"/>
      <c r="E54" s="304"/>
      <c r="F54" s="304"/>
      <c r="G54" s="305"/>
      <c r="H54" s="306"/>
      <c r="I54" s="306"/>
      <c r="J54" s="306"/>
      <c r="K54" s="306"/>
      <c r="L54" s="306"/>
      <c r="M54" s="306"/>
      <c r="N54" s="306"/>
      <c r="O54" s="306"/>
      <c r="P54" s="307"/>
      <c r="Q54" s="308"/>
      <c r="R54" s="309"/>
      <c r="S54" s="309"/>
      <c r="T54" s="309"/>
      <c r="U54" s="309"/>
      <c r="V54" s="309"/>
      <c r="W54" s="309"/>
      <c r="X54" s="309"/>
      <c r="Y54" s="310"/>
      <c r="Z54" s="304"/>
      <c r="AA54" s="304"/>
      <c r="AB54" s="304"/>
      <c r="AC54" s="304"/>
      <c r="AD54" s="304"/>
      <c r="AE54" s="304"/>
      <c r="AF54" s="311"/>
      <c r="AG54" s="303"/>
      <c r="AH54" s="304"/>
      <c r="AI54" s="304"/>
      <c r="AJ54" s="304"/>
      <c r="AK54" s="304"/>
      <c r="AL54" s="311"/>
      <c r="AM54" s="25"/>
      <c r="AN54" s="25"/>
      <c r="AT54" s="187" t="s">
        <v>78</v>
      </c>
      <c r="AU54" s="188"/>
      <c r="AV54" s="188"/>
      <c r="AW54" s="188"/>
      <c r="AX54" s="312" t="s">
        <v>79</v>
      </c>
      <c r="AY54" s="313"/>
      <c r="AZ54" s="313"/>
      <c r="BA54" s="313"/>
      <c r="BB54" s="313"/>
      <c r="BC54" s="313"/>
      <c r="BD54" s="313"/>
      <c r="BE54" s="313"/>
      <c r="BF54" s="313"/>
      <c r="BG54" s="314"/>
      <c r="BH54" s="315" t="s">
        <v>80</v>
      </c>
      <c r="BI54" s="316"/>
      <c r="BJ54" s="316"/>
      <c r="BK54" s="316"/>
      <c r="BL54" s="316"/>
      <c r="BM54" s="316"/>
      <c r="BN54" s="316"/>
      <c r="BO54" s="316"/>
      <c r="BP54" s="317"/>
      <c r="BQ54" s="188" t="s">
        <v>81</v>
      </c>
      <c r="BR54" s="188"/>
      <c r="BS54" s="188"/>
      <c r="BT54" s="188"/>
      <c r="BU54" s="188"/>
      <c r="BV54" s="188"/>
      <c r="BW54" s="193"/>
      <c r="BX54" s="187">
        <v>173</v>
      </c>
      <c r="BY54" s="188"/>
      <c r="BZ54" s="188"/>
      <c r="CA54" s="188"/>
      <c r="CB54" s="188"/>
      <c r="CC54" s="193"/>
      <c r="CD54" s="25"/>
      <c r="CE54" s="25"/>
    </row>
    <row r="55" spans="2:83" ht="14.25" customHeight="1">
      <c r="C55" s="303"/>
      <c r="D55" s="304"/>
      <c r="E55" s="304"/>
      <c r="F55" s="304"/>
      <c r="G55" s="305"/>
      <c r="H55" s="306"/>
      <c r="I55" s="306"/>
      <c r="J55" s="306"/>
      <c r="K55" s="306"/>
      <c r="L55" s="306"/>
      <c r="M55" s="306"/>
      <c r="N55" s="306"/>
      <c r="O55" s="306"/>
      <c r="P55" s="307"/>
      <c r="Q55" s="308"/>
      <c r="R55" s="309"/>
      <c r="S55" s="309"/>
      <c r="T55" s="309"/>
      <c r="U55" s="309"/>
      <c r="V55" s="309"/>
      <c r="W55" s="309"/>
      <c r="X55" s="309"/>
      <c r="Y55" s="310"/>
      <c r="Z55" s="304"/>
      <c r="AA55" s="304"/>
      <c r="AB55" s="304"/>
      <c r="AC55" s="304"/>
      <c r="AD55" s="304"/>
      <c r="AE55" s="304"/>
      <c r="AF55" s="311"/>
      <c r="AG55" s="303"/>
      <c r="AH55" s="304"/>
      <c r="AI55" s="304"/>
      <c r="AJ55" s="304"/>
      <c r="AK55" s="304"/>
      <c r="AL55" s="311"/>
      <c r="AM55" s="25"/>
      <c r="AN55" s="25"/>
      <c r="AT55" s="187" t="s">
        <v>78</v>
      </c>
      <c r="AU55" s="188"/>
      <c r="AV55" s="188"/>
      <c r="AW55" s="188"/>
      <c r="AX55" s="312" t="s">
        <v>79</v>
      </c>
      <c r="AY55" s="313"/>
      <c r="AZ55" s="313"/>
      <c r="BA55" s="313"/>
      <c r="BB55" s="313"/>
      <c r="BC55" s="313"/>
      <c r="BD55" s="313"/>
      <c r="BE55" s="313"/>
      <c r="BF55" s="313"/>
      <c r="BG55" s="314"/>
      <c r="BH55" s="315" t="s">
        <v>80</v>
      </c>
      <c r="BI55" s="316"/>
      <c r="BJ55" s="316"/>
      <c r="BK55" s="316"/>
      <c r="BL55" s="316"/>
      <c r="BM55" s="316"/>
      <c r="BN55" s="316"/>
      <c r="BO55" s="316"/>
      <c r="BP55" s="317"/>
      <c r="BQ55" s="188" t="s">
        <v>81</v>
      </c>
      <c r="BR55" s="188"/>
      <c r="BS55" s="188"/>
      <c r="BT55" s="188"/>
      <c r="BU55" s="188"/>
      <c r="BV55" s="188"/>
      <c r="BW55" s="193"/>
      <c r="BX55" s="187">
        <v>173</v>
      </c>
      <c r="BY55" s="188"/>
      <c r="BZ55" s="188"/>
      <c r="CA55" s="188"/>
      <c r="CB55" s="188"/>
      <c r="CC55" s="193"/>
      <c r="CD55" s="25"/>
      <c r="CE55" s="25"/>
    </row>
    <row r="56" spans="2:83" ht="14.25" customHeight="1">
      <c r="C56" s="303"/>
      <c r="D56" s="304"/>
      <c r="E56" s="304"/>
      <c r="F56" s="304"/>
      <c r="G56" s="305"/>
      <c r="H56" s="306"/>
      <c r="I56" s="306"/>
      <c r="J56" s="306"/>
      <c r="K56" s="306"/>
      <c r="L56" s="306"/>
      <c r="M56" s="306"/>
      <c r="N56" s="306"/>
      <c r="O56" s="306"/>
      <c r="P56" s="307"/>
      <c r="Q56" s="308"/>
      <c r="R56" s="309"/>
      <c r="S56" s="309"/>
      <c r="T56" s="309"/>
      <c r="U56" s="309"/>
      <c r="V56" s="309"/>
      <c r="W56" s="309"/>
      <c r="X56" s="309"/>
      <c r="Y56" s="310"/>
      <c r="Z56" s="304"/>
      <c r="AA56" s="304"/>
      <c r="AB56" s="304"/>
      <c r="AC56" s="304"/>
      <c r="AD56" s="304"/>
      <c r="AE56" s="304"/>
      <c r="AF56" s="311"/>
      <c r="AG56" s="303"/>
      <c r="AH56" s="304"/>
      <c r="AI56" s="304"/>
      <c r="AJ56" s="304"/>
      <c r="AK56" s="304"/>
      <c r="AL56" s="311"/>
      <c r="AM56" s="25"/>
      <c r="AN56" s="25"/>
      <c r="AT56" s="187"/>
      <c r="AU56" s="188"/>
      <c r="AV56" s="188"/>
      <c r="AW56" s="188"/>
      <c r="AX56" s="312"/>
      <c r="AY56" s="313"/>
      <c r="AZ56" s="313"/>
      <c r="BA56" s="313"/>
      <c r="BB56" s="313"/>
      <c r="BC56" s="313"/>
      <c r="BD56" s="313"/>
      <c r="BE56" s="313"/>
      <c r="BF56" s="313"/>
      <c r="BG56" s="314"/>
      <c r="BH56" s="315"/>
      <c r="BI56" s="316"/>
      <c r="BJ56" s="316"/>
      <c r="BK56" s="316"/>
      <c r="BL56" s="316"/>
      <c r="BM56" s="316"/>
      <c r="BN56" s="316"/>
      <c r="BO56" s="316"/>
      <c r="BP56" s="317"/>
      <c r="BQ56" s="188"/>
      <c r="BR56" s="188"/>
      <c r="BS56" s="188"/>
      <c r="BT56" s="188"/>
      <c r="BU56" s="188"/>
      <c r="BV56" s="188"/>
      <c r="BW56" s="193"/>
      <c r="BX56" s="187"/>
      <c r="BY56" s="188"/>
      <c r="BZ56" s="188"/>
      <c r="CA56" s="188"/>
      <c r="CB56" s="188"/>
      <c r="CC56" s="193"/>
      <c r="CD56" s="25"/>
      <c r="CE56" s="25"/>
    </row>
    <row r="57" spans="2:83" ht="14.25" customHeight="1">
      <c r="C57" s="303"/>
      <c r="D57" s="304"/>
      <c r="E57" s="304"/>
      <c r="F57" s="304"/>
      <c r="G57" s="305"/>
      <c r="H57" s="306"/>
      <c r="I57" s="306"/>
      <c r="J57" s="306"/>
      <c r="K57" s="306"/>
      <c r="L57" s="306"/>
      <c r="M57" s="306"/>
      <c r="N57" s="306"/>
      <c r="O57" s="306"/>
      <c r="P57" s="307"/>
      <c r="Q57" s="308"/>
      <c r="R57" s="309"/>
      <c r="S57" s="309"/>
      <c r="T57" s="309"/>
      <c r="U57" s="309"/>
      <c r="V57" s="309"/>
      <c r="W57" s="309"/>
      <c r="X57" s="309"/>
      <c r="Y57" s="310"/>
      <c r="Z57" s="304"/>
      <c r="AA57" s="304"/>
      <c r="AB57" s="304"/>
      <c r="AC57" s="304"/>
      <c r="AD57" s="304"/>
      <c r="AE57" s="304"/>
      <c r="AF57" s="311"/>
      <c r="AG57" s="303"/>
      <c r="AH57" s="304"/>
      <c r="AI57" s="304"/>
      <c r="AJ57" s="304"/>
      <c r="AK57" s="304"/>
      <c r="AL57" s="311"/>
      <c r="AM57" s="25"/>
      <c r="AN57" s="25"/>
      <c r="AT57" s="187"/>
      <c r="AU57" s="188"/>
      <c r="AV57" s="188"/>
      <c r="AW57" s="188"/>
      <c r="AX57" s="312"/>
      <c r="AY57" s="313"/>
      <c r="AZ57" s="313"/>
      <c r="BA57" s="313"/>
      <c r="BB57" s="313"/>
      <c r="BC57" s="313"/>
      <c r="BD57" s="313"/>
      <c r="BE57" s="313"/>
      <c r="BF57" s="313"/>
      <c r="BG57" s="314"/>
      <c r="BH57" s="315"/>
      <c r="BI57" s="316"/>
      <c r="BJ57" s="316"/>
      <c r="BK57" s="316"/>
      <c r="BL57" s="316"/>
      <c r="BM57" s="316"/>
      <c r="BN57" s="316"/>
      <c r="BO57" s="316"/>
      <c r="BP57" s="317"/>
      <c r="BQ57" s="188"/>
      <c r="BR57" s="188"/>
      <c r="BS57" s="188"/>
      <c r="BT57" s="188"/>
      <c r="BU57" s="188"/>
      <c r="BV57" s="188"/>
      <c r="BW57" s="193"/>
      <c r="BX57" s="187"/>
      <c r="BY57" s="188"/>
      <c r="BZ57" s="188"/>
      <c r="CA57" s="188"/>
      <c r="CB57" s="188"/>
      <c r="CC57" s="193"/>
      <c r="CD57" s="25"/>
      <c r="CE57" s="25"/>
    </row>
    <row r="58" spans="2:83" ht="24.75" customHeight="1">
      <c r="C58" s="511" t="s">
        <v>82</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25"/>
      <c r="AN58" s="25"/>
      <c r="AT58" s="511" t="s">
        <v>82</v>
      </c>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25"/>
      <c r="CE58" s="25"/>
    </row>
    <row r="59" spans="2:83" ht="14.25" customHeight="1">
      <c r="C59" s="3"/>
      <c r="D59" s="3"/>
      <c r="E59" s="3"/>
      <c r="F59" s="3"/>
      <c r="G59" s="22"/>
      <c r="H59" s="22"/>
      <c r="I59" s="22"/>
      <c r="J59" s="22"/>
      <c r="K59" s="22"/>
      <c r="L59" s="22"/>
      <c r="M59" s="22"/>
      <c r="N59" s="22"/>
      <c r="O59" s="22"/>
      <c r="P59" s="22"/>
      <c r="Q59" s="3"/>
      <c r="R59" s="3"/>
      <c r="S59" s="3"/>
      <c r="T59" s="3"/>
      <c r="U59" s="3"/>
      <c r="V59" s="3"/>
      <c r="W59" s="3"/>
      <c r="X59" s="3"/>
      <c r="Y59" s="3"/>
      <c r="Z59" s="3"/>
      <c r="AA59" s="3"/>
      <c r="AB59" s="3"/>
      <c r="AC59" s="3"/>
      <c r="AD59" s="3"/>
      <c r="AE59" s="3"/>
      <c r="AF59" s="3"/>
      <c r="AG59" s="3"/>
      <c r="AH59" s="3"/>
      <c r="AI59" s="3"/>
      <c r="AJ59" s="3"/>
      <c r="AK59" s="3"/>
      <c r="AL59" s="3"/>
      <c r="AM59" s="25"/>
      <c r="AN59" s="25"/>
      <c r="AT59" s="3"/>
      <c r="AU59" s="3"/>
      <c r="AV59" s="3"/>
      <c r="AW59" s="3"/>
      <c r="AX59" s="22"/>
      <c r="AY59" s="22"/>
      <c r="AZ59" s="22"/>
      <c r="BA59" s="22"/>
      <c r="BB59" s="22"/>
      <c r="BC59" s="22"/>
      <c r="BD59" s="22"/>
      <c r="BE59" s="22"/>
      <c r="BF59" s="22"/>
      <c r="BG59" s="22"/>
      <c r="BH59" s="3"/>
      <c r="BI59" s="3"/>
      <c r="BJ59" s="3"/>
      <c r="BK59" s="3"/>
      <c r="BL59" s="3"/>
      <c r="BM59" s="3"/>
      <c r="BN59" s="3"/>
      <c r="BO59" s="3"/>
      <c r="BP59" s="3"/>
      <c r="BQ59" s="3"/>
      <c r="BR59" s="3"/>
      <c r="BS59" s="3"/>
      <c r="BT59" s="3"/>
      <c r="BU59" s="3"/>
      <c r="BV59" s="3"/>
      <c r="BW59" s="3"/>
      <c r="BX59" s="3"/>
      <c r="BY59" s="3"/>
      <c r="BZ59" s="3"/>
      <c r="CA59" s="3"/>
      <c r="CB59" s="3"/>
      <c r="CC59" s="3"/>
      <c r="CD59" s="25"/>
      <c r="CE59" s="25"/>
    </row>
    <row r="60" spans="2:83" ht="14.25" customHeight="1">
      <c r="C60" s="3" t="s">
        <v>83</v>
      </c>
      <c r="D60" s="3"/>
      <c r="E60" s="3"/>
      <c r="F60" s="3"/>
      <c r="G60" s="22"/>
      <c r="H60" s="22"/>
      <c r="I60" s="22"/>
      <c r="J60" s="22"/>
      <c r="K60" s="22"/>
      <c r="L60" s="22"/>
      <c r="M60" s="22"/>
      <c r="N60" s="22"/>
      <c r="O60" s="22"/>
      <c r="P60" s="22"/>
      <c r="Q60" s="3"/>
      <c r="R60" s="3"/>
      <c r="S60" s="3"/>
      <c r="T60" s="3"/>
      <c r="U60" s="3"/>
      <c r="V60" s="3"/>
      <c r="W60" s="3"/>
      <c r="X60" s="3"/>
      <c r="Y60" s="3"/>
      <c r="Z60" s="3"/>
      <c r="AA60" s="3"/>
      <c r="AB60" s="3"/>
      <c r="AC60" s="3"/>
      <c r="AD60" s="3"/>
      <c r="AE60" s="3"/>
      <c r="AF60" s="3"/>
      <c r="AG60" s="3"/>
      <c r="AH60" s="3"/>
      <c r="AI60" s="3"/>
      <c r="AJ60" s="3"/>
      <c r="AK60" s="3"/>
      <c r="AL60" s="3"/>
      <c r="AM60" s="25"/>
      <c r="AN60" s="25"/>
      <c r="AT60" s="3" t="s">
        <v>83</v>
      </c>
      <c r="AU60" s="3"/>
      <c r="AV60" s="3"/>
      <c r="AW60" s="3"/>
      <c r="AX60" s="22"/>
      <c r="AY60" s="22"/>
      <c r="AZ60" s="22"/>
      <c r="BA60" s="22"/>
      <c r="BB60" s="22"/>
      <c r="BC60" s="22"/>
      <c r="BD60" s="22"/>
      <c r="BE60" s="22"/>
      <c r="BF60" s="22"/>
      <c r="BG60" s="22"/>
      <c r="BH60" s="3"/>
      <c r="BI60" s="3"/>
      <c r="BJ60" s="3"/>
      <c r="BK60" s="3"/>
      <c r="BL60" s="3"/>
      <c r="BM60" s="3"/>
      <c r="BN60" s="3"/>
      <c r="BO60" s="3"/>
      <c r="BP60" s="3"/>
      <c r="BQ60" s="3"/>
      <c r="BR60" s="3"/>
      <c r="BS60" s="3"/>
      <c r="BT60" s="3"/>
      <c r="BU60" s="3"/>
      <c r="BV60" s="3"/>
      <c r="BW60" s="3"/>
      <c r="BX60" s="3"/>
      <c r="BY60" s="3"/>
      <c r="BZ60" s="3"/>
      <c r="CA60" s="3"/>
      <c r="CB60" s="3"/>
      <c r="CC60" s="3"/>
      <c r="CD60" s="25"/>
      <c r="CE60" s="25"/>
    </row>
    <row r="61" spans="2:83" ht="23.25" customHeight="1">
      <c r="C61" s="181" t="s">
        <v>73</v>
      </c>
      <c r="D61" s="182"/>
      <c r="E61" s="182"/>
      <c r="F61" s="183"/>
      <c r="G61" s="297" t="s">
        <v>74</v>
      </c>
      <c r="H61" s="297"/>
      <c r="I61" s="297"/>
      <c r="J61" s="297"/>
      <c r="K61" s="297"/>
      <c r="L61" s="297"/>
      <c r="M61" s="297"/>
      <c r="N61" s="297"/>
      <c r="O61" s="297"/>
      <c r="P61" s="297"/>
      <c r="Q61" s="181" t="s">
        <v>75</v>
      </c>
      <c r="R61" s="182"/>
      <c r="S61" s="182"/>
      <c r="T61" s="182"/>
      <c r="U61" s="182"/>
      <c r="V61" s="182"/>
      <c r="W61" s="182"/>
      <c r="X61" s="182"/>
      <c r="Y61" s="183"/>
      <c r="Z61" s="298" t="s">
        <v>76</v>
      </c>
      <c r="AA61" s="299"/>
      <c r="AB61" s="299"/>
      <c r="AC61" s="299"/>
      <c r="AD61" s="299"/>
      <c r="AE61" s="299"/>
      <c r="AF61" s="300"/>
      <c r="AG61" s="301" t="s">
        <v>77</v>
      </c>
      <c r="AH61" s="302"/>
      <c r="AI61" s="302"/>
      <c r="AJ61" s="302"/>
      <c r="AK61" s="302"/>
      <c r="AL61" s="302"/>
      <c r="AM61" s="25"/>
      <c r="AN61" s="25"/>
      <c r="AT61" s="181" t="s">
        <v>73</v>
      </c>
      <c r="AU61" s="182"/>
      <c r="AV61" s="182"/>
      <c r="AW61" s="183"/>
      <c r="AX61" s="297" t="s">
        <v>74</v>
      </c>
      <c r="AY61" s="297"/>
      <c r="AZ61" s="297"/>
      <c r="BA61" s="297"/>
      <c r="BB61" s="297"/>
      <c r="BC61" s="297"/>
      <c r="BD61" s="297"/>
      <c r="BE61" s="297"/>
      <c r="BF61" s="297"/>
      <c r="BG61" s="297"/>
      <c r="BH61" s="181" t="s">
        <v>75</v>
      </c>
      <c r="BI61" s="182"/>
      <c r="BJ61" s="182"/>
      <c r="BK61" s="182"/>
      <c r="BL61" s="182"/>
      <c r="BM61" s="182"/>
      <c r="BN61" s="182"/>
      <c r="BO61" s="182"/>
      <c r="BP61" s="183"/>
      <c r="BQ61" s="298" t="s">
        <v>76</v>
      </c>
      <c r="BR61" s="299"/>
      <c r="BS61" s="299"/>
      <c r="BT61" s="299"/>
      <c r="BU61" s="299"/>
      <c r="BV61" s="299"/>
      <c r="BW61" s="300"/>
      <c r="BX61" s="301" t="s">
        <v>77</v>
      </c>
      <c r="BY61" s="302"/>
      <c r="BZ61" s="302"/>
      <c r="CA61" s="302"/>
      <c r="CB61" s="302"/>
      <c r="CC61" s="302"/>
      <c r="CD61" s="25"/>
      <c r="CE61" s="25"/>
    </row>
    <row r="62" spans="2:83" ht="14.25" customHeight="1">
      <c r="C62" s="303"/>
      <c r="D62" s="304"/>
      <c r="E62" s="304"/>
      <c r="F62" s="304"/>
      <c r="G62" s="305"/>
      <c r="H62" s="306"/>
      <c r="I62" s="306"/>
      <c r="J62" s="306"/>
      <c r="K62" s="306"/>
      <c r="L62" s="306"/>
      <c r="M62" s="306"/>
      <c r="N62" s="306"/>
      <c r="O62" s="306"/>
      <c r="P62" s="307"/>
      <c r="Q62" s="308"/>
      <c r="R62" s="309"/>
      <c r="S62" s="309"/>
      <c r="T62" s="309"/>
      <c r="U62" s="309"/>
      <c r="V62" s="309"/>
      <c r="W62" s="309"/>
      <c r="X62" s="309"/>
      <c r="Y62" s="310"/>
      <c r="Z62" s="304"/>
      <c r="AA62" s="304"/>
      <c r="AB62" s="304"/>
      <c r="AC62" s="304"/>
      <c r="AD62" s="304"/>
      <c r="AE62" s="304"/>
      <c r="AF62" s="311"/>
      <c r="AG62" s="303"/>
      <c r="AH62" s="304"/>
      <c r="AI62" s="304"/>
      <c r="AJ62" s="304"/>
      <c r="AK62" s="304"/>
      <c r="AL62" s="311"/>
      <c r="AM62" s="25"/>
      <c r="AN62" s="25"/>
      <c r="AT62" s="187" t="s">
        <v>84</v>
      </c>
      <c r="AU62" s="188"/>
      <c r="AV62" s="188"/>
      <c r="AW62" s="193"/>
      <c r="AX62" s="312" t="s">
        <v>85</v>
      </c>
      <c r="AY62" s="313"/>
      <c r="AZ62" s="313"/>
      <c r="BA62" s="313"/>
      <c r="BB62" s="313"/>
      <c r="BC62" s="313"/>
      <c r="BD62" s="313"/>
      <c r="BE62" s="313"/>
      <c r="BF62" s="313"/>
      <c r="BG62" s="314"/>
      <c r="BH62" s="315" t="s">
        <v>80</v>
      </c>
      <c r="BI62" s="316"/>
      <c r="BJ62" s="316"/>
      <c r="BK62" s="316"/>
      <c r="BL62" s="316"/>
      <c r="BM62" s="316"/>
      <c r="BN62" s="316"/>
      <c r="BO62" s="316"/>
      <c r="BP62" s="317"/>
      <c r="BQ62" s="188" t="s">
        <v>81</v>
      </c>
      <c r="BR62" s="188"/>
      <c r="BS62" s="188"/>
      <c r="BT62" s="188"/>
      <c r="BU62" s="188"/>
      <c r="BV62" s="188"/>
      <c r="BW62" s="193"/>
      <c r="BX62" s="187">
        <v>173</v>
      </c>
      <c r="BY62" s="188"/>
      <c r="BZ62" s="188"/>
      <c r="CA62" s="188"/>
      <c r="CB62" s="188"/>
      <c r="CC62" s="193"/>
      <c r="CD62" s="25"/>
      <c r="CE62" s="25"/>
    </row>
    <row r="63" spans="2:83" ht="14.25" customHeight="1">
      <c r="C63" s="303"/>
      <c r="D63" s="304"/>
      <c r="E63" s="304"/>
      <c r="F63" s="304"/>
      <c r="G63" s="305"/>
      <c r="H63" s="306"/>
      <c r="I63" s="306"/>
      <c r="J63" s="306"/>
      <c r="K63" s="306"/>
      <c r="L63" s="306"/>
      <c r="M63" s="306"/>
      <c r="N63" s="306"/>
      <c r="O63" s="306"/>
      <c r="P63" s="307"/>
      <c r="Q63" s="308"/>
      <c r="R63" s="309"/>
      <c r="S63" s="309"/>
      <c r="T63" s="309"/>
      <c r="U63" s="309"/>
      <c r="V63" s="309"/>
      <c r="W63" s="309"/>
      <c r="X63" s="309"/>
      <c r="Y63" s="310"/>
      <c r="Z63" s="304"/>
      <c r="AA63" s="304"/>
      <c r="AB63" s="304"/>
      <c r="AC63" s="304"/>
      <c r="AD63" s="304"/>
      <c r="AE63" s="304"/>
      <c r="AF63" s="311"/>
      <c r="AG63" s="303"/>
      <c r="AH63" s="304"/>
      <c r="AI63" s="304"/>
      <c r="AJ63" s="304"/>
      <c r="AK63" s="304"/>
      <c r="AL63" s="311"/>
      <c r="AM63" s="25"/>
      <c r="AN63" s="25"/>
      <c r="AT63" s="187" t="s">
        <v>84</v>
      </c>
      <c r="AU63" s="188"/>
      <c r="AV63" s="188"/>
      <c r="AW63" s="193"/>
      <c r="AX63" s="312" t="s">
        <v>85</v>
      </c>
      <c r="AY63" s="313"/>
      <c r="AZ63" s="313"/>
      <c r="BA63" s="313"/>
      <c r="BB63" s="313"/>
      <c r="BC63" s="313"/>
      <c r="BD63" s="313"/>
      <c r="BE63" s="313"/>
      <c r="BF63" s="313"/>
      <c r="BG63" s="314"/>
      <c r="BH63" s="315" t="s">
        <v>80</v>
      </c>
      <c r="BI63" s="316"/>
      <c r="BJ63" s="316"/>
      <c r="BK63" s="316"/>
      <c r="BL63" s="316"/>
      <c r="BM63" s="316"/>
      <c r="BN63" s="316"/>
      <c r="BO63" s="316"/>
      <c r="BP63" s="317"/>
      <c r="BQ63" s="188" t="s">
        <v>81</v>
      </c>
      <c r="BR63" s="188"/>
      <c r="BS63" s="188"/>
      <c r="BT63" s="188"/>
      <c r="BU63" s="188"/>
      <c r="BV63" s="188"/>
      <c r="BW63" s="193"/>
      <c r="BX63" s="187">
        <v>173</v>
      </c>
      <c r="BY63" s="188"/>
      <c r="BZ63" s="188"/>
      <c r="CA63" s="188"/>
      <c r="CB63" s="188"/>
      <c r="CC63" s="193"/>
      <c r="CD63" s="25"/>
      <c r="CE63" s="25"/>
    </row>
    <row r="64" spans="2:83" ht="14.25" customHeight="1">
      <c r="C64" s="303"/>
      <c r="D64" s="304"/>
      <c r="E64" s="304"/>
      <c r="F64" s="304"/>
      <c r="G64" s="305"/>
      <c r="H64" s="306"/>
      <c r="I64" s="306"/>
      <c r="J64" s="306"/>
      <c r="K64" s="306"/>
      <c r="L64" s="306"/>
      <c r="M64" s="306"/>
      <c r="N64" s="306"/>
      <c r="O64" s="306"/>
      <c r="P64" s="307"/>
      <c r="Q64" s="308"/>
      <c r="R64" s="309"/>
      <c r="S64" s="309"/>
      <c r="T64" s="309"/>
      <c r="U64" s="309"/>
      <c r="V64" s="309"/>
      <c r="W64" s="309"/>
      <c r="X64" s="309"/>
      <c r="Y64" s="310"/>
      <c r="Z64" s="304"/>
      <c r="AA64" s="304"/>
      <c r="AB64" s="304"/>
      <c r="AC64" s="304"/>
      <c r="AD64" s="304"/>
      <c r="AE64" s="304"/>
      <c r="AF64" s="311"/>
      <c r="AG64" s="303"/>
      <c r="AH64" s="304"/>
      <c r="AI64" s="304"/>
      <c r="AJ64" s="304"/>
      <c r="AK64" s="304"/>
      <c r="AL64" s="311"/>
      <c r="AM64" s="25"/>
      <c r="AN64" s="25"/>
      <c r="AT64" s="187" t="s">
        <v>84</v>
      </c>
      <c r="AU64" s="188"/>
      <c r="AV64" s="188"/>
      <c r="AW64" s="193"/>
      <c r="AX64" s="312" t="s">
        <v>85</v>
      </c>
      <c r="AY64" s="313"/>
      <c r="AZ64" s="313"/>
      <c r="BA64" s="313"/>
      <c r="BB64" s="313"/>
      <c r="BC64" s="313"/>
      <c r="BD64" s="313"/>
      <c r="BE64" s="313"/>
      <c r="BF64" s="313"/>
      <c r="BG64" s="314"/>
      <c r="BH64" s="315" t="s">
        <v>80</v>
      </c>
      <c r="BI64" s="316"/>
      <c r="BJ64" s="316"/>
      <c r="BK64" s="316"/>
      <c r="BL64" s="316"/>
      <c r="BM64" s="316"/>
      <c r="BN64" s="316"/>
      <c r="BO64" s="316"/>
      <c r="BP64" s="317"/>
      <c r="BQ64" s="188" t="s">
        <v>81</v>
      </c>
      <c r="BR64" s="188"/>
      <c r="BS64" s="188"/>
      <c r="BT64" s="188"/>
      <c r="BU64" s="188"/>
      <c r="BV64" s="188"/>
      <c r="BW64" s="193"/>
      <c r="BX64" s="187">
        <v>173</v>
      </c>
      <c r="BY64" s="188"/>
      <c r="BZ64" s="188"/>
      <c r="CA64" s="188"/>
      <c r="CB64" s="188"/>
      <c r="CC64" s="193"/>
      <c r="CD64" s="25"/>
      <c r="CE64" s="25"/>
    </row>
    <row r="65" spans="3:83" ht="14.25" customHeight="1">
      <c r="C65" s="303"/>
      <c r="D65" s="304"/>
      <c r="E65" s="304"/>
      <c r="F65" s="304"/>
      <c r="G65" s="305"/>
      <c r="H65" s="306"/>
      <c r="I65" s="306"/>
      <c r="J65" s="306"/>
      <c r="K65" s="306"/>
      <c r="L65" s="306"/>
      <c r="M65" s="306"/>
      <c r="N65" s="306"/>
      <c r="O65" s="306"/>
      <c r="P65" s="307"/>
      <c r="Q65" s="308"/>
      <c r="R65" s="309"/>
      <c r="S65" s="309"/>
      <c r="T65" s="309"/>
      <c r="U65" s="309"/>
      <c r="V65" s="309"/>
      <c r="W65" s="309"/>
      <c r="X65" s="309"/>
      <c r="Y65" s="310"/>
      <c r="Z65" s="304"/>
      <c r="AA65" s="304"/>
      <c r="AB65" s="304"/>
      <c r="AC65" s="304"/>
      <c r="AD65" s="304"/>
      <c r="AE65" s="304"/>
      <c r="AF65" s="311"/>
      <c r="AG65" s="303"/>
      <c r="AH65" s="304"/>
      <c r="AI65" s="304"/>
      <c r="AJ65" s="304"/>
      <c r="AK65" s="304"/>
      <c r="AL65" s="311"/>
      <c r="AM65" s="25"/>
      <c r="AN65" s="25"/>
      <c r="AT65" s="187" t="s">
        <v>84</v>
      </c>
      <c r="AU65" s="188"/>
      <c r="AV65" s="188"/>
      <c r="AW65" s="193"/>
      <c r="AX65" s="312" t="s">
        <v>85</v>
      </c>
      <c r="AY65" s="313"/>
      <c r="AZ65" s="313"/>
      <c r="BA65" s="313"/>
      <c r="BB65" s="313"/>
      <c r="BC65" s="313"/>
      <c r="BD65" s="313"/>
      <c r="BE65" s="313"/>
      <c r="BF65" s="313"/>
      <c r="BG65" s="314"/>
      <c r="BH65" s="315" t="s">
        <v>80</v>
      </c>
      <c r="BI65" s="316"/>
      <c r="BJ65" s="316"/>
      <c r="BK65" s="316"/>
      <c r="BL65" s="316"/>
      <c r="BM65" s="316"/>
      <c r="BN65" s="316"/>
      <c r="BO65" s="316"/>
      <c r="BP65" s="317"/>
      <c r="BQ65" s="188" t="s">
        <v>81</v>
      </c>
      <c r="BR65" s="188"/>
      <c r="BS65" s="188"/>
      <c r="BT65" s="188"/>
      <c r="BU65" s="188"/>
      <c r="BV65" s="188"/>
      <c r="BW65" s="193"/>
      <c r="BX65" s="187">
        <v>173</v>
      </c>
      <c r="BY65" s="188"/>
      <c r="BZ65" s="188"/>
      <c r="CA65" s="188"/>
      <c r="CB65" s="188"/>
      <c r="CC65" s="193"/>
      <c r="CD65" s="25"/>
      <c r="CE65" s="25"/>
    </row>
    <row r="66" spans="3:83" ht="14.25" customHeight="1">
      <c r="C66" s="303"/>
      <c r="D66" s="304"/>
      <c r="E66" s="304"/>
      <c r="F66" s="304"/>
      <c r="G66" s="305"/>
      <c r="H66" s="306"/>
      <c r="I66" s="306"/>
      <c r="J66" s="306"/>
      <c r="K66" s="306"/>
      <c r="L66" s="306"/>
      <c r="M66" s="306"/>
      <c r="N66" s="306"/>
      <c r="O66" s="306"/>
      <c r="P66" s="307"/>
      <c r="Q66" s="308"/>
      <c r="R66" s="309"/>
      <c r="S66" s="309"/>
      <c r="T66" s="309"/>
      <c r="U66" s="309"/>
      <c r="V66" s="309"/>
      <c r="W66" s="309"/>
      <c r="X66" s="309"/>
      <c r="Y66" s="310"/>
      <c r="Z66" s="304"/>
      <c r="AA66" s="304"/>
      <c r="AB66" s="304"/>
      <c r="AC66" s="304"/>
      <c r="AD66" s="304"/>
      <c r="AE66" s="304"/>
      <c r="AF66" s="311"/>
      <c r="AG66" s="303"/>
      <c r="AH66" s="304"/>
      <c r="AI66" s="304"/>
      <c r="AJ66" s="304"/>
      <c r="AK66" s="304"/>
      <c r="AL66" s="311"/>
      <c r="AM66" s="25"/>
      <c r="AN66" s="25"/>
      <c r="AT66" s="187" t="s">
        <v>84</v>
      </c>
      <c r="AU66" s="188"/>
      <c r="AV66" s="188"/>
      <c r="AW66" s="193"/>
      <c r="AX66" s="312" t="s">
        <v>85</v>
      </c>
      <c r="AY66" s="313"/>
      <c r="AZ66" s="313"/>
      <c r="BA66" s="313"/>
      <c r="BB66" s="313"/>
      <c r="BC66" s="313"/>
      <c r="BD66" s="313"/>
      <c r="BE66" s="313"/>
      <c r="BF66" s="313"/>
      <c r="BG66" s="314"/>
      <c r="BH66" s="315" t="s">
        <v>80</v>
      </c>
      <c r="BI66" s="316"/>
      <c r="BJ66" s="316"/>
      <c r="BK66" s="316"/>
      <c r="BL66" s="316"/>
      <c r="BM66" s="316"/>
      <c r="BN66" s="316"/>
      <c r="BO66" s="316"/>
      <c r="BP66" s="317"/>
      <c r="BQ66" s="188" t="s">
        <v>86</v>
      </c>
      <c r="BR66" s="188"/>
      <c r="BS66" s="188"/>
      <c r="BT66" s="188"/>
      <c r="BU66" s="188"/>
      <c r="BV66" s="188"/>
      <c r="BW66" s="193"/>
      <c r="BX66" s="187">
        <v>90</v>
      </c>
      <c r="BY66" s="188"/>
      <c r="BZ66" s="188"/>
      <c r="CA66" s="188"/>
      <c r="CB66" s="188"/>
      <c r="CC66" s="193"/>
      <c r="CD66" s="25"/>
      <c r="CE66" s="25"/>
    </row>
    <row r="67" spans="3:83" ht="14.25" customHeight="1">
      <c r="C67" s="303"/>
      <c r="D67" s="304"/>
      <c r="E67" s="304"/>
      <c r="F67" s="304"/>
      <c r="G67" s="305"/>
      <c r="H67" s="306"/>
      <c r="I67" s="306"/>
      <c r="J67" s="306"/>
      <c r="K67" s="306"/>
      <c r="L67" s="306"/>
      <c r="M67" s="306"/>
      <c r="N67" s="306"/>
      <c r="O67" s="306"/>
      <c r="P67" s="307"/>
      <c r="Q67" s="308"/>
      <c r="R67" s="309"/>
      <c r="S67" s="309"/>
      <c r="T67" s="309"/>
      <c r="U67" s="309"/>
      <c r="V67" s="309"/>
      <c r="W67" s="309"/>
      <c r="X67" s="309"/>
      <c r="Y67" s="310"/>
      <c r="Z67" s="304"/>
      <c r="AA67" s="304"/>
      <c r="AB67" s="304"/>
      <c r="AC67" s="304"/>
      <c r="AD67" s="304"/>
      <c r="AE67" s="304"/>
      <c r="AF67" s="311"/>
      <c r="AG67" s="303"/>
      <c r="AH67" s="304"/>
      <c r="AI67" s="304"/>
      <c r="AJ67" s="304"/>
      <c r="AK67" s="304"/>
      <c r="AL67" s="311"/>
      <c r="AM67" s="3"/>
      <c r="AN67" s="3"/>
      <c r="AT67" s="187" t="s">
        <v>84</v>
      </c>
      <c r="AU67" s="188"/>
      <c r="AV67" s="188"/>
      <c r="AW67" s="193"/>
      <c r="AX67" s="312" t="s">
        <v>85</v>
      </c>
      <c r="AY67" s="313"/>
      <c r="AZ67" s="313"/>
      <c r="BA67" s="313"/>
      <c r="BB67" s="313"/>
      <c r="BC67" s="313"/>
      <c r="BD67" s="313"/>
      <c r="BE67" s="313"/>
      <c r="BF67" s="313"/>
      <c r="BG67" s="314"/>
      <c r="BH67" s="315" t="s">
        <v>80</v>
      </c>
      <c r="BI67" s="316"/>
      <c r="BJ67" s="316"/>
      <c r="BK67" s="316"/>
      <c r="BL67" s="316"/>
      <c r="BM67" s="316"/>
      <c r="BN67" s="316"/>
      <c r="BO67" s="316"/>
      <c r="BP67" s="317"/>
      <c r="BQ67" s="188" t="s">
        <v>86</v>
      </c>
      <c r="BR67" s="188"/>
      <c r="BS67" s="188"/>
      <c r="BT67" s="188"/>
      <c r="BU67" s="188"/>
      <c r="BV67" s="188"/>
      <c r="BW67" s="193"/>
      <c r="BX67" s="187">
        <v>100</v>
      </c>
      <c r="BY67" s="188"/>
      <c r="BZ67" s="188"/>
      <c r="CA67" s="188"/>
      <c r="CB67" s="188"/>
      <c r="CC67" s="193"/>
      <c r="CD67" s="3"/>
      <c r="CE67" s="3"/>
    </row>
    <row r="68" spans="3:83" ht="14.25" customHeight="1">
      <c r="C68" s="303"/>
      <c r="D68" s="304"/>
      <c r="E68" s="304"/>
      <c r="F68" s="304"/>
      <c r="G68" s="305"/>
      <c r="H68" s="306"/>
      <c r="I68" s="306"/>
      <c r="J68" s="306"/>
      <c r="K68" s="306"/>
      <c r="L68" s="306"/>
      <c r="M68" s="306"/>
      <c r="N68" s="306"/>
      <c r="O68" s="306"/>
      <c r="P68" s="307"/>
      <c r="Q68" s="308"/>
      <c r="R68" s="309"/>
      <c r="S68" s="309"/>
      <c r="T68" s="309"/>
      <c r="U68" s="309"/>
      <c r="V68" s="309"/>
      <c r="W68" s="309"/>
      <c r="X68" s="309"/>
      <c r="Y68" s="310"/>
      <c r="Z68" s="304"/>
      <c r="AA68" s="304"/>
      <c r="AB68" s="304"/>
      <c r="AC68" s="304"/>
      <c r="AD68" s="304"/>
      <c r="AE68" s="304"/>
      <c r="AF68" s="311"/>
      <c r="AG68" s="303"/>
      <c r="AH68" s="304"/>
      <c r="AI68" s="304"/>
      <c r="AJ68" s="304"/>
      <c r="AK68" s="304"/>
      <c r="AL68" s="311"/>
      <c r="AM68" s="3"/>
      <c r="AN68" s="3"/>
      <c r="AT68" s="187" t="s">
        <v>84</v>
      </c>
      <c r="AU68" s="188"/>
      <c r="AV68" s="188"/>
      <c r="AW68" s="193"/>
      <c r="AX68" s="312" t="s">
        <v>85</v>
      </c>
      <c r="AY68" s="313"/>
      <c r="AZ68" s="313"/>
      <c r="BA68" s="313"/>
      <c r="BB68" s="313"/>
      <c r="BC68" s="313"/>
      <c r="BD68" s="313"/>
      <c r="BE68" s="313"/>
      <c r="BF68" s="313"/>
      <c r="BG68" s="314"/>
      <c r="BH68" s="315" t="s">
        <v>87</v>
      </c>
      <c r="BI68" s="316"/>
      <c r="BJ68" s="316"/>
      <c r="BK68" s="316"/>
      <c r="BL68" s="316"/>
      <c r="BM68" s="316"/>
      <c r="BN68" s="316"/>
      <c r="BO68" s="316"/>
      <c r="BP68" s="317"/>
      <c r="BQ68" s="188" t="s">
        <v>81</v>
      </c>
      <c r="BR68" s="188"/>
      <c r="BS68" s="188"/>
      <c r="BT68" s="188"/>
      <c r="BU68" s="188"/>
      <c r="BV68" s="188"/>
      <c r="BW68" s="193"/>
      <c r="BX68" s="187">
        <v>173</v>
      </c>
      <c r="BY68" s="188"/>
      <c r="BZ68" s="188"/>
      <c r="CA68" s="188"/>
      <c r="CB68" s="188"/>
      <c r="CC68" s="193"/>
      <c r="CD68" s="3"/>
      <c r="CE68" s="3"/>
    </row>
    <row r="69" spans="3:83" ht="14.25" customHeight="1">
      <c r="C69" s="303"/>
      <c r="D69" s="304"/>
      <c r="E69" s="304"/>
      <c r="F69" s="304"/>
      <c r="G69" s="305"/>
      <c r="H69" s="306"/>
      <c r="I69" s="306"/>
      <c r="J69" s="306"/>
      <c r="K69" s="306"/>
      <c r="L69" s="306"/>
      <c r="M69" s="306"/>
      <c r="N69" s="306"/>
      <c r="O69" s="306"/>
      <c r="P69" s="307"/>
      <c r="Q69" s="308"/>
      <c r="R69" s="309"/>
      <c r="S69" s="309"/>
      <c r="T69" s="309"/>
      <c r="U69" s="309"/>
      <c r="V69" s="309"/>
      <c r="W69" s="309"/>
      <c r="X69" s="309"/>
      <c r="Y69" s="310"/>
      <c r="Z69" s="304"/>
      <c r="AA69" s="304"/>
      <c r="AB69" s="304"/>
      <c r="AC69" s="304"/>
      <c r="AD69" s="304"/>
      <c r="AE69" s="304"/>
      <c r="AF69" s="311"/>
      <c r="AG69" s="303"/>
      <c r="AH69" s="304"/>
      <c r="AI69" s="304"/>
      <c r="AJ69" s="304"/>
      <c r="AK69" s="304"/>
      <c r="AL69" s="311"/>
      <c r="AM69" s="3"/>
      <c r="AN69" s="3"/>
      <c r="AT69" s="187" t="s">
        <v>84</v>
      </c>
      <c r="AU69" s="188"/>
      <c r="AV69" s="188"/>
      <c r="AW69" s="193"/>
      <c r="AX69" s="312" t="s">
        <v>85</v>
      </c>
      <c r="AY69" s="313"/>
      <c r="AZ69" s="313"/>
      <c r="BA69" s="313"/>
      <c r="BB69" s="313"/>
      <c r="BC69" s="313"/>
      <c r="BD69" s="313"/>
      <c r="BE69" s="313"/>
      <c r="BF69" s="313"/>
      <c r="BG69" s="314"/>
      <c r="BH69" s="315" t="s">
        <v>87</v>
      </c>
      <c r="BI69" s="316"/>
      <c r="BJ69" s="316"/>
      <c r="BK69" s="316"/>
      <c r="BL69" s="316"/>
      <c r="BM69" s="316"/>
      <c r="BN69" s="316"/>
      <c r="BO69" s="316"/>
      <c r="BP69" s="317"/>
      <c r="BQ69" s="188" t="s">
        <v>81</v>
      </c>
      <c r="BR69" s="188"/>
      <c r="BS69" s="188"/>
      <c r="BT69" s="188"/>
      <c r="BU69" s="188"/>
      <c r="BV69" s="188"/>
      <c r="BW69" s="193"/>
      <c r="BX69" s="187">
        <v>173</v>
      </c>
      <c r="BY69" s="188"/>
      <c r="BZ69" s="188"/>
      <c r="CA69" s="188"/>
      <c r="CB69" s="188"/>
      <c r="CC69" s="193"/>
      <c r="CD69" s="3"/>
      <c r="CE69" s="3"/>
    </row>
    <row r="70" spans="3:83" ht="14.25" customHeight="1">
      <c r="C70" s="303"/>
      <c r="D70" s="304"/>
      <c r="E70" s="304"/>
      <c r="F70" s="304"/>
      <c r="G70" s="305"/>
      <c r="H70" s="306"/>
      <c r="I70" s="306"/>
      <c r="J70" s="306"/>
      <c r="K70" s="306"/>
      <c r="L70" s="306"/>
      <c r="M70" s="306"/>
      <c r="N70" s="306"/>
      <c r="O70" s="306"/>
      <c r="P70" s="307"/>
      <c r="Q70" s="308"/>
      <c r="R70" s="309"/>
      <c r="S70" s="309"/>
      <c r="T70" s="309"/>
      <c r="U70" s="309"/>
      <c r="V70" s="309"/>
      <c r="W70" s="309"/>
      <c r="X70" s="309"/>
      <c r="Y70" s="310"/>
      <c r="Z70" s="304"/>
      <c r="AA70" s="304"/>
      <c r="AB70" s="304"/>
      <c r="AC70" s="304"/>
      <c r="AD70" s="304"/>
      <c r="AE70" s="304"/>
      <c r="AF70" s="311"/>
      <c r="AG70" s="303"/>
      <c r="AH70" s="304"/>
      <c r="AI70" s="304"/>
      <c r="AJ70" s="304"/>
      <c r="AK70" s="304"/>
      <c r="AL70" s="311"/>
      <c r="AM70" s="3"/>
      <c r="AN70" s="3"/>
      <c r="AT70" s="187"/>
      <c r="AU70" s="188"/>
      <c r="AV70" s="188"/>
      <c r="AW70" s="188"/>
      <c r="AX70" s="312"/>
      <c r="AY70" s="313"/>
      <c r="AZ70" s="313"/>
      <c r="BA70" s="313"/>
      <c r="BB70" s="313"/>
      <c r="BC70" s="313"/>
      <c r="BD70" s="313"/>
      <c r="BE70" s="313"/>
      <c r="BF70" s="313"/>
      <c r="BG70" s="314"/>
      <c r="BH70" s="315"/>
      <c r="BI70" s="316"/>
      <c r="BJ70" s="316"/>
      <c r="BK70" s="316"/>
      <c r="BL70" s="316"/>
      <c r="BM70" s="316"/>
      <c r="BN70" s="316"/>
      <c r="BO70" s="316"/>
      <c r="BP70" s="317"/>
      <c r="BQ70" s="188"/>
      <c r="BR70" s="188"/>
      <c r="BS70" s="188"/>
      <c r="BT70" s="188"/>
      <c r="BU70" s="188"/>
      <c r="BV70" s="188"/>
      <c r="BW70" s="193"/>
      <c r="BX70" s="187"/>
      <c r="BY70" s="188"/>
      <c r="BZ70" s="188"/>
      <c r="CA70" s="188"/>
      <c r="CB70" s="188"/>
      <c r="CC70" s="193"/>
      <c r="CD70" s="3"/>
      <c r="CE70" s="3"/>
    </row>
    <row r="71" spans="3:83" ht="14.25" customHeight="1">
      <c r="C71" s="303"/>
      <c r="D71" s="304"/>
      <c r="E71" s="304"/>
      <c r="F71" s="304"/>
      <c r="G71" s="305"/>
      <c r="H71" s="306"/>
      <c r="I71" s="306"/>
      <c r="J71" s="306"/>
      <c r="K71" s="306"/>
      <c r="L71" s="306"/>
      <c r="M71" s="306"/>
      <c r="N71" s="306"/>
      <c r="O71" s="306"/>
      <c r="P71" s="307"/>
      <c r="Q71" s="308"/>
      <c r="R71" s="309"/>
      <c r="S71" s="309"/>
      <c r="T71" s="309"/>
      <c r="U71" s="309"/>
      <c r="V71" s="309"/>
      <c r="W71" s="309"/>
      <c r="X71" s="309"/>
      <c r="Y71" s="310"/>
      <c r="Z71" s="304"/>
      <c r="AA71" s="304"/>
      <c r="AB71" s="304"/>
      <c r="AC71" s="304"/>
      <c r="AD71" s="304"/>
      <c r="AE71" s="304"/>
      <c r="AF71" s="311"/>
      <c r="AG71" s="303"/>
      <c r="AH71" s="304"/>
      <c r="AI71" s="304"/>
      <c r="AJ71" s="304"/>
      <c r="AK71" s="304"/>
      <c r="AL71" s="311"/>
      <c r="AM71" s="3"/>
      <c r="AN71" s="3"/>
      <c r="AT71" s="187"/>
      <c r="AU71" s="188"/>
      <c r="AV71" s="188"/>
      <c r="AW71" s="188"/>
      <c r="AX71" s="312"/>
      <c r="AY71" s="313"/>
      <c r="AZ71" s="313"/>
      <c r="BA71" s="313"/>
      <c r="BB71" s="313"/>
      <c r="BC71" s="313"/>
      <c r="BD71" s="313"/>
      <c r="BE71" s="313"/>
      <c r="BF71" s="313"/>
      <c r="BG71" s="314"/>
      <c r="BH71" s="315"/>
      <c r="BI71" s="316"/>
      <c r="BJ71" s="316"/>
      <c r="BK71" s="316"/>
      <c r="BL71" s="316"/>
      <c r="BM71" s="316"/>
      <c r="BN71" s="316"/>
      <c r="BO71" s="316"/>
      <c r="BP71" s="317"/>
      <c r="BQ71" s="188"/>
      <c r="BR71" s="188"/>
      <c r="BS71" s="188"/>
      <c r="BT71" s="188"/>
      <c r="BU71" s="188"/>
      <c r="BV71" s="188"/>
      <c r="BW71" s="193"/>
      <c r="BX71" s="187"/>
      <c r="BY71" s="188"/>
      <c r="BZ71" s="188"/>
      <c r="CA71" s="188"/>
      <c r="CB71" s="188"/>
      <c r="CC71" s="193"/>
      <c r="CD71" s="3"/>
      <c r="CE71" s="3"/>
    </row>
    <row r="72" spans="3:83" ht="14.25" customHeight="1">
      <c r="C72" s="303"/>
      <c r="D72" s="304"/>
      <c r="E72" s="304"/>
      <c r="F72" s="304"/>
      <c r="G72" s="305"/>
      <c r="H72" s="306"/>
      <c r="I72" s="306"/>
      <c r="J72" s="306"/>
      <c r="K72" s="306"/>
      <c r="L72" s="306"/>
      <c r="M72" s="306"/>
      <c r="N72" s="306"/>
      <c r="O72" s="306"/>
      <c r="P72" s="307"/>
      <c r="Q72" s="308"/>
      <c r="R72" s="309"/>
      <c r="S72" s="309"/>
      <c r="T72" s="309"/>
      <c r="U72" s="309"/>
      <c r="V72" s="309"/>
      <c r="W72" s="309"/>
      <c r="X72" s="309"/>
      <c r="Y72" s="310"/>
      <c r="Z72" s="304"/>
      <c r="AA72" s="304"/>
      <c r="AB72" s="304"/>
      <c r="AC72" s="304"/>
      <c r="AD72" s="304"/>
      <c r="AE72" s="304"/>
      <c r="AF72" s="311"/>
      <c r="AG72" s="303"/>
      <c r="AH72" s="304"/>
      <c r="AI72" s="304"/>
      <c r="AJ72" s="304"/>
      <c r="AK72" s="304"/>
      <c r="AL72" s="311"/>
      <c r="AM72" s="3"/>
      <c r="AN72" s="3"/>
      <c r="AT72" s="187"/>
      <c r="AU72" s="188"/>
      <c r="AV72" s="188"/>
      <c r="AW72" s="188"/>
      <c r="AX72" s="312"/>
      <c r="AY72" s="313"/>
      <c r="AZ72" s="313"/>
      <c r="BA72" s="313"/>
      <c r="BB72" s="313"/>
      <c r="BC72" s="313"/>
      <c r="BD72" s="313"/>
      <c r="BE72" s="313"/>
      <c r="BF72" s="313"/>
      <c r="BG72" s="314"/>
      <c r="BH72" s="315"/>
      <c r="BI72" s="316"/>
      <c r="BJ72" s="316"/>
      <c r="BK72" s="316"/>
      <c r="BL72" s="316"/>
      <c r="BM72" s="316"/>
      <c r="BN72" s="316"/>
      <c r="BO72" s="316"/>
      <c r="BP72" s="317"/>
      <c r="BQ72" s="188"/>
      <c r="BR72" s="188"/>
      <c r="BS72" s="188"/>
      <c r="BT72" s="188"/>
      <c r="BU72" s="188"/>
      <c r="BV72" s="188"/>
      <c r="BW72" s="193"/>
      <c r="BX72" s="187"/>
      <c r="BY72" s="188"/>
      <c r="BZ72" s="188"/>
      <c r="CA72" s="188"/>
      <c r="CB72" s="188"/>
      <c r="CC72" s="193"/>
      <c r="CD72" s="3"/>
      <c r="CE72" s="3"/>
    </row>
    <row r="73" spans="3:83" ht="14.25" customHeight="1">
      <c r="C73" s="303"/>
      <c r="D73" s="304"/>
      <c r="E73" s="304"/>
      <c r="F73" s="304"/>
      <c r="G73" s="305"/>
      <c r="H73" s="306"/>
      <c r="I73" s="306"/>
      <c r="J73" s="306"/>
      <c r="K73" s="306"/>
      <c r="L73" s="306"/>
      <c r="M73" s="306"/>
      <c r="N73" s="306"/>
      <c r="O73" s="306"/>
      <c r="P73" s="307"/>
      <c r="Q73" s="308"/>
      <c r="R73" s="309"/>
      <c r="S73" s="309"/>
      <c r="T73" s="309"/>
      <c r="U73" s="309"/>
      <c r="V73" s="309"/>
      <c r="W73" s="309"/>
      <c r="X73" s="309"/>
      <c r="Y73" s="310"/>
      <c r="Z73" s="304"/>
      <c r="AA73" s="304"/>
      <c r="AB73" s="304"/>
      <c r="AC73" s="304"/>
      <c r="AD73" s="304"/>
      <c r="AE73" s="304"/>
      <c r="AF73" s="311"/>
      <c r="AG73" s="303"/>
      <c r="AH73" s="304"/>
      <c r="AI73" s="304"/>
      <c r="AJ73" s="304"/>
      <c r="AK73" s="304"/>
      <c r="AL73" s="311"/>
      <c r="AM73" s="3"/>
      <c r="AN73" s="3"/>
      <c r="AT73" s="187"/>
      <c r="AU73" s="188"/>
      <c r="AV73" s="188"/>
      <c r="AW73" s="188"/>
      <c r="AX73" s="312"/>
      <c r="AY73" s="313"/>
      <c r="AZ73" s="313"/>
      <c r="BA73" s="313"/>
      <c r="BB73" s="313"/>
      <c r="BC73" s="313"/>
      <c r="BD73" s="313"/>
      <c r="BE73" s="313"/>
      <c r="BF73" s="313"/>
      <c r="BG73" s="314"/>
      <c r="BH73" s="315"/>
      <c r="BI73" s="316"/>
      <c r="BJ73" s="316"/>
      <c r="BK73" s="316"/>
      <c r="BL73" s="316"/>
      <c r="BM73" s="316"/>
      <c r="BN73" s="316"/>
      <c r="BO73" s="316"/>
      <c r="BP73" s="317"/>
      <c r="BQ73" s="188"/>
      <c r="BR73" s="188"/>
      <c r="BS73" s="188"/>
      <c r="BT73" s="188"/>
      <c r="BU73" s="188"/>
      <c r="BV73" s="188"/>
      <c r="BW73" s="193"/>
      <c r="BX73" s="187"/>
      <c r="BY73" s="188"/>
      <c r="BZ73" s="188"/>
      <c r="CA73" s="188"/>
      <c r="CB73" s="188"/>
      <c r="CC73" s="193"/>
      <c r="CD73" s="3"/>
      <c r="CE73" s="3"/>
    </row>
    <row r="74" spans="3:83" ht="14.25" customHeight="1">
      <c r="C74" s="303"/>
      <c r="D74" s="304"/>
      <c r="E74" s="304"/>
      <c r="F74" s="304"/>
      <c r="G74" s="305"/>
      <c r="H74" s="306"/>
      <c r="I74" s="306"/>
      <c r="J74" s="306"/>
      <c r="K74" s="306"/>
      <c r="L74" s="306"/>
      <c r="M74" s="306"/>
      <c r="N74" s="306"/>
      <c r="O74" s="306"/>
      <c r="P74" s="307"/>
      <c r="Q74" s="308"/>
      <c r="R74" s="309"/>
      <c r="S74" s="309"/>
      <c r="T74" s="309"/>
      <c r="U74" s="309"/>
      <c r="V74" s="309"/>
      <c r="W74" s="309"/>
      <c r="X74" s="309"/>
      <c r="Y74" s="310"/>
      <c r="Z74" s="304"/>
      <c r="AA74" s="304"/>
      <c r="AB74" s="304"/>
      <c r="AC74" s="304"/>
      <c r="AD74" s="304"/>
      <c r="AE74" s="304"/>
      <c r="AF74" s="311"/>
      <c r="AG74" s="303"/>
      <c r="AH74" s="304"/>
      <c r="AI74" s="304"/>
      <c r="AJ74" s="304"/>
      <c r="AK74" s="304"/>
      <c r="AL74" s="311"/>
      <c r="AM74" s="3"/>
      <c r="AN74" s="3"/>
      <c r="AT74" s="187"/>
      <c r="AU74" s="188"/>
      <c r="AV74" s="188"/>
      <c r="AW74" s="188"/>
      <c r="AX74" s="312"/>
      <c r="AY74" s="313"/>
      <c r="AZ74" s="313"/>
      <c r="BA74" s="313"/>
      <c r="BB74" s="313"/>
      <c r="BC74" s="313"/>
      <c r="BD74" s="313"/>
      <c r="BE74" s="313"/>
      <c r="BF74" s="313"/>
      <c r="BG74" s="314"/>
      <c r="BH74" s="315"/>
      <c r="BI74" s="316"/>
      <c r="BJ74" s="316"/>
      <c r="BK74" s="316"/>
      <c r="BL74" s="316"/>
      <c r="BM74" s="316"/>
      <c r="BN74" s="316"/>
      <c r="BO74" s="316"/>
      <c r="BP74" s="317"/>
      <c r="BQ74" s="188"/>
      <c r="BR74" s="188"/>
      <c r="BS74" s="188"/>
      <c r="BT74" s="188"/>
      <c r="BU74" s="188"/>
      <c r="BV74" s="188"/>
      <c r="BW74" s="193"/>
      <c r="BX74" s="187"/>
      <c r="BY74" s="188"/>
      <c r="BZ74" s="188"/>
      <c r="CA74" s="188"/>
      <c r="CB74" s="188"/>
      <c r="CC74" s="193"/>
      <c r="CD74" s="3"/>
      <c r="CE74" s="3"/>
    </row>
    <row r="75" spans="3:83" ht="14.25" customHeight="1">
      <c r="C75" s="303"/>
      <c r="D75" s="304"/>
      <c r="E75" s="304"/>
      <c r="F75" s="304"/>
      <c r="G75" s="305"/>
      <c r="H75" s="306"/>
      <c r="I75" s="306"/>
      <c r="J75" s="306"/>
      <c r="K75" s="306"/>
      <c r="L75" s="306"/>
      <c r="M75" s="306"/>
      <c r="N75" s="306"/>
      <c r="O75" s="306"/>
      <c r="P75" s="307"/>
      <c r="Q75" s="308"/>
      <c r="R75" s="309"/>
      <c r="S75" s="309"/>
      <c r="T75" s="309"/>
      <c r="U75" s="309"/>
      <c r="V75" s="309"/>
      <c r="W75" s="309"/>
      <c r="X75" s="309"/>
      <c r="Y75" s="310"/>
      <c r="Z75" s="304"/>
      <c r="AA75" s="304"/>
      <c r="AB75" s="304"/>
      <c r="AC75" s="304"/>
      <c r="AD75" s="304"/>
      <c r="AE75" s="304"/>
      <c r="AF75" s="311"/>
      <c r="AG75" s="303"/>
      <c r="AH75" s="304"/>
      <c r="AI75" s="304"/>
      <c r="AJ75" s="304"/>
      <c r="AK75" s="304"/>
      <c r="AL75" s="311"/>
      <c r="AM75" s="3"/>
      <c r="AN75" s="3"/>
      <c r="AT75" s="187"/>
      <c r="AU75" s="188"/>
      <c r="AV75" s="188"/>
      <c r="AW75" s="188"/>
      <c r="AX75" s="312"/>
      <c r="AY75" s="313"/>
      <c r="AZ75" s="313"/>
      <c r="BA75" s="313"/>
      <c r="BB75" s="313"/>
      <c r="BC75" s="313"/>
      <c r="BD75" s="313"/>
      <c r="BE75" s="313"/>
      <c r="BF75" s="313"/>
      <c r="BG75" s="314"/>
      <c r="BH75" s="315"/>
      <c r="BI75" s="316"/>
      <c r="BJ75" s="316"/>
      <c r="BK75" s="316"/>
      <c r="BL75" s="316"/>
      <c r="BM75" s="316"/>
      <c r="BN75" s="316"/>
      <c r="BO75" s="316"/>
      <c r="BP75" s="317"/>
      <c r="BQ75" s="188"/>
      <c r="BR75" s="188"/>
      <c r="BS75" s="188"/>
      <c r="BT75" s="188"/>
      <c r="BU75" s="188"/>
      <c r="BV75" s="188"/>
      <c r="BW75" s="193"/>
      <c r="BX75" s="187"/>
      <c r="BY75" s="188"/>
      <c r="BZ75" s="188"/>
      <c r="CA75" s="188"/>
      <c r="CB75" s="188"/>
      <c r="CC75" s="193"/>
      <c r="CD75" s="3"/>
      <c r="CE75" s="3"/>
    </row>
    <row r="76" spans="3:83" ht="14.25" customHeight="1">
      <c r="C76" s="303"/>
      <c r="D76" s="304"/>
      <c r="E76" s="304"/>
      <c r="F76" s="304"/>
      <c r="G76" s="305"/>
      <c r="H76" s="306"/>
      <c r="I76" s="306"/>
      <c r="J76" s="306"/>
      <c r="K76" s="306"/>
      <c r="L76" s="306"/>
      <c r="M76" s="306"/>
      <c r="N76" s="306"/>
      <c r="O76" s="306"/>
      <c r="P76" s="307"/>
      <c r="Q76" s="308"/>
      <c r="R76" s="309"/>
      <c r="S76" s="309"/>
      <c r="T76" s="309"/>
      <c r="U76" s="309"/>
      <c r="V76" s="309"/>
      <c r="W76" s="309"/>
      <c r="X76" s="309"/>
      <c r="Y76" s="310"/>
      <c r="Z76" s="304"/>
      <c r="AA76" s="304"/>
      <c r="AB76" s="304"/>
      <c r="AC76" s="304"/>
      <c r="AD76" s="304"/>
      <c r="AE76" s="304"/>
      <c r="AF76" s="311"/>
      <c r="AG76" s="303"/>
      <c r="AH76" s="304"/>
      <c r="AI76" s="304"/>
      <c r="AJ76" s="304"/>
      <c r="AK76" s="304"/>
      <c r="AL76" s="311"/>
      <c r="AM76" s="3"/>
      <c r="AN76" s="3"/>
      <c r="AT76" s="187"/>
      <c r="AU76" s="188"/>
      <c r="AV76" s="188"/>
      <c r="AW76" s="188"/>
      <c r="AX76" s="312"/>
      <c r="AY76" s="313"/>
      <c r="AZ76" s="313"/>
      <c r="BA76" s="313"/>
      <c r="BB76" s="313"/>
      <c r="BC76" s="313"/>
      <c r="BD76" s="313"/>
      <c r="BE76" s="313"/>
      <c r="BF76" s="313"/>
      <c r="BG76" s="314"/>
      <c r="BH76" s="315"/>
      <c r="BI76" s="316"/>
      <c r="BJ76" s="316"/>
      <c r="BK76" s="316"/>
      <c r="BL76" s="316"/>
      <c r="BM76" s="316"/>
      <c r="BN76" s="316"/>
      <c r="BO76" s="316"/>
      <c r="BP76" s="317"/>
      <c r="BQ76" s="188"/>
      <c r="BR76" s="188"/>
      <c r="BS76" s="188"/>
      <c r="BT76" s="188"/>
      <c r="BU76" s="188"/>
      <c r="BV76" s="188"/>
      <c r="BW76" s="193"/>
      <c r="BX76" s="187"/>
      <c r="BY76" s="188"/>
      <c r="BZ76" s="188"/>
      <c r="CA76" s="188"/>
      <c r="CB76" s="188"/>
      <c r="CC76" s="193"/>
      <c r="CD76" s="3"/>
      <c r="CE76" s="3"/>
    </row>
    <row r="77" spans="3:83" ht="14.25" customHeight="1">
      <c r="C77" s="303"/>
      <c r="D77" s="304"/>
      <c r="E77" s="304"/>
      <c r="F77" s="304"/>
      <c r="G77" s="305"/>
      <c r="H77" s="306"/>
      <c r="I77" s="306"/>
      <c r="J77" s="306"/>
      <c r="K77" s="306"/>
      <c r="L77" s="306"/>
      <c r="M77" s="306"/>
      <c r="N77" s="306"/>
      <c r="O77" s="306"/>
      <c r="P77" s="307"/>
      <c r="Q77" s="308"/>
      <c r="R77" s="309"/>
      <c r="S77" s="309"/>
      <c r="T77" s="309"/>
      <c r="U77" s="309"/>
      <c r="V77" s="309"/>
      <c r="W77" s="309"/>
      <c r="X77" s="309"/>
      <c r="Y77" s="310"/>
      <c r="Z77" s="304"/>
      <c r="AA77" s="304"/>
      <c r="AB77" s="304"/>
      <c r="AC77" s="304"/>
      <c r="AD77" s="304"/>
      <c r="AE77" s="304"/>
      <c r="AF77" s="311"/>
      <c r="AG77" s="303"/>
      <c r="AH77" s="304"/>
      <c r="AI77" s="304"/>
      <c r="AJ77" s="304"/>
      <c r="AK77" s="304"/>
      <c r="AL77" s="311"/>
      <c r="AM77" s="3"/>
      <c r="AN77" s="3"/>
      <c r="AT77" s="187"/>
      <c r="AU77" s="188"/>
      <c r="AV77" s="188"/>
      <c r="AW77" s="188"/>
      <c r="AX77" s="312"/>
      <c r="AY77" s="313"/>
      <c r="AZ77" s="313"/>
      <c r="BA77" s="313"/>
      <c r="BB77" s="313"/>
      <c r="BC77" s="313"/>
      <c r="BD77" s="313"/>
      <c r="BE77" s="313"/>
      <c r="BF77" s="313"/>
      <c r="BG77" s="314"/>
      <c r="BH77" s="315"/>
      <c r="BI77" s="316"/>
      <c r="BJ77" s="316"/>
      <c r="BK77" s="316"/>
      <c r="BL77" s="316"/>
      <c r="BM77" s="316"/>
      <c r="BN77" s="316"/>
      <c r="BO77" s="316"/>
      <c r="BP77" s="317"/>
      <c r="BQ77" s="188"/>
      <c r="BR77" s="188"/>
      <c r="BS77" s="188"/>
      <c r="BT77" s="188"/>
      <c r="BU77" s="188"/>
      <c r="BV77" s="188"/>
      <c r="BW77" s="193"/>
      <c r="BX77" s="187"/>
      <c r="BY77" s="188"/>
      <c r="BZ77" s="188"/>
      <c r="CA77" s="188"/>
      <c r="CB77" s="188"/>
      <c r="CC77" s="193"/>
      <c r="CD77" s="3"/>
      <c r="CE77" s="3"/>
    </row>
    <row r="78" spans="3:83" ht="14.25" customHeight="1">
      <c r="C78" s="303"/>
      <c r="D78" s="304"/>
      <c r="E78" s="304"/>
      <c r="F78" s="304"/>
      <c r="G78" s="305"/>
      <c r="H78" s="306"/>
      <c r="I78" s="306"/>
      <c r="J78" s="306"/>
      <c r="K78" s="306"/>
      <c r="L78" s="306"/>
      <c r="M78" s="306"/>
      <c r="N78" s="306"/>
      <c r="O78" s="306"/>
      <c r="P78" s="307"/>
      <c r="Q78" s="308"/>
      <c r="R78" s="309"/>
      <c r="S78" s="309"/>
      <c r="T78" s="309"/>
      <c r="U78" s="309"/>
      <c r="V78" s="309"/>
      <c r="W78" s="309"/>
      <c r="X78" s="309"/>
      <c r="Y78" s="310"/>
      <c r="Z78" s="304"/>
      <c r="AA78" s="304"/>
      <c r="AB78" s="304"/>
      <c r="AC78" s="304"/>
      <c r="AD78" s="304"/>
      <c r="AE78" s="304"/>
      <c r="AF78" s="311"/>
      <c r="AG78" s="303"/>
      <c r="AH78" s="304"/>
      <c r="AI78" s="304"/>
      <c r="AJ78" s="304"/>
      <c r="AK78" s="304"/>
      <c r="AL78" s="311"/>
      <c r="AM78" s="3"/>
      <c r="AN78" s="3"/>
      <c r="AT78" s="187"/>
      <c r="AU78" s="188"/>
      <c r="AV78" s="188"/>
      <c r="AW78" s="188"/>
      <c r="AX78" s="312"/>
      <c r="AY78" s="313"/>
      <c r="AZ78" s="313"/>
      <c r="BA78" s="313"/>
      <c r="BB78" s="313"/>
      <c r="BC78" s="313"/>
      <c r="BD78" s="313"/>
      <c r="BE78" s="313"/>
      <c r="BF78" s="313"/>
      <c r="BG78" s="314"/>
      <c r="BH78" s="315"/>
      <c r="BI78" s="316"/>
      <c r="BJ78" s="316"/>
      <c r="BK78" s="316"/>
      <c r="BL78" s="316"/>
      <c r="BM78" s="316"/>
      <c r="BN78" s="316"/>
      <c r="BO78" s="316"/>
      <c r="BP78" s="317"/>
      <c r="BQ78" s="188"/>
      <c r="BR78" s="188"/>
      <c r="BS78" s="188"/>
      <c r="BT78" s="188"/>
      <c r="BU78" s="188"/>
      <c r="BV78" s="188"/>
      <c r="BW78" s="193"/>
      <c r="BX78" s="187"/>
      <c r="BY78" s="188"/>
      <c r="BZ78" s="188"/>
      <c r="CA78" s="188"/>
      <c r="CB78" s="188"/>
      <c r="CC78" s="193"/>
      <c r="CD78" s="3"/>
      <c r="CE78" s="3"/>
    </row>
    <row r="79" spans="3:83" ht="14.25" customHeight="1">
      <c r="C79" s="303"/>
      <c r="D79" s="304"/>
      <c r="E79" s="304"/>
      <c r="F79" s="304"/>
      <c r="G79" s="305"/>
      <c r="H79" s="306"/>
      <c r="I79" s="306"/>
      <c r="J79" s="306"/>
      <c r="K79" s="306"/>
      <c r="L79" s="306"/>
      <c r="M79" s="306"/>
      <c r="N79" s="306"/>
      <c r="O79" s="306"/>
      <c r="P79" s="307"/>
      <c r="Q79" s="308"/>
      <c r="R79" s="309"/>
      <c r="S79" s="309"/>
      <c r="T79" s="309"/>
      <c r="U79" s="309"/>
      <c r="V79" s="309"/>
      <c r="W79" s="309"/>
      <c r="X79" s="309"/>
      <c r="Y79" s="310"/>
      <c r="Z79" s="304"/>
      <c r="AA79" s="304"/>
      <c r="AB79" s="304"/>
      <c r="AC79" s="304"/>
      <c r="AD79" s="304"/>
      <c r="AE79" s="304"/>
      <c r="AF79" s="311"/>
      <c r="AG79" s="303"/>
      <c r="AH79" s="304"/>
      <c r="AI79" s="304"/>
      <c r="AJ79" s="304"/>
      <c r="AK79" s="304"/>
      <c r="AL79" s="311"/>
      <c r="AM79" s="3"/>
      <c r="AN79" s="3"/>
      <c r="AT79" s="187"/>
      <c r="AU79" s="188"/>
      <c r="AV79" s="188"/>
      <c r="AW79" s="188"/>
      <c r="AX79" s="312"/>
      <c r="AY79" s="313"/>
      <c r="AZ79" s="313"/>
      <c r="BA79" s="313"/>
      <c r="BB79" s="313"/>
      <c r="BC79" s="313"/>
      <c r="BD79" s="313"/>
      <c r="BE79" s="313"/>
      <c r="BF79" s="313"/>
      <c r="BG79" s="314"/>
      <c r="BH79" s="315"/>
      <c r="BI79" s="316"/>
      <c r="BJ79" s="316"/>
      <c r="BK79" s="316"/>
      <c r="BL79" s="316"/>
      <c r="BM79" s="316"/>
      <c r="BN79" s="316"/>
      <c r="BO79" s="316"/>
      <c r="BP79" s="317"/>
      <c r="BQ79" s="188"/>
      <c r="BR79" s="188"/>
      <c r="BS79" s="188"/>
      <c r="BT79" s="188"/>
      <c r="BU79" s="188"/>
      <c r="BV79" s="188"/>
      <c r="BW79" s="193"/>
      <c r="BX79" s="187"/>
      <c r="BY79" s="188"/>
      <c r="BZ79" s="188"/>
      <c r="CA79" s="188"/>
      <c r="CB79" s="188"/>
      <c r="CC79" s="193"/>
      <c r="CD79" s="3"/>
      <c r="CE79" s="3"/>
    </row>
    <row r="80" spans="3:83" ht="14.25" customHeight="1">
      <c r="C80" s="303"/>
      <c r="D80" s="304"/>
      <c r="E80" s="304"/>
      <c r="F80" s="304"/>
      <c r="G80" s="305"/>
      <c r="H80" s="306"/>
      <c r="I80" s="306"/>
      <c r="J80" s="306"/>
      <c r="K80" s="306"/>
      <c r="L80" s="306"/>
      <c r="M80" s="306"/>
      <c r="N80" s="306"/>
      <c r="O80" s="306"/>
      <c r="P80" s="307"/>
      <c r="Q80" s="308"/>
      <c r="R80" s="309"/>
      <c r="S80" s="309"/>
      <c r="T80" s="309"/>
      <c r="U80" s="309"/>
      <c r="V80" s="309"/>
      <c r="W80" s="309"/>
      <c r="X80" s="309"/>
      <c r="Y80" s="310"/>
      <c r="Z80" s="304"/>
      <c r="AA80" s="304"/>
      <c r="AB80" s="304"/>
      <c r="AC80" s="304"/>
      <c r="AD80" s="304"/>
      <c r="AE80" s="304"/>
      <c r="AF80" s="311"/>
      <c r="AG80" s="303"/>
      <c r="AH80" s="304"/>
      <c r="AI80" s="304"/>
      <c r="AJ80" s="304"/>
      <c r="AK80" s="304"/>
      <c r="AL80" s="311"/>
      <c r="AM80" s="3"/>
      <c r="AN80" s="3"/>
      <c r="AT80" s="187"/>
      <c r="AU80" s="188"/>
      <c r="AV80" s="188"/>
      <c r="AW80" s="188"/>
      <c r="AX80" s="312"/>
      <c r="AY80" s="313"/>
      <c r="AZ80" s="313"/>
      <c r="BA80" s="313"/>
      <c r="BB80" s="313"/>
      <c r="BC80" s="313"/>
      <c r="BD80" s="313"/>
      <c r="BE80" s="313"/>
      <c r="BF80" s="313"/>
      <c r="BG80" s="314"/>
      <c r="BH80" s="315"/>
      <c r="BI80" s="316"/>
      <c r="BJ80" s="316"/>
      <c r="BK80" s="316"/>
      <c r="BL80" s="316"/>
      <c r="BM80" s="316"/>
      <c r="BN80" s="316"/>
      <c r="BO80" s="316"/>
      <c r="BP80" s="317"/>
      <c r="BQ80" s="188"/>
      <c r="BR80" s="188"/>
      <c r="BS80" s="188"/>
      <c r="BT80" s="188"/>
      <c r="BU80" s="188"/>
      <c r="BV80" s="188"/>
      <c r="BW80" s="193"/>
      <c r="BX80" s="187"/>
      <c r="BY80" s="188"/>
      <c r="BZ80" s="188"/>
      <c r="CA80" s="188"/>
      <c r="CB80" s="188"/>
      <c r="CC80" s="193"/>
      <c r="CD80" s="3"/>
      <c r="CE80" s="3"/>
    </row>
    <row r="81" spans="2:83" ht="14.25" customHeight="1">
      <c r="C81" s="303"/>
      <c r="D81" s="304"/>
      <c r="E81" s="304"/>
      <c r="F81" s="304"/>
      <c r="G81" s="305"/>
      <c r="H81" s="306"/>
      <c r="I81" s="306"/>
      <c r="J81" s="306"/>
      <c r="K81" s="306"/>
      <c r="L81" s="306"/>
      <c r="M81" s="306"/>
      <c r="N81" s="306"/>
      <c r="O81" s="306"/>
      <c r="P81" s="307"/>
      <c r="Q81" s="308"/>
      <c r="R81" s="309"/>
      <c r="S81" s="309"/>
      <c r="T81" s="309"/>
      <c r="U81" s="309"/>
      <c r="V81" s="309"/>
      <c r="W81" s="309"/>
      <c r="X81" s="309"/>
      <c r="Y81" s="310"/>
      <c r="Z81" s="304"/>
      <c r="AA81" s="304"/>
      <c r="AB81" s="304"/>
      <c r="AC81" s="304"/>
      <c r="AD81" s="304"/>
      <c r="AE81" s="304"/>
      <c r="AF81" s="311"/>
      <c r="AG81" s="303"/>
      <c r="AH81" s="304"/>
      <c r="AI81" s="304"/>
      <c r="AJ81" s="304"/>
      <c r="AK81" s="304"/>
      <c r="AL81" s="311"/>
      <c r="AM81" s="3"/>
      <c r="AN81" s="3"/>
      <c r="AT81" s="187"/>
      <c r="AU81" s="188"/>
      <c r="AV81" s="188"/>
      <c r="AW81" s="188"/>
      <c r="AX81" s="312"/>
      <c r="AY81" s="313"/>
      <c r="AZ81" s="313"/>
      <c r="BA81" s="313"/>
      <c r="BB81" s="313"/>
      <c r="BC81" s="313"/>
      <c r="BD81" s="313"/>
      <c r="BE81" s="313"/>
      <c r="BF81" s="313"/>
      <c r="BG81" s="314"/>
      <c r="BH81" s="315"/>
      <c r="BI81" s="316"/>
      <c r="BJ81" s="316"/>
      <c r="BK81" s="316"/>
      <c r="BL81" s="316"/>
      <c r="BM81" s="316"/>
      <c r="BN81" s="316"/>
      <c r="BO81" s="316"/>
      <c r="BP81" s="317"/>
      <c r="BQ81" s="188"/>
      <c r="BR81" s="188"/>
      <c r="BS81" s="188"/>
      <c r="BT81" s="188"/>
      <c r="BU81" s="188"/>
      <c r="BV81" s="188"/>
      <c r="BW81" s="193"/>
      <c r="BX81" s="187"/>
      <c r="BY81" s="188"/>
      <c r="BZ81" s="188"/>
      <c r="CA81" s="188"/>
      <c r="CB81" s="188"/>
      <c r="CC81" s="193"/>
      <c r="CD81" s="3"/>
      <c r="CE81" s="3"/>
    </row>
    <row r="82" spans="2:83" ht="14.25" customHeight="1">
      <c r="C82" s="303"/>
      <c r="D82" s="304"/>
      <c r="E82" s="304"/>
      <c r="F82" s="304"/>
      <c r="G82" s="305"/>
      <c r="H82" s="306"/>
      <c r="I82" s="306"/>
      <c r="J82" s="306"/>
      <c r="K82" s="306"/>
      <c r="L82" s="306"/>
      <c r="M82" s="306"/>
      <c r="N82" s="306"/>
      <c r="O82" s="306"/>
      <c r="P82" s="307"/>
      <c r="Q82" s="308"/>
      <c r="R82" s="309"/>
      <c r="S82" s="309"/>
      <c r="T82" s="309"/>
      <c r="U82" s="309"/>
      <c r="V82" s="309"/>
      <c r="W82" s="309"/>
      <c r="X82" s="309"/>
      <c r="Y82" s="310"/>
      <c r="Z82" s="304"/>
      <c r="AA82" s="304"/>
      <c r="AB82" s="304"/>
      <c r="AC82" s="304"/>
      <c r="AD82" s="304"/>
      <c r="AE82" s="304"/>
      <c r="AF82" s="311"/>
      <c r="AG82" s="303"/>
      <c r="AH82" s="304"/>
      <c r="AI82" s="304"/>
      <c r="AJ82" s="304"/>
      <c r="AK82" s="304"/>
      <c r="AL82" s="311"/>
      <c r="AM82" s="3"/>
      <c r="AN82" s="3"/>
      <c r="AT82" s="187"/>
      <c r="AU82" s="188"/>
      <c r="AV82" s="188"/>
      <c r="AW82" s="188"/>
      <c r="AX82" s="312"/>
      <c r="AY82" s="313"/>
      <c r="AZ82" s="313"/>
      <c r="BA82" s="313"/>
      <c r="BB82" s="313"/>
      <c r="BC82" s="313"/>
      <c r="BD82" s="313"/>
      <c r="BE82" s="313"/>
      <c r="BF82" s="313"/>
      <c r="BG82" s="314"/>
      <c r="BH82" s="315"/>
      <c r="BI82" s="316"/>
      <c r="BJ82" s="316"/>
      <c r="BK82" s="316"/>
      <c r="BL82" s="316"/>
      <c r="BM82" s="316"/>
      <c r="BN82" s="316"/>
      <c r="BO82" s="316"/>
      <c r="BP82" s="317"/>
      <c r="BQ82" s="188"/>
      <c r="BR82" s="188"/>
      <c r="BS82" s="188"/>
      <c r="BT82" s="188"/>
      <c r="BU82" s="188"/>
      <c r="BV82" s="188"/>
      <c r="BW82" s="193"/>
      <c r="BX82" s="187"/>
      <c r="BY82" s="188"/>
      <c r="BZ82" s="188"/>
      <c r="CA82" s="188"/>
      <c r="CB82" s="188"/>
      <c r="CC82" s="193"/>
      <c r="CD82" s="3"/>
      <c r="CE82" s="3"/>
    </row>
    <row r="83" spans="2:83" ht="14.25" customHeight="1">
      <c r="C83" s="25"/>
      <c r="D83" s="25"/>
      <c r="E83" s="25"/>
      <c r="F83" s="25"/>
      <c r="G83" s="5"/>
      <c r="H83" s="5"/>
      <c r="I83" s="5"/>
      <c r="J83" s="5"/>
      <c r="K83" s="5"/>
      <c r="L83" s="5"/>
      <c r="M83" s="5"/>
      <c r="N83" s="5"/>
      <c r="O83" s="5"/>
      <c r="P83" s="5"/>
      <c r="Q83" s="25"/>
      <c r="R83" s="25"/>
      <c r="S83" s="25"/>
      <c r="T83" s="25"/>
      <c r="U83" s="25"/>
      <c r="V83" s="25"/>
      <c r="W83" s="25"/>
      <c r="X83" s="25"/>
      <c r="Y83" s="25"/>
      <c r="Z83" s="25"/>
      <c r="AA83" s="25"/>
      <c r="AB83" s="25"/>
      <c r="AC83" s="25"/>
      <c r="AD83" s="25"/>
      <c r="AE83" s="25"/>
      <c r="AF83" s="25"/>
      <c r="AG83" s="25"/>
      <c r="AH83" s="25"/>
      <c r="AI83" s="25"/>
      <c r="AJ83" s="25"/>
      <c r="AK83" s="25"/>
      <c r="AL83" s="25"/>
      <c r="AM83" s="3"/>
      <c r="AN83" s="3"/>
      <c r="AT83" s="25"/>
      <c r="AU83" s="25"/>
      <c r="AV83" s="25"/>
      <c r="AW83" s="25"/>
      <c r="AX83" s="5"/>
      <c r="AY83" s="5"/>
      <c r="AZ83" s="5"/>
      <c r="BA83" s="5"/>
      <c r="BB83" s="5"/>
      <c r="BC83" s="5"/>
      <c r="BD83" s="5"/>
      <c r="BE83" s="5"/>
      <c r="BF83" s="5"/>
      <c r="BG83" s="5"/>
      <c r="BH83" s="25"/>
      <c r="BI83" s="25"/>
      <c r="BJ83" s="25"/>
      <c r="BK83" s="25"/>
      <c r="BL83" s="25"/>
      <c r="BM83" s="25"/>
      <c r="BN83" s="25"/>
      <c r="BO83" s="25"/>
      <c r="BP83" s="25"/>
      <c r="BQ83" s="25"/>
      <c r="BR83" s="25"/>
      <c r="BS83" s="25"/>
      <c r="BT83" s="25"/>
      <c r="BU83" s="25"/>
      <c r="BV83" s="25"/>
      <c r="BW83" s="25"/>
      <c r="BX83" s="25"/>
      <c r="BY83" s="25"/>
      <c r="BZ83" s="25"/>
      <c r="CA83" s="25"/>
      <c r="CB83" s="25"/>
      <c r="CC83" s="25"/>
      <c r="CD83" s="3"/>
      <c r="CE83" s="3"/>
    </row>
    <row r="84" spans="2:83" ht="14.25" customHeight="1">
      <c r="B84" s="6" t="s">
        <v>88</v>
      </c>
      <c r="C84" s="25"/>
      <c r="D84" s="25"/>
      <c r="E84" s="25"/>
      <c r="F84" s="25"/>
      <c r="G84" s="5"/>
      <c r="H84" s="5"/>
      <c r="I84" s="5"/>
      <c r="J84" s="5"/>
      <c r="K84" s="5"/>
      <c r="L84" s="5"/>
      <c r="M84" s="5"/>
      <c r="N84" s="5"/>
      <c r="O84" s="5"/>
      <c r="P84" s="5"/>
      <c r="Q84" s="25"/>
      <c r="R84" s="25"/>
      <c r="S84" s="25"/>
      <c r="T84" s="25"/>
      <c r="U84" s="25"/>
      <c r="V84" s="25"/>
      <c r="W84" s="25"/>
      <c r="X84" s="25"/>
      <c r="Y84" s="25"/>
      <c r="Z84" s="25"/>
      <c r="AA84" s="25"/>
      <c r="AB84" s="25"/>
      <c r="AC84" s="25"/>
      <c r="AD84" s="25"/>
      <c r="AE84" s="25"/>
      <c r="AF84" s="25"/>
      <c r="AG84" s="25"/>
      <c r="AH84" s="25"/>
      <c r="AI84" s="25"/>
      <c r="AJ84" s="25"/>
      <c r="AK84" s="25"/>
      <c r="AL84" s="25"/>
      <c r="AM84" s="3"/>
      <c r="AN84" s="3"/>
      <c r="AS84" s="6" t="s">
        <v>88</v>
      </c>
      <c r="AT84" s="25"/>
      <c r="AU84" s="25"/>
      <c r="AV84" s="25"/>
      <c r="AW84" s="25"/>
      <c r="AX84" s="5"/>
      <c r="AY84" s="5"/>
      <c r="AZ84" s="5"/>
      <c r="BA84" s="5"/>
      <c r="BB84" s="5"/>
      <c r="BC84" s="5"/>
      <c r="BD84" s="5"/>
      <c r="BE84" s="5"/>
      <c r="BF84" s="5"/>
      <c r="BG84" s="5"/>
      <c r="BH84" s="25"/>
      <c r="BI84" s="25"/>
      <c r="BJ84" s="25"/>
      <c r="BK84" s="25"/>
      <c r="BL84" s="25"/>
      <c r="BM84" s="25"/>
      <c r="BN84" s="25"/>
      <c r="BO84" s="25"/>
      <c r="BP84" s="25"/>
      <c r="BQ84" s="25"/>
      <c r="BR84" s="25"/>
      <c r="BS84" s="25"/>
      <c r="BT84" s="25"/>
      <c r="BU84" s="25"/>
      <c r="BV84" s="25"/>
      <c r="BW84" s="25"/>
      <c r="BX84" s="25"/>
      <c r="BY84" s="25"/>
      <c r="BZ84" s="25"/>
      <c r="CA84" s="25"/>
      <c r="CB84" s="25"/>
      <c r="CC84" s="25"/>
      <c r="CD84" s="3"/>
      <c r="CE84" s="3"/>
    </row>
    <row r="85" spans="2:83" ht="23.25" customHeight="1">
      <c r="C85" s="181" t="s">
        <v>73</v>
      </c>
      <c r="D85" s="182"/>
      <c r="E85" s="182"/>
      <c r="F85" s="183"/>
      <c r="G85" s="297" t="s">
        <v>74</v>
      </c>
      <c r="H85" s="297"/>
      <c r="I85" s="297"/>
      <c r="J85" s="297"/>
      <c r="K85" s="297"/>
      <c r="L85" s="297"/>
      <c r="M85" s="297"/>
      <c r="N85" s="297"/>
      <c r="O85" s="297"/>
      <c r="P85" s="297"/>
      <c r="Q85" s="181" t="s">
        <v>75</v>
      </c>
      <c r="R85" s="182"/>
      <c r="S85" s="182"/>
      <c r="T85" s="182"/>
      <c r="U85" s="182"/>
      <c r="V85" s="182"/>
      <c r="W85" s="182"/>
      <c r="X85" s="182"/>
      <c r="Y85" s="183"/>
      <c r="Z85" s="298" t="s">
        <v>76</v>
      </c>
      <c r="AA85" s="299"/>
      <c r="AB85" s="299"/>
      <c r="AC85" s="299"/>
      <c r="AD85" s="299"/>
      <c r="AE85" s="299"/>
      <c r="AF85" s="300"/>
      <c r="AG85" s="301" t="s">
        <v>77</v>
      </c>
      <c r="AH85" s="302"/>
      <c r="AI85" s="302"/>
      <c r="AJ85" s="302"/>
      <c r="AK85" s="302"/>
      <c r="AL85" s="302"/>
      <c r="AM85" s="3"/>
      <c r="AN85" s="3"/>
      <c r="AT85" s="181" t="s">
        <v>73</v>
      </c>
      <c r="AU85" s="182"/>
      <c r="AV85" s="182"/>
      <c r="AW85" s="183"/>
      <c r="AX85" s="297" t="s">
        <v>74</v>
      </c>
      <c r="AY85" s="297"/>
      <c r="AZ85" s="297"/>
      <c r="BA85" s="297"/>
      <c r="BB85" s="297"/>
      <c r="BC85" s="297"/>
      <c r="BD85" s="297"/>
      <c r="BE85" s="297"/>
      <c r="BF85" s="297"/>
      <c r="BG85" s="297"/>
      <c r="BH85" s="181" t="s">
        <v>75</v>
      </c>
      <c r="BI85" s="182"/>
      <c r="BJ85" s="182"/>
      <c r="BK85" s="182"/>
      <c r="BL85" s="182"/>
      <c r="BM85" s="182"/>
      <c r="BN85" s="182"/>
      <c r="BO85" s="182"/>
      <c r="BP85" s="183"/>
      <c r="BQ85" s="298" t="s">
        <v>76</v>
      </c>
      <c r="BR85" s="299"/>
      <c r="BS85" s="299"/>
      <c r="BT85" s="299"/>
      <c r="BU85" s="299"/>
      <c r="BV85" s="299"/>
      <c r="BW85" s="300"/>
      <c r="BX85" s="301" t="s">
        <v>77</v>
      </c>
      <c r="BY85" s="302"/>
      <c r="BZ85" s="302"/>
      <c r="CA85" s="302"/>
      <c r="CB85" s="302"/>
      <c r="CC85" s="302"/>
      <c r="CD85" s="3"/>
      <c r="CE85" s="3"/>
    </row>
    <row r="86" spans="2:83" ht="14.25" customHeight="1">
      <c r="C86" s="303"/>
      <c r="D86" s="304"/>
      <c r="E86" s="304"/>
      <c r="F86" s="304"/>
      <c r="G86" s="305"/>
      <c r="H86" s="306"/>
      <c r="I86" s="306"/>
      <c r="J86" s="306"/>
      <c r="K86" s="306"/>
      <c r="L86" s="306"/>
      <c r="M86" s="306"/>
      <c r="N86" s="306"/>
      <c r="O86" s="306"/>
      <c r="P86" s="307"/>
      <c r="Q86" s="303"/>
      <c r="R86" s="304"/>
      <c r="S86" s="304"/>
      <c r="T86" s="304"/>
      <c r="U86" s="304"/>
      <c r="V86" s="304"/>
      <c r="W86" s="304"/>
      <c r="X86" s="304"/>
      <c r="Y86" s="311"/>
      <c r="Z86" s="304"/>
      <c r="AA86" s="304"/>
      <c r="AB86" s="304"/>
      <c r="AC86" s="304"/>
      <c r="AD86" s="304"/>
      <c r="AE86" s="304"/>
      <c r="AF86" s="311"/>
      <c r="AG86" s="303"/>
      <c r="AH86" s="304"/>
      <c r="AI86" s="304"/>
      <c r="AJ86" s="304"/>
      <c r="AK86" s="304"/>
      <c r="AL86" s="311"/>
      <c r="AM86" s="3"/>
      <c r="AN86" s="3"/>
      <c r="AT86" s="187" t="s">
        <v>89</v>
      </c>
      <c r="AU86" s="188"/>
      <c r="AV86" s="188"/>
      <c r="AW86" s="193"/>
      <c r="AX86" s="312" t="s">
        <v>79</v>
      </c>
      <c r="AY86" s="313"/>
      <c r="AZ86" s="313"/>
      <c r="BA86" s="313"/>
      <c r="BB86" s="313"/>
      <c r="BC86" s="313"/>
      <c r="BD86" s="313"/>
      <c r="BE86" s="313"/>
      <c r="BF86" s="313"/>
      <c r="BG86" s="314"/>
      <c r="BH86" s="315" t="s">
        <v>80</v>
      </c>
      <c r="BI86" s="316"/>
      <c r="BJ86" s="316"/>
      <c r="BK86" s="316"/>
      <c r="BL86" s="316"/>
      <c r="BM86" s="316"/>
      <c r="BN86" s="316"/>
      <c r="BO86" s="316"/>
      <c r="BP86" s="317"/>
      <c r="BQ86" s="188" t="s">
        <v>81</v>
      </c>
      <c r="BR86" s="188"/>
      <c r="BS86" s="188"/>
      <c r="BT86" s="188"/>
      <c r="BU86" s="188"/>
      <c r="BV86" s="188"/>
      <c r="BW86" s="193"/>
      <c r="BX86" s="187">
        <v>173</v>
      </c>
      <c r="BY86" s="188"/>
      <c r="BZ86" s="188"/>
      <c r="CA86" s="188"/>
      <c r="CB86" s="188"/>
      <c r="CC86" s="193"/>
      <c r="CD86" s="3"/>
      <c r="CE86" s="3"/>
    </row>
    <row r="87" spans="2:83" ht="14.25" customHeight="1">
      <c r="C87" s="303"/>
      <c r="D87" s="304"/>
      <c r="E87" s="304"/>
      <c r="F87" s="304"/>
      <c r="G87" s="305"/>
      <c r="H87" s="306"/>
      <c r="I87" s="306"/>
      <c r="J87" s="306"/>
      <c r="K87" s="306"/>
      <c r="L87" s="306"/>
      <c r="M87" s="306"/>
      <c r="N87" s="306"/>
      <c r="O87" s="306"/>
      <c r="P87" s="307"/>
      <c r="Q87" s="303"/>
      <c r="R87" s="304"/>
      <c r="S87" s="304"/>
      <c r="T87" s="304"/>
      <c r="U87" s="304"/>
      <c r="V87" s="304"/>
      <c r="W87" s="304"/>
      <c r="X87" s="304"/>
      <c r="Y87" s="311"/>
      <c r="Z87" s="304"/>
      <c r="AA87" s="304"/>
      <c r="AB87" s="304"/>
      <c r="AC87" s="304"/>
      <c r="AD87" s="304"/>
      <c r="AE87" s="304"/>
      <c r="AF87" s="311"/>
      <c r="AG87" s="303"/>
      <c r="AH87" s="304"/>
      <c r="AI87" s="304"/>
      <c r="AJ87" s="304"/>
      <c r="AK87" s="304"/>
      <c r="AL87" s="311"/>
      <c r="AM87" s="3"/>
      <c r="AN87" s="3"/>
      <c r="AT87" s="187" t="s">
        <v>90</v>
      </c>
      <c r="AU87" s="188"/>
      <c r="AV87" s="188"/>
      <c r="AW87" s="193"/>
      <c r="AX87" s="312" t="s">
        <v>79</v>
      </c>
      <c r="AY87" s="313"/>
      <c r="AZ87" s="313"/>
      <c r="BA87" s="313"/>
      <c r="BB87" s="313"/>
      <c r="BC87" s="313"/>
      <c r="BD87" s="313"/>
      <c r="BE87" s="313"/>
      <c r="BF87" s="313"/>
      <c r="BG87" s="314"/>
      <c r="BH87" s="315"/>
      <c r="BI87" s="316"/>
      <c r="BJ87" s="316"/>
      <c r="BK87" s="316"/>
      <c r="BL87" s="316"/>
      <c r="BM87" s="316"/>
      <c r="BN87" s="316"/>
      <c r="BO87" s="316"/>
      <c r="BP87" s="317"/>
      <c r="BQ87" s="188" t="s">
        <v>81</v>
      </c>
      <c r="BR87" s="188"/>
      <c r="BS87" s="188"/>
      <c r="BT87" s="188"/>
      <c r="BU87" s="188"/>
      <c r="BV87" s="188"/>
      <c r="BW87" s="193"/>
      <c r="BX87" s="187">
        <v>173</v>
      </c>
      <c r="BY87" s="188"/>
      <c r="BZ87" s="188"/>
      <c r="CA87" s="188"/>
      <c r="CB87" s="188"/>
      <c r="CC87" s="193"/>
      <c r="CD87" s="3"/>
      <c r="CE87" s="3"/>
    </row>
    <row r="88" spans="2:83" ht="14.25" customHeight="1">
      <c r="C88" s="303"/>
      <c r="D88" s="304"/>
      <c r="E88" s="304"/>
      <c r="F88" s="304"/>
      <c r="G88" s="305"/>
      <c r="H88" s="306"/>
      <c r="I88" s="306"/>
      <c r="J88" s="306"/>
      <c r="K88" s="306"/>
      <c r="L88" s="306"/>
      <c r="M88" s="306"/>
      <c r="N88" s="306"/>
      <c r="O88" s="306"/>
      <c r="P88" s="307"/>
      <c r="Q88" s="303"/>
      <c r="R88" s="304"/>
      <c r="S88" s="304"/>
      <c r="T88" s="304"/>
      <c r="U88" s="304"/>
      <c r="V88" s="304"/>
      <c r="W88" s="304"/>
      <c r="X88" s="304"/>
      <c r="Y88" s="311"/>
      <c r="Z88" s="304"/>
      <c r="AA88" s="304"/>
      <c r="AB88" s="304"/>
      <c r="AC88" s="304"/>
      <c r="AD88" s="304"/>
      <c r="AE88" s="304"/>
      <c r="AF88" s="311"/>
      <c r="AG88" s="303"/>
      <c r="AH88" s="304"/>
      <c r="AI88" s="304"/>
      <c r="AJ88" s="304"/>
      <c r="AK88" s="304"/>
      <c r="AL88" s="311"/>
      <c r="AM88" s="3"/>
      <c r="AN88" s="3"/>
      <c r="AT88" s="187" t="s">
        <v>91</v>
      </c>
      <c r="AU88" s="188"/>
      <c r="AV88" s="188"/>
      <c r="AW88" s="188"/>
      <c r="AX88" s="312" t="s">
        <v>79</v>
      </c>
      <c r="AY88" s="313"/>
      <c r="AZ88" s="313"/>
      <c r="BA88" s="313"/>
      <c r="BB88" s="313"/>
      <c r="BC88" s="313"/>
      <c r="BD88" s="313"/>
      <c r="BE88" s="313"/>
      <c r="BF88" s="313"/>
      <c r="BG88" s="314"/>
      <c r="BH88" s="187"/>
      <c r="BI88" s="188"/>
      <c r="BJ88" s="188"/>
      <c r="BK88" s="188"/>
      <c r="BL88" s="188"/>
      <c r="BM88" s="188"/>
      <c r="BN88" s="188"/>
      <c r="BO88" s="188"/>
      <c r="BP88" s="193"/>
      <c r="BQ88" s="188" t="s">
        <v>81</v>
      </c>
      <c r="BR88" s="188"/>
      <c r="BS88" s="188"/>
      <c r="BT88" s="188"/>
      <c r="BU88" s="188"/>
      <c r="BV88" s="188"/>
      <c r="BW88" s="193"/>
      <c r="BX88" s="187">
        <v>173</v>
      </c>
      <c r="BY88" s="188"/>
      <c r="BZ88" s="188"/>
      <c r="CA88" s="188"/>
      <c r="CB88" s="188"/>
      <c r="CC88" s="193"/>
      <c r="CD88" s="3"/>
      <c r="CE88" s="3"/>
    </row>
    <row r="89" spans="2:83" ht="14.25" customHeight="1">
      <c r="C89" s="303"/>
      <c r="D89" s="304"/>
      <c r="E89" s="304"/>
      <c r="F89" s="304"/>
      <c r="G89" s="305"/>
      <c r="H89" s="306"/>
      <c r="I89" s="306"/>
      <c r="J89" s="306"/>
      <c r="K89" s="306"/>
      <c r="L89" s="306"/>
      <c r="M89" s="306"/>
      <c r="N89" s="306"/>
      <c r="O89" s="306"/>
      <c r="P89" s="307"/>
      <c r="Q89" s="303"/>
      <c r="R89" s="304"/>
      <c r="S89" s="304"/>
      <c r="T89" s="304"/>
      <c r="U89" s="304"/>
      <c r="V89" s="304"/>
      <c r="W89" s="304"/>
      <c r="X89" s="304"/>
      <c r="Y89" s="311"/>
      <c r="Z89" s="304"/>
      <c r="AA89" s="304"/>
      <c r="AB89" s="304"/>
      <c r="AC89" s="304"/>
      <c r="AD89" s="304"/>
      <c r="AE89" s="304"/>
      <c r="AF89" s="311"/>
      <c r="AG89" s="303"/>
      <c r="AH89" s="304"/>
      <c r="AI89" s="304"/>
      <c r="AJ89" s="304"/>
      <c r="AK89" s="304"/>
      <c r="AL89" s="311"/>
      <c r="AM89" s="3"/>
      <c r="AN89" s="3"/>
      <c r="AT89" s="187"/>
      <c r="AU89" s="188"/>
      <c r="AV89" s="188"/>
      <c r="AW89" s="188"/>
      <c r="AX89" s="312"/>
      <c r="AY89" s="313"/>
      <c r="AZ89" s="313"/>
      <c r="BA89" s="313"/>
      <c r="BB89" s="313"/>
      <c r="BC89" s="313"/>
      <c r="BD89" s="313"/>
      <c r="BE89" s="313"/>
      <c r="BF89" s="313"/>
      <c r="BG89" s="314"/>
      <c r="BH89" s="187"/>
      <c r="BI89" s="188"/>
      <c r="BJ89" s="188"/>
      <c r="BK89" s="188"/>
      <c r="BL89" s="188"/>
      <c r="BM89" s="188"/>
      <c r="BN89" s="188"/>
      <c r="BO89" s="188"/>
      <c r="BP89" s="193"/>
      <c r="BQ89" s="188"/>
      <c r="BR89" s="188"/>
      <c r="BS89" s="188"/>
      <c r="BT89" s="188"/>
      <c r="BU89" s="188"/>
      <c r="BV89" s="188"/>
      <c r="BW89" s="193"/>
      <c r="BX89" s="187"/>
      <c r="BY89" s="188"/>
      <c r="BZ89" s="188"/>
      <c r="CA89" s="188"/>
      <c r="CB89" s="188"/>
      <c r="CC89" s="193"/>
      <c r="CD89" s="3"/>
      <c r="CE89" s="3"/>
    </row>
    <row r="90" spans="2:83" ht="14.25" customHeight="1">
      <c r="C90" s="303"/>
      <c r="D90" s="304"/>
      <c r="E90" s="304"/>
      <c r="F90" s="304"/>
      <c r="G90" s="305"/>
      <c r="H90" s="306"/>
      <c r="I90" s="306"/>
      <c r="J90" s="306"/>
      <c r="K90" s="306"/>
      <c r="L90" s="306"/>
      <c r="M90" s="306"/>
      <c r="N90" s="306"/>
      <c r="O90" s="306"/>
      <c r="P90" s="307"/>
      <c r="Q90" s="303"/>
      <c r="R90" s="304"/>
      <c r="S90" s="304"/>
      <c r="T90" s="304"/>
      <c r="U90" s="304"/>
      <c r="V90" s="304"/>
      <c r="W90" s="304"/>
      <c r="X90" s="304"/>
      <c r="Y90" s="311"/>
      <c r="Z90" s="304"/>
      <c r="AA90" s="304"/>
      <c r="AB90" s="304"/>
      <c r="AC90" s="304"/>
      <c r="AD90" s="304"/>
      <c r="AE90" s="304"/>
      <c r="AF90" s="311"/>
      <c r="AG90" s="303"/>
      <c r="AH90" s="304"/>
      <c r="AI90" s="304"/>
      <c r="AJ90" s="304"/>
      <c r="AK90" s="304"/>
      <c r="AL90" s="311"/>
      <c r="AM90" s="3"/>
      <c r="AN90" s="3"/>
      <c r="AT90" s="187"/>
      <c r="AU90" s="188"/>
      <c r="AV90" s="188"/>
      <c r="AW90" s="188"/>
      <c r="AX90" s="312"/>
      <c r="AY90" s="313"/>
      <c r="AZ90" s="313"/>
      <c r="BA90" s="313"/>
      <c r="BB90" s="313"/>
      <c r="BC90" s="313"/>
      <c r="BD90" s="313"/>
      <c r="BE90" s="313"/>
      <c r="BF90" s="313"/>
      <c r="BG90" s="314"/>
      <c r="BH90" s="187"/>
      <c r="BI90" s="188"/>
      <c r="BJ90" s="188"/>
      <c r="BK90" s="188"/>
      <c r="BL90" s="188"/>
      <c r="BM90" s="188"/>
      <c r="BN90" s="188"/>
      <c r="BO90" s="188"/>
      <c r="BP90" s="193"/>
      <c r="BQ90" s="188"/>
      <c r="BR90" s="188"/>
      <c r="BS90" s="188"/>
      <c r="BT90" s="188"/>
      <c r="BU90" s="188"/>
      <c r="BV90" s="188"/>
      <c r="BW90" s="193"/>
      <c r="BX90" s="187"/>
      <c r="BY90" s="188"/>
      <c r="BZ90" s="188"/>
      <c r="CA90" s="188"/>
      <c r="CB90" s="188"/>
      <c r="CC90" s="193"/>
      <c r="CD90" s="3"/>
      <c r="CE90" s="3"/>
    </row>
    <row r="91" spans="2:83" ht="14.25" customHeight="1">
      <c r="C91" s="303"/>
      <c r="D91" s="304"/>
      <c r="E91" s="304"/>
      <c r="F91" s="304"/>
      <c r="G91" s="305"/>
      <c r="H91" s="306"/>
      <c r="I91" s="306"/>
      <c r="J91" s="306"/>
      <c r="K91" s="306"/>
      <c r="L91" s="306"/>
      <c r="M91" s="306"/>
      <c r="N91" s="306"/>
      <c r="O91" s="306"/>
      <c r="P91" s="307"/>
      <c r="Q91" s="303"/>
      <c r="R91" s="304"/>
      <c r="S91" s="304"/>
      <c r="T91" s="304"/>
      <c r="U91" s="304"/>
      <c r="V91" s="304"/>
      <c r="W91" s="304"/>
      <c r="X91" s="304"/>
      <c r="Y91" s="311"/>
      <c r="Z91" s="304"/>
      <c r="AA91" s="304"/>
      <c r="AB91" s="304"/>
      <c r="AC91" s="304"/>
      <c r="AD91" s="304"/>
      <c r="AE91" s="304"/>
      <c r="AF91" s="311"/>
      <c r="AG91" s="303"/>
      <c r="AH91" s="304"/>
      <c r="AI91" s="304"/>
      <c r="AJ91" s="304"/>
      <c r="AK91" s="304"/>
      <c r="AL91" s="311"/>
      <c r="AM91" s="3"/>
      <c r="AN91" s="3"/>
      <c r="AT91" s="187"/>
      <c r="AU91" s="188"/>
      <c r="AV91" s="188"/>
      <c r="AW91" s="188"/>
      <c r="AX91" s="312"/>
      <c r="AY91" s="313"/>
      <c r="AZ91" s="313"/>
      <c r="BA91" s="313"/>
      <c r="BB91" s="313"/>
      <c r="BC91" s="313"/>
      <c r="BD91" s="313"/>
      <c r="BE91" s="313"/>
      <c r="BF91" s="313"/>
      <c r="BG91" s="314"/>
      <c r="BH91" s="187"/>
      <c r="BI91" s="188"/>
      <c r="BJ91" s="188"/>
      <c r="BK91" s="188"/>
      <c r="BL91" s="188"/>
      <c r="BM91" s="188"/>
      <c r="BN91" s="188"/>
      <c r="BO91" s="188"/>
      <c r="BP91" s="193"/>
      <c r="BQ91" s="188"/>
      <c r="BR91" s="188"/>
      <c r="BS91" s="188"/>
      <c r="BT91" s="188"/>
      <c r="BU91" s="188"/>
      <c r="BV91" s="188"/>
      <c r="BW91" s="193"/>
      <c r="BX91" s="187"/>
      <c r="BY91" s="188"/>
      <c r="BZ91" s="188"/>
      <c r="CA91" s="188"/>
      <c r="CB91" s="188"/>
      <c r="CC91" s="193"/>
      <c r="CD91" s="3"/>
      <c r="CE91" s="3"/>
    </row>
    <row r="92" spans="2:83" ht="14.25" customHeight="1">
      <c r="C92" s="303"/>
      <c r="D92" s="304"/>
      <c r="E92" s="304"/>
      <c r="F92" s="304"/>
      <c r="G92" s="305"/>
      <c r="H92" s="306"/>
      <c r="I92" s="306"/>
      <c r="J92" s="306"/>
      <c r="K92" s="306"/>
      <c r="L92" s="306"/>
      <c r="M92" s="306"/>
      <c r="N92" s="306"/>
      <c r="O92" s="306"/>
      <c r="P92" s="307"/>
      <c r="Q92" s="303"/>
      <c r="R92" s="304"/>
      <c r="S92" s="304"/>
      <c r="T92" s="304"/>
      <c r="U92" s="304"/>
      <c r="V92" s="304"/>
      <c r="W92" s="304"/>
      <c r="X92" s="304"/>
      <c r="Y92" s="311"/>
      <c r="Z92" s="304"/>
      <c r="AA92" s="304"/>
      <c r="AB92" s="304"/>
      <c r="AC92" s="304"/>
      <c r="AD92" s="304"/>
      <c r="AE92" s="304"/>
      <c r="AF92" s="311"/>
      <c r="AG92" s="303"/>
      <c r="AH92" s="304"/>
      <c r="AI92" s="304"/>
      <c r="AJ92" s="304"/>
      <c r="AK92" s="304"/>
      <c r="AL92" s="311"/>
      <c r="AM92" s="3"/>
      <c r="AN92" s="3"/>
      <c r="AT92" s="187"/>
      <c r="AU92" s="188"/>
      <c r="AV92" s="188"/>
      <c r="AW92" s="188"/>
      <c r="AX92" s="312"/>
      <c r="AY92" s="313"/>
      <c r="AZ92" s="313"/>
      <c r="BA92" s="313"/>
      <c r="BB92" s="313"/>
      <c r="BC92" s="313"/>
      <c r="BD92" s="313"/>
      <c r="BE92" s="313"/>
      <c r="BF92" s="313"/>
      <c r="BG92" s="314"/>
      <c r="BH92" s="187"/>
      <c r="BI92" s="188"/>
      <c r="BJ92" s="188"/>
      <c r="BK92" s="188"/>
      <c r="BL92" s="188"/>
      <c r="BM92" s="188"/>
      <c r="BN92" s="188"/>
      <c r="BO92" s="188"/>
      <c r="BP92" s="193"/>
      <c r="BQ92" s="188"/>
      <c r="BR92" s="188"/>
      <c r="BS92" s="188"/>
      <c r="BT92" s="188"/>
      <c r="BU92" s="188"/>
      <c r="BV92" s="188"/>
      <c r="BW92" s="193"/>
      <c r="BX92" s="187"/>
      <c r="BY92" s="188"/>
      <c r="BZ92" s="188"/>
      <c r="CA92" s="188"/>
      <c r="CB92" s="188"/>
      <c r="CC92" s="193"/>
      <c r="CD92" s="3"/>
      <c r="CE92" s="3"/>
    </row>
    <row r="93" spans="2:83" ht="14.25" customHeight="1">
      <c r="C93" s="303"/>
      <c r="D93" s="304"/>
      <c r="E93" s="304"/>
      <c r="F93" s="304"/>
      <c r="G93" s="305"/>
      <c r="H93" s="306"/>
      <c r="I93" s="306"/>
      <c r="J93" s="306"/>
      <c r="K93" s="306"/>
      <c r="L93" s="306"/>
      <c r="M93" s="306"/>
      <c r="N93" s="306"/>
      <c r="O93" s="306"/>
      <c r="P93" s="307"/>
      <c r="Q93" s="303"/>
      <c r="R93" s="304"/>
      <c r="S93" s="304"/>
      <c r="T93" s="304"/>
      <c r="U93" s="304"/>
      <c r="V93" s="304"/>
      <c r="W93" s="304"/>
      <c r="X93" s="304"/>
      <c r="Y93" s="311"/>
      <c r="Z93" s="304"/>
      <c r="AA93" s="304"/>
      <c r="AB93" s="304"/>
      <c r="AC93" s="304"/>
      <c r="AD93" s="304"/>
      <c r="AE93" s="304"/>
      <c r="AF93" s="311"/>
      <c r="AG93" s="303"/>
      <c r="AH93" s="304"/>
      <c r="AI93" s="304"/>
      <c r="AJ93" s="304"/>
      <c r="AK93" s="304"/>
      <c r="AL93" s="311"/>
      <c r="AM93" s="3"/>
      <c r="AN93" s="3"/>
      <c r="AT93" s="187"/>
      <c r="AU93" s="188"/>
      <c r="AV93" s="188"/>
      <c r="AW93" s="188"/>
      <c r="AX93" s="312"/>
      <c r="AY93" s="313"/>
      <c r="AZ93" s="313"/>
      <c r="BA93" s="313"/>
      <c r="BB93" s="313"/>
      <c r="BC93" s="313"/>
      <c r="BD93" s="313"/>
      <c r="BE93" s="313"/>
      <c r="BF93" s="313"/>
      <c r="BG93" s="314"/>
      <c r="BH93" s="187"/>
      <c r="BI93" s="188"/>
      <c r="BJ93" s="188"/>
      <c r="BK93" s="188"/>
      <c r="BL93" s="188"/>
      <c r="BM93" s="188"/>
      <c r="BN93" s="188"/>
      <c r="BO93" s="188"/>
      <c r="BP93" s="193"/>
      <c r="BQ93" s="188"/>
      <c r="BR93" s="188"/>
      <c r="BS93" s="188"/>
      <c r="BT93" s="188"/>
      <c r="BU93" s="188"/>
      <c r="BV93" s="188"/>
      <c r="BW93" s="193"/>
      <c r="BX93" s="187"/>
      <c r="BY93" s="188"/>
      <c r="BZ93" s="188"/>
      <c r="CA93" s="188"/>
      <c r="CB93" s="188"/>
      <c r="CC93" s="193"/>
      <c r="CD93" s="3"/>
      <c r="CE93" s="3"/>
    </row>
    <row r="94" spans="2:83" ht="14.25" customHeight="1">
      <c r="C94" s="303"/>
      <c r="D94" s="304"/>
      <c r="E94" s="304"/>
      <c r="F94" s="304"/>
      <c r="G94" s="305"/>
      <c r="H94" s="306"/>
      <c r="I94" s="306"/>
      <c r="J94" s="306"/>
      <c r="K94" s="306"/>
      <c r="L94" s="306"/>
      <c r="M94" s="306"/>
      <c r="N94" s="306"/>
      <c r="O94" s="306"/>
      <c r="P94" s="307"/>
      <c r="Q94" s="303"/>
      <c r="R94" s="304"/>
      <c r="S94" s="304"/>
      <c r="T94" s="304"/>
      <c r="U94" s="304"/>
      <c r="V94" s="304"/>
      <c r="W94" s="304"/>
      <c r="X94" s="304"/>
      <c r="Y94" s="311"/>
      <c r="Z94" s="304"/>
      <c r="AA94" s="304"/>
      <c r="AB94" s="304"/>
      <c r="AC94" s="304"/>
      <c r="AD94" s="304"/>
      <c r="AE94" s="304"/>
      <c r="AF94" s="311"/>
      <c r="AG94" s="303"/>
      <c r="AH94" s="304"/>
      <c r="AI94" s="304"/>
      <c r="AJ94" s="304"/>
      <c r="AK94" s="304"/>
      <c r="AL94" s="311"/>
      <c r="AM94" s="3"/>
      <c r="AN94" s="3"/>
      <c r="AT94" s="187"/>
      <c r="AU94" s="188"/>
      <c r="AV94" s="188"/>
      <c r="AW94" s="188"/>
      <c r="AX94" s="312"/>
      <c r="AY94" s="313"/>
      <c r="AZ94" s="313"/>
      <c r="BA94" s="313"/>
      <c r="BB94" s="313"/>
      <c r="BC94" s="313"/>
      <c r="BD94" s="313"/>
      <c r="BE94" s="313"/>
      <c r="BF94" s="313"/>
      <c r="BG94" s="314"/>
      <c r="BH94" s="187"/>
      <c r="BI94" s="188"/>
      <c r="BJ94" s="188"/>
      <c r="BK94" s="188"/>
      <c r="BL94" s="188"/>
      <c r="BM94" s="188"/>
      <c r="BN94" s="188"/>
      <c r="BO94" s="188"/>
      <c r="BP94" s="193"/>
      <c r="BQ94" s="188"/>
      <c r="BR94" s="188"/>
      <c r="BS94" s="188"/>
      <c r="BT94" s="188"/>
      <c r="BU94" s="188"/>
      <c r="BV94" s="188"/>
      <c r="BW94" s="193"/>
      <c r="BX94" s="187"/>
      <c r="BY94" s="188"/>
      <c r="BZ94" s="188"/>
      <c r="CA94" s="188"/>
      <c r="CB94" s="188"/>
      <c r="CC94" s="193"/>
      <c r="CD94" s="3"/>
      <c r="CE94" s="3"/>
    </row>
    <row r="95" spans="2:83" ht="14.25" customHeight="1">
      <c r="C95" s="303"/>
      <c r="D95" s="304"/>
      <c r="E95" s="304"/>
      <c r="F95" s="304"/>
      <c r="G95" s="305"/>
      <c r="H95" s="306"/>
      <c r="I95" s="306"/>
      <c r="J95" s="306"/>
      <c r="K95" s="306"/>
      <c r="L95" s="306"/>
      <c r="M95" s="306"/>
      <c r="N95" s="306"/>
      <c r="O95" s="306"/>
      <c r="P95" s="307"/>
      <c r="Q95" s="303"/>
      <c r="R95" s="304"/>
      <c r="S95" s="304"/>
      <c r="T95" s="304"/>
      <c r="U95" s="304"/>
      <c r="V95" s="304"/>
      <c r="W95" s="304"/>
      <c r="X95" s="304"/>
      <c r="Y95" s="311"/>
      <c r="Z95" s="304"/>
      <c r="AA95" s="304"/>
      <c r="AB95" s="304"/>
      <c r="AC95" s="304"/>
      <c r="AD95" s="304"/>
      <c r="AE95" s="304"/>
      <c r="AF95" s="311"/>
      <c r="AG95" s="303"/>
      <c r="AH95" s="304"/>
      <c r="AI95" s="304"/>
      <c r="AJ95" s="304"/>
      <c r="AK95" s="304"/>
      <c r="AL95" s="311"/>
      <c r="AM95" s="3"/>
      <c r="AN95" s="3"/>
      <c r="AT95" s="187"/>
      <c r="AU95" s="188"/>
      <c r="AV95" s="188"/>
      <c r="AW95" s="188"/>
      <c r="AX95" s="312"/>
      <c r="AY95" s="313"/>
      <c r="AZ95" s="313"/>
      <c r="BA95" s="313"/>
      <c r="BB95" s="313"/>
      <c r="BC95" s="313"/>
      <c r="BD95" s="313"/>
      <c r="BE95" s="313"/>
      <c r="BF95" s="313"/>
      <c r="BG95" s="314"/>
      <c r="BH95" s="187"/>
      <c r="BI95" s="188"/>
      <c r="BJ95" s="188"/>
      <c r="BK95" s="188"/>
      <c r="BL95" s="188"/>
      <c r="BM95" s="188"/>
      <c r="BN95" s="188"/>
      <c r="BO95" s="188"/>
      <c r="BP95" s="193"/>
      <c r="BQ95" s="188"/>
      <c r="BR95" s="188"/>
      <c r="BS95" s="188"/>
      <c r="BT95" s="188"/>
      <c r="BU95" s="188"/>
      <c r="BV95" s="188"/>
      <c r="BW95" s="193"/>
      <c r="BX95" s="187"/>
      <c r="BY95" s="188"/>
      <c r="BZ95" s="188"/>
      <c r="CA95" s="188"/>
      <c r="CB95" s="188"/>
      <c r="CC95" s="193"/>
      <c r="CD95" s="3"/>
      <c r="CE95" s="3"/>
    </row>
    <row r="96" spans="2:83" ht="14.25" customHeight="1">
      <c r="C96" s="303"/>
      <c r="D96" s="304"/>
      <c r="E96" s="304"/>
      <c r="F96" s="304"/>
      <c r="G96" s="305"/>
      <c r="H96" s="306"/>
      <c r="I96" s="306"/>
      <c r="J96" s="306"/>
      <c r="K96" s="306"/>
      <c r="L96" s="306"/>
      <c r="M96" s="306"/>
      <c r="N96" s="306"/>
      <c r="O96" s="306"/>
      <c r="P96" s="307"/>
      <c r="Q96" s="303"/>
      <c r="R96" s="304"/>
      <c r="S96" s="304"/>
      <c r="T96" s="304"/>
      <c r="U96" s="304"/>
      <c r="V96" s="304"/>
      <c r="W96" s="304"/>
      <c r="X96" s="304"/>
      <c r="Y96" s="311"/>
      <c r="Z96" s="304"/>
      <c r="AA96" s="304"/>
      <c r="AB96" s="304"/>
      <c r="AC96" s="304"/>
      <c r="AD96" s="304"/>
      <c r="AE96" s="304"/>
      <c r="AF96" s="311"/>
      <c r="AG96" s="303"/>
      <c r="AH96" s="304"/>
      <c r="AI96" s="304"/>
      <c r="AJ96" s="304"/>
      <c r="AK96" s="304"/>
      <c r="AL96" s="311"/>
      <c r="AM96" s="3"/>
      <c r="AN96" s="3"/>
      <c r="AT96" s="187"/>
      <c r="AU96" s="188"/>
      <c r="AV96" s="188"/>
      <c r="AW96" s="188"/>
      <c r="AX96" s="312"/>
      <c r="AY96" s="313"/>
      <c r="AZ96" s="313"/>
      <c r="BA96" s="313"/>
      <c r="BB96" s="313"/>
      <c r="BC96" s="313"/>
      <c r="BD96" s="313"/>
      <c r="BE96" s="313"/>
      <c r="BF96" s="313"/>
      <c r="BG96" s="314"/>
      <c r="BH96" s="187"/>
      <c r="BI96" s="188"/>
      <c r="BJ96" s="188"/>
      <c r="BK96" s="188"/>
      <c r="BL96" s="188"/>
      <c r="BM96" s="188"/>
      <c r="BN96" s="188"/>
      <c r="BO96" s="188"/>
      <c r="BP96" s="193"/>
      <c r="BQ96" s="188"/>
      <c r="BR96" s="188"/>
      <c r="BS96" s="188"/>
      <c r="BT96" s="188"/>
      <c r="BU96" s="188"/>
      <c r="BV96" s="188"/>
      <c r="BW96" s="193"/>
      <c r="BX96" s="187"/>
      <c r="BY96" s="188"/>
      <c r="BZ96" s="188"/>
      <c r="CA96" s="188"/>
      <c r="CB96" s="188"/>
      <c r="CC96" s="193"/>
      <c r="CD96" s="3"/>
      <c r="CE96" s="3"/>
    </row>
    <row r="97" spans="2:83" ht="14.25" customHeight="1">
      <c r="C97" s="25"/>
      <c r="D97" s="25"/>
      <c r="E97" s="25"/>
      <c r="F97" s="25"/>
      <c r="G97" s="5"/>
      <c r="H97" s="5"/>
      <c r="I97" s="5"/>
      <c r="J97" s="5"/>
      <c r="K97" s="5"/>
      <c r="L97" s="5"/>
      <c r="M97" s="5"/>
      <c r="N97" s="5"/>
      <c r="O97" s="5"/>
      <c r="P97" s="5"/>
      <c r="Q97" s="25"/>
      <c r="R97" s="25"/>
      <c r="S97" s="25"/>
      <c r="T97" s="25"/>
      <c r="U97" s="25"/>
      <c r="V97" s="25"/>
      <c r="W97" s="25"/>
      <c r="X97" s="25"/>
      <c r="Y97" s="25"/>
      <c r="Z97" s="25"/>
      <c r="AA97" s="25"/>
      <c r="AB97" s="25"/>
      <c r="AC97" s="25"/>
      <c r="AD97" s="25"/>
      <c r="AE97" s="25"/>
      <c r="AF97" s="25"/>
      <c r="AG97" s="25"/>
      <c r="AH97" s="25"/>
      <c r="AI97" s="25"/>
      <c r="AJ97" s="25"/>
      <c r="AK97" s="25"/>
      <c r="AL97" s="25"/>
      <c r="AM97" s="3"/>
      <c r="AN97" s="3"/>
      <c r="AT97" s="25"/>
      <c r="AU97" s="25"/>
      <c r="AV97" s="25"/>
      <c r="AW97" s="25"/>
      <c r="AX97" s="5"/>
      <c r="AY97" s="5"/>
      <c r="AZ97" s="5"/>
      <c r="BA97" s="5"/>
      <c r="BB97" s="5"/>
      <c r="BC97" s="5"/>
      <c r="BD97" s="5"/>
      <c r="BE97" s="5"/>
      <c r="BF97" s="5"/>
      <c r="BG97" s="5"/>
      <c r="BH97" s="25"/>
      <c r="BI97" s="25"/>
      <c r="BJ97" s="25"/>
      <c r="BK97" s="25"/>
      <c r="BL97" s="25"/>
      <c r="BM97" s="25"/>
      <c r="BN97" s="25"/>
      <c r="BO97" s="25"/>
      <c r="BP97" s="25"/>
      <c r="BQ97" s="25"/>
      <c r="BR97" s="25"/>
      <c r="BS97" s="25"/>
      <c r="BT97" s="25"/>
      <c r="BU97" s="25"/>
      <c r="BV97" s="25"/>
      <c r="BW97" s="25"/>
      <c r="BX97" s="25"/>
      <c r="BY97" s="25"/>
      <c r="BZ97" s="25"/>
      <c r="CA97" s="25"/>
      <c r="CB97" s="25"/>
      <c r="CC97" s="25"/>
      <c r="CD97" s="3"/>
      <c r="CE97" s="3"/>
    </row>
    <row r="98" spans="2:83" ht="22.5" customHeight="1">
      <c r="B98" s="9" t="s">
        <v>92</v>
      </c>
      <c r="AS98" s="9" t="s">
        <v>92</v>
      </c>
    </row>
    <row r="99" spans="2:83" ht="35.1" customHeight="1">
      <c r="C99" s="195" t="s">
        <v>93</v>
      </c>
      <c r="D99" s="195"/>
      <c r="E99" s="181" t="s">
        <v>94</v>
      </c>
      <c r="F99" s="182"/>
      <c r="G99" s="182"/>
      <c r="H99" s="182"/>
      <c r="I99" s="182"/>
      <c r="J99" s="182"/>
      <c r="K99" s="182"/>
      <c r="L99" s="182"/>
      <c r="M99" s="182"/>
      <c r="N99" s="182"/>
      <c r="O99" s="182"/>
      <c r="P99" s="182"/>
      <c r="Q99" s="182"/>
      <c r="R99" s="182"/>
      <c r="S99" s="183"/>
      <c r="T99" s="181" t="s">
        <v>95</v>
      </c>
      <c r="U99" s="182"/>
      <c r="V99" s="182"/>
      <c r="W99" s="182"/>
      <c r="X99" s="182"/>
      <c r="Y99" s="182"/>
      <c r="Z99" s="182"/>
      <c r="AA99" s="182"/>
      <c r="AB99" s="182"/>
      <c r="AC99" s="182"/>
      <c r="AD99" s="182"/>
      <c r="AE99" s="182"/>
      <c r="AF99" s="182"/>
      <c r="AG99" s="182"/>
      <c r="AH99" s="182"/>
      <c r="AI99" s="182"/>
      <c r="AJ99" s="182"/>
      <c r="AK99" s="182"/>
      <c r="AL99" s="183"/>
      <c r="AT99" s="319" t="s">
        <v>93</v>
      </c>
      <c r="AU99" s="319"/>
      <c r="AV99" s="319" t="s">
        <v>94</v>
      </c>
      <c r="AW99" s="319"/>
      <c r="AX99" s="319"/>
      <c r="AY99" s="319"/>
      <c r="AZ99" s="319"/>
      <c r="BA99" s="319"/>
      <c r="BB99" s="319"/>
      <c r="BC99" s="319"/>
      <c r="BD99" s="319"/>
      <c r="BE99" s="319"/>
      <c r="BF99" s="319"/>
      <c r="BG99" s="319"/>
      <c r="BH99" s="319"/>
      <c r="BI99" s="319"/>
      <c r="BJ99" s="187" t="s">
        <v>95</v>
      </c>
      <c r="BK99" s="188"/>
      <c r="BL99" s="188"/>
      <c r="BM99" s="188"/>
      <c r="BN99" s="188"/>
      <c r="BO99" s="188"/>
      <c r="BP99" s="188"/>
      <c r="BQ99" s="188"/>
      <c r="BR99" s="188"/>
      <c r="BS99" s="188"/>
      <c r="BT99" s="188"/>
      <c r="BU99" s="188"/>
      <c r="BV99" s="188"/>
      <c r="BW99" s="188"/>
      <c r="BX99" s="188"/>
      <c r="BY99" s="188"/>
      <c r="BZ99" s="188"/>
      <c r="CA99" s="188"/>
      <c r="CB99" s="188"/>
      <c r="CC99" s="193"/>
    </row>
    <row r="100" spans="2:83" ht="35.1" customHeight="1">
      <c r="C100" s="328" t="s">
        <v>97</v>
      </c>
      <c r="D100" s="328"/>
      <c r="E100" s="516"/>
      <c r="F100" s="517"/>
      <c r="G100" s="517"/>
      <c r="H100" s="517"/>
      <c r="I100" s="517"/>
      <c r="J100" s="517"/>
      <c r="K100" s="517"/>
      <c r="L100" s="12" t="s">
        <v>98</v>
      </c>
      <c r="M100" s="12"/>
      <c r="N100" s="518"/>
      <c r="O100" s="519"/>
      <c r="P100" s="188" t="s">
        <v>99</v>
      </c>
      <c r="Q100" s="188"/>
      <c r="R100" s="188"/>
      <c r="S100" s="193"/>
      <c r="T100" s="514"/>
      <c r="U100" s="515"/>
      <c r="V100" s="515"/>
      <c r="W100" s="515"/>
      <c r="X100" s="515"/>
      <c r="Y100" s="515"/>
      <c r="Z100" s="515"/>
      <c r="AA100" s="515"/>
      <c r="AB100" s="515"/>
      <c r="AC100" s="515"/>
      <c r="AD100" s="515"/>
      <c r="AE100" s="515"/>
      <c r="AF100" s="515"/>
      <c r="AG100" s="515"/>
      <c r="AH100" s="515"/>
      <c r="AI100" s="515"/>
      <c r="AJ100" s="515"/>
      <c r="AK100" s="313" t="s">
        <v>22</v>
      </c>
      <c r="AL100" s="314"/>
      <c r="AT100" s="328" t="s">
        <v>97</v>
      </c>
      <c r="AU100" s="328"/>
      <c r="AV100" s="329" t="s">
        <v>100</v>
      </c>
      <c r="AW100" s="330"/>
      <c r="AX100" s="330"/>
      <c r="AY100" s="330"/>
      <c r="AZ100" s="330"/>
      <c r="BA100" s="330"/>
      <c r="BB100" s="330"/>
      <c r="BC100" s="12" t="s">
        <v>98</v>
      </c>
      <c r="BD100" s="12"/>
      <c r="BE100" s="197">
        <v>3</v>
      </c>
      <c r="BF100" s="331"/>
      <c r="BG100" s="12" t="s">
        <v>99</v>
      </c>
      <c r="BH100" s="12"/>
      <c r="BI100" s="28"/>
      <c r="BJ100" s="512"/>
      <c r="BK100" s="512"/>
      <c r="BL100" s="512"/>
      <c r="BM100" s="512"/>
      <c r="BN100" s="512"/>
      <c r="BO100" s="512"/>
      <c r="BP100" s="512"/>
      <c r="BQ100" s="512"/>
      <c r="BR100" s="512"/>
      <c r="BS100" s="512"/>
      <c r="BT100" s="512"/>
      <c r="BU100" s="512"/>
      <c r="BV100" s="512"/>
      <c r="BW100" s="512"/>
      <c r="BX100" s="512"/>
      <c r="BY100" s="512"/>
      <c r="BZ100" s="513"/>
      <c r="CA100" s="99"/>
      <c r="CB100" s="313" t="s">
        <v>22</v>
      </c>
      <c r="CC100" s="314"/>
    </row>
    <row r="101" spans="2:83" ht="35.1" customHeight="1">
      <c r="C101" s="328" t="s">
        <v>102</v>
      </c>
      <c r="D101" s="328"/>
      <c r="E101" s="323"/>
      <c r="F101" s="324"/>
      <c r="G101" s="324"/>
      <c r="H101" s="324"/>
      <c r="I101" s="324"/>
      <c r="J101" s="324"/>
      <c r="K101" s="324"/>
      <c r="L101" s="29" t="s">
        <v>98</v>
      </c>
      <c r="M101" s="29"/>
      <c r="N101" s="304"/>
      <c r="O101" s="338"/>
      <c r="P101" s="29" t="s">
        <v>99</v>
      </c>
      <c r="Q101" s="29"/>
      <c r="R101" s="29"/>
      <c r="S101" s="100"/>
      <c r="T101" s="514"/>
      <c r="U101" s="515"/>
      <c r="V101" s="515"/>
      <c r="W101" s="515"/>
      <c r="X101" s="515"/>
      <c r="Y101" s="515"/>
      <c r="Z101" s="515"/>
      <c r="AA101" s="515"/>
      <c r="AB101" s="515"/>
      <c r="AC101" s="515"/>
      <c r="AD101" s="515"/>
      <c r="AE101" s="515"/>
      <c r="AF101" s="515"/>
      <c r="AG101" s="515"/>
      <c r="AH101" s="515"/>
      <c r="AI101" s="515"/>
      <c r="AJ101" s="515"/>
      <c r="AK101" s="313" t="s">
        <v>22</v>
      </c>
      <c r="AL101" s="314"/>
      <c r="AT101" s="328" t="s">
        <v>102</v>
      </c>
      <c r="AU101" s="328"/>
      <c r="AV101" s="334" t="s">
        <v>103</v>
      </c>
      <c r="AW101" s="335"/>
      <c r="AX101" s="335"/>
      <c r="AY101" s="335"/>
      <c r="AZ101" s="335"/>
      <c r="BA101" s="335"/>
      <c r="BB101" s="335"/>
      <c r="BC101" s="29" t="s">
        <v>98</v>
      </c>
      <c r="BD101" s="29"/>
      <c r="BE101" s="188">
        <v>4</v>
      </c>
      <c r="BF101" s="337"/>
      <c r="BG101" s="29" t="s">
        <v>99</v>
      </c>
      <c r="BH101" s="29"/>
      <c r="BI101" s="30"/>
      <c r="BJ101" s="512"/>
      <c r="BK101" s="512"/>
      <c r="BL101" s="512"/>
      <c r="BM101" s="512"/>
      <c r="BN101" s="512"/>
      <c r="BO101" s="512"/>
      <c r="BP101" s="512"/>
      <c r="BQ101" s="512"/>
      <c r="BR101" s="512"/>
      <c r="BS101" s="512"/>
      <c r="BT101" s="512"/>
      <c r="BU101" s="512"/>
      <c r="BV101" s="512"/>
      <c r="BW101" s="512"/>
      <c r="BX101" s="512"/>
      <c r="BY101" s="512"/>
      <c r="BZ101" s="513"/>
      <c r="CA101" s="99"/>
      <c r="CB101" s="313" t="s">
        <v>22</v>
      </c>
      <c r="CC101" s="314"/>
    </row>
    <row r="102" spans="2:83" ht="35.1" customHeight="1">
      <c r="C102" s="328" t="s">
        <v>105</v>
      </c>
      <c r="D102" s="328"/>
      <c r="E102" s="323"/>
      <c r="F102" s="324"/>
      <c r="G102" s="324"/>
      <c r="H102" s="324"/>
      <c r="I102" s="324"/>
      <c r="J102" s="324"/>
      <c r="K102" s="324"/>
      <c r="L102" s="29" t="s">
        <v>98</v>
      </c>
      <c r="M102" s="29"/>
      <c r="N102" s="304"/>
      <c r="O102" s="338"/>
      <c r="P102" s="29" t="s">
        <v>99</v>
      </c>
      <c r="Q102" s="29"/>
      <c r="R102" s="29"/>
      <c r="S102" s="100"/>
      <c r="T102" s="514"/>
      <c r="U102" s="515"/>
      <c r="V102" s="515"/>
      <c r="W102" s="515"/>
      <c r="X102" s="515"/>
      <c r="Y102" s="515"/>
      <c r="Z102" s="515"/>
      <c r="AA102" s="515"/>
      <c r="AB102" s="515"/>
      <c r="AC102" s="515"/>
      <c r="AD102" s="515"/>
      <c r="AE102" s="515"/>
      <c r="AF102" s="515"/>
      <c r="AG102" s="515"/>
      <c r="AH102" s="515"/>
      <c r="AI102" s="515"/>
      <c r="AJ102" s="515"/>
      <c r="AK102" s="313" t="s">
        <v>22</v>
      </c>
      <c r="AL102" s="314"/>
      <c r="AT102" s="328" t="s">
        <v>105</v>
      </c>
      <c r="AU102" s="328"/>
      <c r="AV102" s="334" t="s">
        <v>106</v>
      </c>
      <c r="AW102" s="335"/>
      <c r="AX102" s="335"/>
      <c r="AY102" s="335"/>
      <c r="AZ102" s="335"/>
      <c r="BA102" s="335"/>
      <c r="BB102" s="335"/>
      <c r="BC102" s="29" t="s">
        <v>98</v>
      </c>
      <c r="BD102" s="29"/>
      <c r="BE102" s="188">
        <v>5</v>
      </c>
      <c r="BF102" s="337"/>
      <c r="BG102" s="29" t="s">
        <v>99</v>
      </c>
      <c r="BH102" s="29"/>
      <c r="BI102" s="30"/>
      <c r="BJ102" s="512"/>
      <c r="BK102" s="512"/>
      <c r="BL102" s="512"/>
      <c r="BM102" s="512"/>
      <c r="BN102" s="512"/>
      <c r="BO102" s="512"/>
      <c r="BP102" s="512"/>
      <c r="BQ102" s="512"/>
      <c r="BR102" s="512"/>
      <c r="BS102" s="512"/>
      <c r="BT102" s="512"/>
      <c r="BU102" s="512"/>
      <c r="BV102" s="512"/>
      <c r="BW102" s="512"/>
      <c r="BX102" s="512"/>
      <c r="BY102" s="512"/>
      <c r="BZ102" s="513"/>
      <c r="CA102" s="99"/>
      <c r="CB102" s="313" t="s">
        <v>22</v>
      </c>
      <c r="CC102" s="314"/>
    </row>
    <row r="103" spans="2:83" ht="35.1" customHeight="1">
      <c r="C103" s="328" t="s">
        <v>107</v>
      </c>
      <c r="D103" s="328"/>
      <c r="E103" s="323"/>
      <c r="F103" s="324"/>
      <c r="G103" s="324"/>
      <c r="H103" s="324"/>
      <c r="I103" s="324"/>
      <c r="J103" s="324"/>
      <c r="K103" s="324"/>
      <c r="L103" s="29" t="s">
        <v>98</v>
      </c>
      <c r="M103" s="29"/>
      <c r="N103" s="338"/>
      <c r="O103" s="338"/>
      <c r="P103" s="29" t="s">
        <v>99</v>
      </c>
      <c r="Q103" s="29"/>
      <c r="R103" s="29"/>
      <c r="S103" s="100"/>
      <c r="T103" s="514"/>
      <c r="U103" s="515"/>
      <c r="V103" s="515"/>
      <c r="W103" s="515"/>
      <c r="X103" s="515"/>
      <c r="Y103" s="515"/>
      <c r="Z103" s="515"/>
      <c r="AA103" s="515"/>
      <c r="AB103" s="515"/>
      <c r="AC103" s="515"/>
      <c r="AD103" s="515"/>
      <c r="AE103" s="515"/>
      <c r="AF103" s="515"/>
      <c r="AG103" s="515"/>
      <c r="AH103" s="515"/>
      <c r="AI103" s="515"/>
      <c r="AJ103" s="515"/>
      <c r="AK103" s="313" t="s">
        <v>22</v>
      </c>
      <c r="AL103" s="314"/>
      <c r="AT103" s="328" t="s">
        <v>107</v>
      </c>
      <c r="AU103" s="328"/>
      <c r="AV103" s="334"/>
      <c r="AW103" s="335"/>
      <c r="AX103" s="335"/>
      <c r="AY103" s="335"/>
      <c r="AZ103" s="335"/>
      <c r="BA103" s="335"/>
      <c r="BB103" s="335"/>
      <c r="BC103" s="29" t="s">
        <v>98</v>
      </c>
      <c r="BD103" s="29"/>
      <c r="BE103" s="337"/>
      <c r="BF103" s="337"/>
      <c r="BG103" s="29" t="s">
        <v>99</v>
      </c>
      <c r="BH103" s="29"/>
      <c r="BI103" s="30"/>
      <c r="BJ103" s="512"/>
      <c r="BK103" s="512"/>
      <c r="BL103" s="512"/>
      <c r="BM103" s="512"/>
      <c r="BN103" s="512"/>
      <c r="BO103" s="512"/>
      <c r="BP103" s="512"/>
      <c r="BQ103" s="512"/>
      <c r="BR103" s="512"/>
      <c r="BS103" s="512"/>
      <c r="BT103" s="512"/>
      <c r="BU103" s="512"/>
      <c r="BV103" s="512"/>
      <c r="BW103" s="512"/>
      <c r="BX103" s="512"/>
      <c r="BY103" s="512"/>
      <c r="BZ103" s="513"/>
      <c r="CA103" s="99"/>
      <c r="CB103" s="313" t="s">
        <v>22</v>
      </c>
      <c r="CC103" s="314"/>
    </row>
    <row r="104" spans="2:83" ht="35.1" customHeight="1">
      <c r="C104" s="328" t="s">
        <v>108</v>
      </c>
      <c r="D104" s="328"/>
      <c r="E104" s="323"/>
      <c r="F104" s="324"/>
      <c r="G104" s="324"/>
      <c r="H104" s="324"/>
      <c r="I104" s="324"/>
      <c r="J104" s="324"/>
      <c r="K104" s="324"/>
      <c r="L104" s="29" t="s">
        <v>98</v>
      </c>
      <c r="M104" s="29"/>
      <c r="N104" s="338"/>
      <c r="O104" s="338"/>
      <c r="P104" s="29" t="s">
        <v>99</v>
      </c>
      <c r="Q104" s="29"/>
      <c r="R104" s="29"/>
      <c r="S104" s="100"/>
      <c r="T104" s="514"/>
      <c r="U104" s="515"/>
      <c r="V104" s="515"/>
      <c r="W104" s="515"/>
      <c r="X104" s="515"/>
      <c r="Y104" s="515"/>
      <c r="Z104" s="515"/>
      <c r="AA104" s="515"/>
      <c r="AB104" s="515"/>
      <c r="AC104" s="515"/>
      <c r="AD104" s="515"/>
      <c r="AE104" s="515"/>
      <c r="AF104" s="515"/>
      <c r="AG104" s="515"/>
      <c r="AH104" s="515"/>
      <c r="AI104" s="515"/>
      <c r="AJ104" s="515"/>
      <c r="AK104" s="313" t="s">
        <v>22</v>
      </c>
      <c r="AL104" s="314"/>
      <c r="AT104" s="328" t="s">
        <v>108</v>
      </c>
      <c r="AU104" s="328"/>
      <c r="AV104" s="334"/>
      <c r="AW104" s="335"/>
      <c r="AX104" s="335"/>
      <c r="AY104" s="335"/>
      <c r="AZ104" s="335"/>
      <c r="BA104" s="335"/>
      <c r="BB104" s="335"/>
      <c r="BC104" s="29" t="s">
        <v>98</v>
      </c>
      <c r="BD104" s="29"/>
      <c r="BE104" s="337"/>
      <c r="BF104" s="337"/>
      <c r="BG104" s="29" t="s">
        <v>99</v>
      </c>
      <c r="BH104" s="29"/>
      <c r="BI104" s="30"/>
      <c r="BJ104" s="512"/>
      <c r="BK104" s="512"/>
      <c r="BL104" s="512"/>
      <c r="BM104" s="512"/>
      <c r="BN104" s="512"/>
      <c r="BO104" s="512"/>
      <c r="BP104" s="512"/>
      <c r="BQ104" s="512"/>
      <c r="BR104" s="512"/>
      <c r="BS104" s="512"/>
      <c r="BT104" s="512"/>
      <c r="BU104" s="512"/>
      <c r="BV104" s="512"/>
      <c r="BW104" s="512"/>
      <c r="BX104" s="512"/>
      <c r="BY104" s="512"/>
      <c r="BZ104" s="513"/>
      <c r="CA104" s="99"/>
      <c r="CB104" s="313" t="s">
        <v>22</v>
      </c>
      <c r="CC104" s="314"/>
    </row>
    <row r="105" spans="2:83" ht="35.1" customHeight="1">
      <c r="C105" s="328" t="s">
        <v>109</v>
      </c>
      <c r="D105" s="328"/>
      <c r="E105" s="323"/>
      <c r="F105" s="324"/>
      <c r="G105" s="324"/>
      <c r="H105" s="324"/>
      <c r="I105" s="324"/>
      <c r="J105" s="324"/>
      <c r="K105" s="324"/>
      <c r="L105" s="29" t="s">
        <v>98</v>
      </c>
      <c r="M105" s="29"/>
      <c r="N105" s="338"/>
      <c r="O105" s="338"/>
      <c r="P105" s="29" t="s">
        <v>99</v>
      </c>
      <c r="Q105" s="29"/>
      <c r="R105" s="29"/>
      <c r="S105" s="100"/>
      <c r="T105" s="514"/>
      <c r="U105" s="515"/>
      <c r="V105" s="515"/>
      <c r="W105" s="515"/>
      <c r="X105" s="515"/>
      <c r="Y105" s="515"/>
      <c r="Z105" s="515"/>
      <c r="AA105" s="515"/>
      <c r="AB105" s="515"/>
      <c r="AC105" s="515"/>
      <c r="AD105" s="515"/>
      <c r="AE105" s="515"/>
      <c r="AF105" s="515"/>
      <c r="AG105" s="515"/>
      <c r="AH105" s="515"/>
      <c r="AI105" s="515"/>
      <c r="AJ105" s="515"/>
      <c r="AK105" s="313" t="s">
        <v>22</v>
      </c>
      <c r="AL105" s="314"/>
      <c r="AT105" s="328" t="s">
        <v>109</v>
      </c>
      <c r="AU105" s="328"/>
      <c r="AV105" s="334"/>
      <c r="AW105" s="335"/>
      <c r="AX105" s="335"/>
      <c r="AY105" s="335"/>
      <c r="AZ105" s="335"/>
      <c r="BA105" s="335"/>
      <c r="BB105" s="335"/>
      <c r="BC105" s="29" t="s">
        <v>98</v>
      </c>
      <c r="BD105" s="29"/>
      <c r="BE105" s="337"/>
      <c r="BF105" s="337"/>
      <c r="BG105" s="29" t="s">
        <v>99</v>
      </c>
      <c r="BH105" s="29"/>
      <c r="BI105" s="30"/>
      <c r="BJ105" s="512"/>
      <c r="BK105" s="512"/>
      <c r="BL105" s="512"/>
      <c r="BM105" s="512"/>
      <c r="BN105" s="512"/>
      <c r="BO105" s="512"/>
      <c r="BP105" s="512"/>
      <c r="BQ105" s="512"/>
      <c r="BR105" s="512"/>
      <c r="BS105" s="512"/>
      <c r="BT105" s="512"/>
      <c r="BU105" s="512"/>
      <c r="BV105" s="512"/>
      <c r="BW105" s="512"/>
      <c r="BX105" s="512"/>
      <c r="BY105" s="512"/>
      <c r="BZ105" s="513"/>
      <c r="CA105" s="99"/>
      <c r="CB105" s="313" t="s">
        <v>22</v>
      </c>
      <c r="CC105" s="314"/>
    </row>
    <row r="106" spans="2:83" ht="35.1" customHeight="1">
      <c r="C106" s="328" t="s">
        <v>110</v>
      </c>
      <c r="D106" s="328"/>
      <c r="E106" s="516"/>
      <c r="F106" s="517"/>
      <c r="G106" s="517"/>
      <c r="H106" s="517"/>
      <c r="I106" s="517"/>
      <c r="J106" s="517"/>
      <c r="K106" s="517"/>
      <c r="L106" s="12" t="s">
        <v>98</v>
      </c>
      <c r="M106" s="12"/>
      <c r="N106" s="519"/>
      <c r="O106" s="519"/>
      <c r="P106" s="12" t="s">
        <v>99</v>
      </c>
      <c r="Q106" s="12"/>
      <c r="R106" s="12"/>
      <c r="S106" s="100"/>
      <c r="T106" s="514"/>
      <c r="U106" s="515"/>
      <c r="V106" s="515"/>
      <c r="W106" s="515"/>
      <c r="X106" s="515"/>
      <c r="Y106" s="515"/>
      <c r="Z106" s="515"/>
      <c r="AA106" s="515"/>
      <c r="AB106" s="515"/>
      <c r="AC106" s="515"/>
      <c r="AD106" s="515"/>
      <c r="AE106" s="515"/>
      <c r="AF106" s="515"/>
      <c r="AG106" s="515"/>
      <c r="AH106" s="515"/>
      <c r="AI106" s="515"/>
      <c r="AJ106" s="515"/>
      <c r="AK106" s="313" t="s">
        <v>22</v>
      </c>
      <c r="AL106" s="314"/>
      <c r="AT106" s="328" t="s">
        <v>110</v>
      </c>
      <c r="AU106" s="328"/>
      <c r="AV106" s="329"/>
      <c r="AW106" s="330"/>
      <c r="AX106" s="330"/>
      <c r="AY106" s="330"/>
      <c r="AZ106" s="330"/>
      <c r="BA106" s="330"/>
      <c r="BB106" s="330"/>
      <c r="BC106" s="12" t="s">
        <v>98</v>
      </c>
      <c r="BD106" s="12"/>
      <c r="BE106" s="331"/>
      <c r="BF106" s="331"/>
      <c r="BG106" s="12" t="s">
        <v>99</v>
      </c>
      <c r="BH106" s="12"/>
      <c r="BI106" s="28"/>
      <c r="BJ106" s="512"/>
      <c r="BK106" s="512"/>
      <c r="BL106" s="512"/>
      <c r="BM106" s="512"/>
      <c r="BN106" s="512"/>
      <c r="BO106" s="512"/>
      <c r="BP106" s="512"/>
      <c r="BQ106" s="512"/>
      <c r="BR106" s="512"/>
      <c r="BS106" s="512"/>
      <c r="BT106" s="512"/>
      <c r="BU106" s="512"/>
      <c r="BV106" s="512"/>
      <c r="BW106" s="512"/>
      <c r="BX106" s="512"/>
      <c r="BY106" s="512"/>
      <c r="BZ106" s="513"/>
      <c r="CA106" s="99"/>
      <c r="CB106" s="313" t="s">
        <v>22</v>
      </c>
      <c r="CC106" s="314"/>
    </row>
    <row r="107" spans="2:83" ht="35.1" customHeight="1">
      <c r="C107" s="328" t="s">
        <v>111</v>
      </c>
      <c r="D107" s="328"/>
      <c r="E107" s="323"/>
      <c r="F107" s="324"/>
      <c r="G107" s="324"/>
      <c r="H107" s="324"/>
      <c r="I107" s="324"/>
      <c r="J107" s="324"/>
      <c r="K107" s="324"/>
      <c r="L107" s="29" t="s">
        <v>98</v>
      </c>
      <c r="M107" s="29"/>
      <c r="N107" s="338"/>
      <c r="O107" s="338"/>
      <c r="P107" s="29" t="s">
        <v>99</v>
      </c>
      <c r="Q107" s="29"/>
      <c r="R107" s="29"/>
      <c r="S107" s="100"/>
      <c r="T107" s="514"/>
      <c r="U107" s="515"/>
      <c r="V107" s="515"/>
      <c r="W107" s="515"/>
      <c r="X107" s="515"/>
      <c r="Y107" s="515"/>
      <c r="Z107" s="515"/>
      <c r="AA107" s="515"/>
      <c r="AB107" s="515"/>
      <c r="AC107" s="515"/>
      <c r="AD107" s="515"/>
      <c r="AE107" s="515"/>
      <c r="AF107" s="515"/>
      <c r="AG107" s="515"/>
      <c r="AH107" s="515"/>
      <c r="AI107" s="515"/>
      <c r="AJ107" s="515"/>
      <c r="AK107" s="313" t="s">
        <v>22</v>
      </c>
      <c r="AL107" s="314"/>
      <c r="AT107" s="328" t="s">
        <v>111</v>
      </c>
      <c r="AU107" s="328"/>
      <c r="AV107" s="334"/>
      <c r="AW107" s="335"/>
      <c r="AX107" s="335"/>
      <c r="AY107" s="335"/>
      <c r="AZ107" s="335"/>
      <c r="BA107" s="335"/>
      <c r="BB107" s="335"/>
      <c r="BC107" s="29" t="s">
        <v>98</v>
      </c>
      <c r="BD107" s="29"/>
      <c r="BE107" s="337"/>
      <c r="BF107" s="337"/>
      <c r="BG107" s="29" t="s">
        <v>99</v>
      </c>
      <c r="BH107" s="29"/>
      <c r="BI107" s="30"/>
      <c r="BJ107" s="512"/>
      <c r="BK107" s="512"/>
      <c r="BL107" s="512"/>
      <c r="BM107" s="512"/>
      <c r="BN107" s="512"/>
      <c r="BO107" s="512"/>
      <c r="BP107" s="512"/>
      <c r="BQ107" s="512"/>
      <c r="BR107" s="512"/>
      <c r="BS107" s="512"/>
      <c r="BT107" s="512"/>
      <c r="BU107" s="512"/>
      <c r="BV107" s="512"/>
      <c r="BW107" s="512"/>
      <c r="BX107" s="512"/>
      <c r="BY107" s="512"/>
      <c r="BZ107" s="513"/>
      <c r="CA107" s="99"/>
      <c r="CB107" s="313" t="s">
        <v>22</v>
      </c>
      <c r="CC107" s="314"/>
    </row>
    <row r="108" spans="2:83" ht="35.1" customHeight="1">
      <c r="C108" s="328" t="s">
        <v>112</v>
      </c>
      <c r="D108" s="328"/>
      <c r="E108" s="323"/>
      <c r="F108" s="324"/>
      <c r="G108" s="324"/>
      <c r="H108" s="324"/>
      <c r="I108" s="324"/>
      <c r="J108" s="324"/>
      <c r="K108" s="324"/>
      <c r="L108" s="29" t="s">
        <v>98</v>
      </c>
      <c r="M108" s="29"/>
      <c r="N108" s="338"/>
      <c r="O108" s="338"/>
      <c r="P108" s="29" t="s">
        <v>99</v>
      </c>
      <c r="Q108" s="29"/>
      <c r="R108" s="29"/>
      <c r="S108" s="100"/>
      <c r="T108" s="514"/>
      <c r="U108" s="515"/>
      <c r="V108" s="515"/>
      <c r="W108" s="515"/>
      <c r="X108" s="515"/>
      <c r="Y108" s="515"/>
      <c r="Z108" s="515"/>
      <c r="AA108" s="515"/>
      <c r="AB108" s="515"/>
      <c r="AC108" s="515"/>
      <c r="AD108" s="515"/>
      <c r="AE108" s="515"/>
      <c r="AF108" s="515"/>
      <c r="AG108" s="515"/>
      <c r="AH108" s="515"/>
      <c r="AI108" s="515"/>
      <c r="AJ108" s="515"/>
      <c r="AK108" s="313" t="s">
        <v>22</v>
      </c>
      <c r="AL108" s="314"/>
      <c r="AT108" s="328" t="s">
        <v>112</v>
      </c>
      <c r="AU108" s="328"/>
      <c r="AV108" s="334"/>
      <c r="AW108" s="335"/>
      <c r="AX108" s="335"/>
      <c r="AY108" s="335"/>
      <c r="AZ108" s="335"/>
      <c r="BA108" s="335"/>
      <c r="BB108" s="335"/>
      <c r="BC108" s="29" t="s">
        <v>98</v>
      </c>
      <c r="BD108" s="29"/>
      <c r="BE108" s="337"/>
      <c r="BF108" s="337"/>
      <c r="BG108" s="29" t="s">
        <v>99</v>
      </c>
      <c r="BH108" s="29"/>
      <c r="BI108" s="30"/>
      <c r="BJ108" s="512"/>
      <c r="BK108" s="512"/>
      <c r="BL108" s="512"/>
      <c r="BM108" s="512"/>
      <c r="BN108" s="512"/>
      <c r="BO108" s="512"/>
      <c r="BP108" s="512"/>
      <c r="BQ108" s="512"/>
      <c r="BR108" s="512"/>
      <c r="BS108" s="512"/>
      <c r="BT108" s="512"/>
      <c r="BU108" s="512"/>
      <c r="BV108" s="512"/>
      <c r="BW108" s="512"/>
      <c r="BX108" s="512"/>
      <c r="BY108" s="512"/>
      <c r="BZ108" s="513"/>
      <c r="CA108" s="99"/>
      <c r="CB108" s="313" t="s">
        <v>22</v>
      </c>
      <c r="CC108" s="314"/>
    </row>
    <row r="109" spans="2:83" ht="35.1" customHeight="1">
      <c r="C109" s="328" t="s">
        <v>113</v>
      </c>
      <c r="D109" s="328"/>
      <c r="E109" s="323"/>
      <c r="F109" s="324"/>
      <c r="G109" s="324"/>
      <c r="H109" s="324"/>
      <c r="I109" s="324"/>
      <c r="J109" s="324"/>
      <c r="K109" s="324"/>
      <c r="L109" s="29" t="s">
        <v>98</v>
      </c>
      <c r="M109" s="29"/>
      <c r="N109" s="338"/>
      <c r="O109" s="338"/>
      <c r="P109" s="29" t="s">
        <v>99</v>
      </c>
      <c r="Q109" s="29"/>
      <c r="R109" s="29"/>
      <c r="S109" s="100"/>
      <c r="T109" s="514"/>
      <c r="U109" s="515"/>
      <c r="V109" s="515"/>
      <c r="W109" s="515"/>
      <c r="X109" s="515"/>
      <c r="Y109" s="515"/>
      <c r="Z109" s="515"/>
      <c r="AA109" s="515"/>
      <c r="AB109" s="515"/>
      <c r="AC109" s="515"/>
      <c r="AD109" s="515"/>
      <c r="AE109" s="515"/>
      <c r="AF109" s="515"/>
      <c r="AG109" s="515"/>
      <c r="AH109" s="515"/>
      <c r="AI109" s="515"/>
      <c r="AJ109" s="515"/>
      <c r="AK109" s="313" t="s">
        <v>22</v>
      </c>
      <c r="AL109" s="314"/>
      <c r="AT109" s="328" t="s">
        <v>113</v>
      </c>
      <c r="AU109" s="328"/>
      <c r="AV109" s="334"/>
      <c r="AW109" s="335"/>
      <c r="AX109" s="335"/>
      <c r="AY109" s="335"/>
      <c r="AZ109" s="335"/>
      <c r="BA109" s="335"/>
      <c r="BB109" s="335"/>
      <c r="BC109" s="29" t="s">
        <v>98</v>
      </c>
      <c r="BD109" s="29"/>
      <c r="BE109" s="337"/>
      <c r="BF109" s="337"/>
      <c r="BG109" s="29" t="s">
        <v>99</v>
      </c>
      <c r="BH109" s="29"/>
      <c r="BI109" s="30"/>
      <c r="BJ109" s="512"/>
      <c r="BK109" s="512"/>
      <c r="BL109" s="512"/>
      <c r="BM109" s="512"/>
      <c r="BN109" s="512"/>
      <c r="BO109" s="512"/>
      <c r="BP109" s="512"/>
      <c r="BQ109" s="512"/>
      <c r="BR109" s="512"/>
      <c r="BS109" s="512"/>
      <c r="BT109" s="512"/>
      <c r="BU109" s="512"/>
      <c r="BV109" s="512"/>
      <c r="BW109" s="512"/>
      <c r="BX109" s="512"/>
      <c r="BY109" s="512"/>
      <c r="BZ109" s="513"/>
      <c r="CA109" s="99"/>
      <c r="CB109" s="313" t="s">
        <v>22</v>
      </c>
      <c r="CC109" s="314"/>
    </row>
    <row r="110" spans="2:83" ht="35.1" customHeight="1">
      <c r="C110" s="328" t="s">
        <v>114</v>
      </c>
      <c r="D110" s="328"/>
      <c r="E110" s="323"/>
      <c r="F110" s="324"/>
      <c r="G110" s="324"/>
      <c r="H110" s="324"/>
      <c r="I110" s="324"/>
      <c r="J110" s="324"/>
      <c r="K110" s="324"/>
      <c r="L110" s="29" t="s">
        <v>98</v>
      </c>
      <c r="M110" s="29"/>
      <c r="N110" s="338"/>
      <c r="O110" s="338"/>
      <c r="P110" s="29" t="s">
        <v>99</v>
      </c>
      <c r="Q110" s="29"/>
      <c r="R110" s="29"/>
      <c r="S110" s="100"/>
      <c r="T110" s="514"/>
      <c r="U110" s="515"/>
      <c r="V110" s="515"/>
      <c r="W110" s="515"/>
      <c r="X110" s="515"/>
      <c r="Y110" s="515"/>
      <c r="Z110" s="515"/>
      <c r="AA110" s="515"/>
      <c r="AB110" s="515"/>
      <c r="AC110" s="515"/>
      <c r="AD110" s="515"/>
      <c r="AE110" s="515"/>
      <c r="AF110" s="515"/>
      <c r="AG110" s="515"/>
      <c r="AH110" s="515"/>
      <c r="AI110" s="515"/>
      <c r="AJ110" s="515"/>
      <c r="AK110" s="313" t="s">
        <v>22</v>
      </c>
      <c r="AL110" s="314"/>
      <c r="AT110" s="328" t="s">
        <v>114</v>
      </c>
      <c r="AU110" s="328"/>
      <c r="AV110" s="334"/>
      <c r="AW110" s="335"/>
      <c r="AX110" s="335"/>
      <c r="AY110" s="335"/>
      <c r="AZ110" s="335"/>
      <c r="BA110" s="335"/>
      <c r="BB110" s="335"/>
      <c r="BC110" s="29" t="s">
        <v>98</v>
      </c>
      <c r="BD110" s="29"/>
      <c r="BE110" s="337"/>
      <c r="BF110" s="337"/>
      <c r="BG110" s="29" t="s">
        <v>99</v>
      </c>
      <c r="BH110" s="29"/>
      <c r="BI110" s="30"/>
      <c r="BJ110" s="512"/>
      <c r="BK110" s="512"/>
      <c r="BL110" s="512"/>
      <c r="BM110" s="512"/>
      <c r="BN110" s="512"/>
      <c r="BO110" s="512"/>
      <c r="BP110" s="512"/>
      <c r="BQ110" s="512"/>
      <c r="BR110" s="512"/>
      <c r="BS110" s="512"/>
      <c r="BT110" s="512"/>
      <c r="BU110" s="512"/>
      <c r="BV110" s="512"/>
      <c r="BW110" s="512"/>
      <c r="BX110" s="512"/>
      <c r="BY110" s="512"/>
      <c r="BZ110" s="513"/>
      <c r="CA110" s="99"/>
      <c r="CB110" s="313" t="s">
        <v>22</v>
      </c>
      <c r="CC110" s="314"/>
    </row>
    <row r="111" spans="2:83" ht="35.1" customHeight="1">
      <c r="C111" s="328" t="s">
        <v>115</v>
      </c>
      <c r="D111" s="328"/>
      <c r="E111" s="323"/>
      <c r="F111" s="324"/>
      <c r="G111" s="324"/>
      <c r="H111" s="324"/>
      <c r="I111" s="324"/>
      <c r="J111" s="324"/>
      <c r="K111" s="324"/>
      <c r="L111" s="29" t="s">
        <v>98</v>
      </c>
      <c r="M111" s="29"/>
      <c r="N111" s="338"/>
      <c r="O111" s="338"/>
      <c r="P111" s="29" t="s">
        <v>99</v>
      </c>
      <c r="Q111" s="29"/>
      <c r="R111" s="29"/>
      <c r="S111" s="100"/>
      <c r="T111" s="514"/>
      <c r="U111" s="515"/>
      <c r="V111" s="515"/>
      <c r="W111" s="515"/>
      <c r="X111" s="515"/>
      <c r="Y111" s="515"/>
      <c r="Z111" s="515"/>
      <c r="AA111" s="515"/>
      <c r="AB111" s="515"/>
      <c r="AC111" s="515"/>
      <c r="AD111" s="515"/>
      <c r="AE111" s="515"/>
      <c r="AF111" s="515"/>
      <c r="AG111" s="515"/>
      <c r="AH111" s="515"/>
      <c r="AI111" s="515"/>
      <c r="AJ111" s="515"/>
      <c r="AK111" s="313" t="s">
        <v>22</v>
      </c>
      <c r="AL111" s="314"/>
      <c r="AT111" s="328" t="s">
        <v>115</v>
      </c>
      <c r="AU111" s="328"/>
      <c r="AV111" s="334"/>
      <c r="AW111" s="335"/>
      <c r="AX111" s="335"/>
      <c r="AY111" s="335"/>
      <c r="AZ111" s="335"/>
      <c r="BA111" s="335"/>
      <c r="BB111" s="335"/>
      <c r="BC111" s="29" t="s">
        <v>98</v>
      </c>
      <c r="BD111" s="29"/>
      <c r="BE111" s="337"/>
      <c r="BF111" s="337"/>
      <c r="BG111" s="29" t="s">
        <v>99</v>
      </c>
      <c r="BH111" s="29"/>
      <c r="BI111" s="30"/>
      <c r="BJ111" s="512"/>
      <c r="BK111" s="512"/>
      <c r="BL111" s="512"/>
      <c r="BM111" s="512"/>
      <c r="BN111" s="512"/>
      <c r="BO111" s="512"/>
      <c r="BP111" s="512"/>
      <c r="BQ111" s="512"/>
      <c r="BR111" s="512"/>
      <c r="BS111" s="512"/>
      <c r="BT111" s="512"/>
      <c r="BU111" s="512"/>
      <c r="BV111" s="512"/>
      <c r="BW111" s="512"/>
      <c r="BX111" s="512"/>
      <c r="BY111" s="512"/>
      <c r="BZ111" s="513"/>
      <c r="CA111" s="99"/>
      <c r="CB111" s="313" t="s">
        <v>22</v>
      </c>
      <c r="CC111" s="314"/>
    </row>
    <row r="112" spans="2:83" ht="35.1" customHeight="1">
      <c r="C112" s="328" t="s">
        <v>116</v>
      </c>
      <c r="D112" s="328"/>
      <c r="E112" s="520" t="str">
        <f>IF(COUNTA(N100:O111)=0,"",COUNTA(N100:O111))</f>
        <v/>
      </c>
      <c r="F112" s="521"/>
      <c r="G112" s="521"/>
      <c r="H112" s="521"/>
      <c r="I112" s="521"/>
      <c r="J112" s="521"/>
      <c r="K112" s="521"/>
      <c r="L112" s="521"/>
      <c r="M112" s="521"/>
      <c r="N112" s="521"/>
      <c r="O112" s="521"/>
      <c r="P112" s="188" t="s">
        <v>117</v>
      </c>
      <c r="Q112" s="188"/>
      <c r="R112" s="188"/>
      <c r="S112" s="188"/>
      <c r="T112" s="513">
        <f>SUM(T100:AJ111)</f>
        <v>0</v>
      </c>
      <c r="U112" s="340"/>
      <c r="V112" s="340"/>
      <c r="W112" s="340"/>
      <c r="X112" s="340"/>
      <c r="Y112" s="340"/>
      <c r="Z112" s="340"/>
      <c r="AA112" s="340"/>
      <c r="AB112" s="340"/>
      <c r="AC112" s="340"/>
      <c r="AD112" s="340"/>
      <c r="AE112" s="340"/>
      <c r="AF112" s="340"/>
      <c r="AG112" s="340"/>
      <c r="AH112" s="340"/>
      <c r="AI112" s="340"/>
      <c r="AJ112" s="340"/>
      <c r="AK112" s="313" t="s">
        <v>22</v>
      </c>
      <c r="AL112" s="314"/>
      <c r="AT112" s="328" t="s">
        <v>116</v>
      </c>
      <c r="AU112" s="328"/>
      <c r="AV112" s="339">
        <f>IF(COUNTA(BE100:BF111)=0,"",COUNTA(BE100:BF111))</f>
        <v>3</v>
      </c>
      <c r="AW112" s="340"/>
      <c r="AX112" s="340"/>
      <c r="AY112" s="340"/>
      <c r="AZ112" s="340"/>
      <c r="BA112" s="340"/>
      <c r="BB112" s="340"/>
      <c r="BC112" s="340"/>
      <c r="BD112" s="340"/>
      <c r="BE112" s="340"/>
      <c r="BF112" s="340"/>
      <c r="BG112" s="29" t="s">
        <v>117</v>
      </c>
      <c r="BH112" s="29"/>
      <c r="BI112" s="30"/>
      <c r="BJ112" s="513">
        <f>SUM(BJ100:BZ111)</f>
        <v>0</v>
      </c>
      <c r="BK112" s="340"/>
      <c r="BL112" s="340"/>
      <c r="BM112" s="340"/>
      <c r="BN112" s="340"/>
      <c r="BO112" s="340"/>
      <c r="BP112" s="340"/>
      <c r="BQ112" s="340"/>
      <c r="BR112" s="340"/>
      <c r="BS112" s="340"/>
      <c r="BT112" s="340"/>
      <c r="BU112" s="340"/>
      <c r="BV112" s="340"/>
      <c r="BW112" s="340"/>
      <c r="BX112" s="340"/>
      <c r="BY112" s="340"/>
      <c r="BZ112" s="340"/>
      <c r="CA112" s="99"/>
      <c r="CB112" s="313" t="s">
        <v>22</v>
      </c>
      <c r="CC112" s="314"/>
    </row>
    <row r="113" s="3" customFormat="1" ht="20.100000000000001" customHeight="1"/>
    <row r="114" s="3" customFormat="1" ht="20.100000000000001"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sheetData>
  <sheetProtection algorithmName="SHA-512" hashValue="MTSHKL06xkRkhAeEAxCvAU0NGo5CXGzOMvTBW5D5mM88Sfdk/7sxTRjVOWf5CE3+SGen9YJHni4809rjs0Ad0g==" saltValue="ErAWtaQ6aDrkFnwgFJc7Tw==" spinCount="100000" sheet="1" objects="1" scenarios="1"/>
  <mergeCells count="796">
    <mergeCell ref="CB112:CC112"/>
    <mergeCell ref="AT111:AU111"/>
    <mergeCell ref="AV111:BB111"/>
    <mergeCell ref="BE111:BF111"/>
    <mergeCell ref="BJ111:BZ111"/>
    <mergeCell ref="CB111:CC111"/>
    <mergeCell ref="C112:D112"/>
    <mergeCell ref="E112:O112"/>
    <mergeCell ref="P112:S112"/>
    <mergeCell ref="T112:AJ112"/>
    <mergeCell ref="AK112:AL112"/>
    <mergeCell ref="AT110:AU110"/>
    <mergeCell ref="AV110:BB110"/>
    <mergeCell ref="BE110:BF110"/>
    <mergeCell ref="BJ110:BZ110"/>
    <mergeCell ref="AT112:AU112"/>
    <mergeCell ref="AV112:BF112"/>
    <mergeCell ref="BJ112:BZ112"/>
    <mergeCell ref="C109:D109"/>
    <mergeCell ref="E109:K109"/>
    <mergeCell ref="N109:O109"/>
    <mergeCell ref="T109:AJ109"/>
    <mergeCell ref="AK109:AL109"/>
    <mergeCell ref="CB110:CC110"/>
    <mergeCell ref="C111:D111"/>
    <mergeCell ref="E111:K111"/>
    <mergeCell ref="N111:O111"/>
    <mergeCell ref="T111:AJ111"/>
    <mergeCell ref="AK111:AL111"/>
    <mergeCell ref="AT109:AU109"/>
    <mergeCell ref="AV109:BB109"/>
    <mergeCell ref="BE109:BF109"/>
    <mergeCell ref="BJ109:BZ109"/>
    <mergeCell ref="CB109:CC109"/>
    <mergeCell ref="C110:D110"/>
    <mergeCell ref="E110:K110"/>
    <mergeCell ref="N110:O110"/>
    <mergeCell ref="T110:AJ110"/>
    <mergeCell ref="AK110:AL110"/>
    <mergeCell ref="CB107:CC107"/>
    <mergeCell ref="C108:D108"/>
    <mergeCell ref="E108:K108"/>
    <mergeCell ref="N108:O108"/>
    <mergeCell ref="T108:AJ108"/>
    <mergeCell ref="AK108:AL108"/>
    <mergeCell ref="AT108:AU108"/>
    <mergeCell ref="AV108:BB108"/>
    <mergeCell ref="BE108:BF108"/>
    <mergeCell ref="BJ108:BZ108"/>
    <mergeCell ref="CB108:CC108"/>
    <mergeCell ref="C107:D107"/>
    <mergeCell ref="E107:K107"/>
    <mergeCell ref="N107:O107"/>
    <mergeCell ref="T107:AJ107"/>
    <mergeCell ref="AK107:AL107"/>
    <mergeCell ref="AT107:AU107"/>
    <mergeCell ref="AV107:BB107"/>
    <mergeCell ref="BE107:BF107"/>
    <mergeCell ref="BJ107:BZ107"/>
    <mergeCell ref="CB105:CC105"/>
    <mergeCell ref="C106:D106"/>
    <mergeCell ref="E106:K106"/>
    <mergeCell ref="N106:O106"/>
    <mergeCell ref="T106:AJ106"/>
    <mergeCell ref="AK106:AL106"/>
    <mergeCell ref="AT106:AU106"/>
    <mergeCell ref="AV106:BB106"/>
    <mergeCell ref="BE106:BF106"/>
    <mergeCell ref="BJ106:BZ106"/>
    <mergeCell ref="CB106:CC106"/>
    <mergeCell ref="C105:D105"/>
    <mergeCell ref="E105:K105"/>
    <mergeCell ref="N105:O105"/>
    <mergeCell ref="T105:AJ105"/>
    <mergeCell ref="AK105:AL105"/>
    <mergeCell ref="AT105:AU105"/>
    <mergeCell ref="AV105:BB105"/>
    <mergeCell ref="BE105:BF105"/>
    <mergeCell ref="BJ105:BZ105"/>
    <mergeCell ref="CB103:CC103"/>
    <mergeCell ref="C104:D104"/>
    <mergeCell ref="E104:K104"/>
    <mergeCell ref="N104:O104"/>
    <mergeCell ref="T104:AJ104"/>
    <mergeCell ref="AK104:AL104"/>
    <mergeCell ref="AT104:AU104"/>
    <mergeCell ref="AV104:BB104"/>
    <mergeCell ref="BE104:BF104"/>
    <mergeCell ref="BJ104:BZ104"/>
    <mergeCell ref="CB104:CC104"/>
    <mergeCell ref="C103:D103"/>
    <mergeCell ref="E103:K103"/>
    <mergeCell ref="N103:O103"/>
    <mergeCell ref="T103:AJ103"/>
    <mergeCell ref="AK103:AL103"/>
    <mergeCell ref="AT103:AU103"/>
    <mergeCell ref="AV103:BB103"/>
    <mergeCell ref="BE103:BF103"/>
    <mergeCell ref="BJ103:BZ103"/>
    <mergeCell ref="AT101:AU101"/>
    <mergeCell ref="AV101:BB101"/>
    <mergeCell ref="BE101:BF101"/>
    <mergeCell ref="BJ101:BZ101"/>
    <mergeCell ref="CB101:CC101"/>
    <mergeCell ref="C102:D102"/>
    <mergeCell ref="E102:K102"/>
    <mergeCell ref="N102:O102"/>
    <mergeCell ref="T102:AJ102"/>
    <mergeCell ref="AK102:AL102"/>
    <mergeCell ref="AT102:AU102"/>
    <mergeCell ref="AV102:BB102"/>
    <mergeCell ref="BE102:BF102"/>
    <mergeCell ref="BJ102:BZ102"/>
    <mergeCell ref="CB102:CC102"/>
    <mergeCell ref="C101:D101"/>
    <mergeCell ref="E101:K101"/>
    <mergeCell ref="N101:O101"/>
    <mergeCell ref="T101:AJ101"/>
    <mergeCell ref="AK101:AL101"/>
    <mergeCell ref="C100:D100"/>
    <mergeCell ref="E100:K100"/>
    <mergeCell ref="N100:O100"/>
    <mergeCell ref="P100:S100"/>
    <mergeCell ref="T100:AJ100"/>
    <mergeCell ref="AK100:AL100"/>
    <mergeCell ref="C99:D99"/>
    <mergeCell ref="E99:S99"/>
    <mergeCell ref="T99:AL99"/>
    <mergeCell ref="AT99:AU99"/>
    <mergeCell ref="AV99:BI99"/>
    <mergeCell ref="BJ99:CC99"/>
    <mergeCell ref="AT100:AU100"/>
    <mergeCell ref="AV100:BB100"/>
    <mergeCell ref="BE100:BF100"/>
    <mergeCell ref="BJ100:BZ100"/>
    <mergeCell ref="CB100:CC100"/>
    <mergeCell ref="BX95:CC95"/>
    <mergeCell ref="C96:F96"/>
    <mergeCell ref="G96:P96"/>
    <mergeCell ref="Q96:Y96"/>
    <mergeCell ref="Z96:AF96"/>
    <mergeCell ref="AG96:AL96"/>
    <mergeCell ref="AT96:AW96"/>
    <mergeCell ref="AX96:BG96"/>
    <mergeCell ref="BH96:BP96"/>
    <mergeCell ref="BQ96:BW96"/>
    <mergeCell ref="BX96:CC96"/>
    <mergeCell ref="C95:F95"/>
    <mergeCell ref="G95:P95"/>
    <mergeCell ref="Q95:Y95"/>
    <mergeCell ref="Z95:AF95"/>
    <mergeCell ref="AG95:AL95"/>
    <mergeCell ref="AT95:AW95"/>
    <mergeCell ref="AX95:BG95"/>
    <mergeCell ref="BH95:BP95"/>
    <mergeCell ref="BQ95:BW95"/>
    <mergeCell ref="BX93:CC93"/>
    <mergeCell ref="C94:F94"/>
    <mergeCell ref="G94:P94"/>
    <mergeCell ref="Q94:Y94"/>
    <mergeCell ref="Z94:AF94"/>
    <mergeCell ref="AG94:AL94"/>
    <mergeCell ref="AT94:AW94"/>
    <mergeCell ref="AX94:BG94"/>
    <mergeCell ref="BH94:BP94"/>
    <mergeCell ref="BQ94:BW94"/>
    <mergeCell ref="BX94:CC94"/>
    <mergeCell ref="C93:F93"/>
    <mergeCell ref="G93:P93"/>
    <mergeCell ref="Q93:Y93"/>
    <mergeCell ref="Z93:AF93"/>
    <mergeCell ref="AG93:AL93"/>
    <mergeCell ref="AT93:AW93"/>
    <mergeCell ref="AX93:BG93"/>
    <mergeCell ref="BH93:BP93"/>
    <mergeCell ref="BQ93:BW93"/>
    <mergeCell ref="BX91:CC91"/>
    <mergeCell ref="C92:F92"/>
    <mergeCell ref="G92:P92"/>
    <mergeCell ref="Q92:Y92"/>
    <mergeCell ref="Z92:AF92"/>
    <mergeCell ref="AG92:AL92"/>
    <mergeCell ref="AT92:AW92"/>
    <mergeCell ref="AX92:BG92"/>
    <mergeCell ref="BH92:BP92"/>
    <mergeCell ref="BQ92:BW92"/>
    <mergeCell ref="BX92:CC92"/>
    <mergeCell ref="C91:F91"/>
    <mergeCell ref="G91:P91"/>
    <mergeCell ref="Q91:Y91"/>
    <mergeCell ref="Z91:AF91"/>
    <mergeCell ref="AG91:AL91"/>
    <mergeCell ref="AT91:AW91"/>
    <mergeCell ref="AX91:BG91"/>
    <mergeCell ref="BH91:BP91"/>
    <mergeCell ref="BQ91:BW91"/>
    <mergeCell ref="BX89:CC89"/>
    <mergeCell ref="C90:F90"/>
    <mergeCell ref="G90:P90"/>
    <mergeCell ref="Q90:Y90"/>
    <mergeCell ref="Z90:AF90"/>
    <mergeCell ref="AG90:AL90"/>
    <mergeCell ref="AT90:AW90"/>
    <mergeCell ref="AX90:BG90"/>
    <mergeCell ref="BH90:BP90"/>
    <mergeCell ref="BQ90:BW90"/>
    <mergeCell ref="BX90:CC90"/>
    <mergeCell ref="C89:F89"/>
    <mergeCell ref="G89:P89"/>
    <mergeCell ref="Q89:Y89"/>
    <mergeCell ref="Z89:AF89"/>
    <mergeCell ref="AG89:AL89"/>
    <mergeCell ref="AT89:AW89"/>
    <mergeCell ref="AX89:BG89"/>
    <mergeCell ref="BH89:BP89"/>
    <mergeCell ref="BQ89:BW89"/>
    <mergeCell ref="BX87:CC87"/>
    <mergeCell ref="C88:F88"/>
    <mergeCell ref="G88:P88"/>
    <mergeCell ref="Q88:Y88"/>
    <mergeCell ref="Z88:AF88"/>
    <mergeCell ref="AG88:AL88"/>
    <mergeCell ref="AT88:AW88"/>
    <mergeCell ref="AX88:BG88"/>
    <mergeCell ref="BH88:BP88"/>
    <mergeCell ref="BQ88:BW88"/>
    <mergeCell ref="BX88:CC88"/>
    <mergeCell ref="C87:F87"/>
    <mergeCell ref="G87:P87"/>
    <mergeCell ref="Q87:Y87"/>
    <mergeCell ref="Z87:AF87"/>
    <mergeCell ref="AG87:AL87"/>
    <mergeCell ref="AT87:AW87"/>
    <mergeCell ref="AX87:BG87"/>
    <mergeCell ref="BH87:BP87"/>
    <mergeCell ref="BQ87:BW87"/>
    <mergeCell ref="BX85:CC85"/>
    <mergeCell ref="C86:F86"/>
    <mergeCell ref="G86:P86"/>
    <mergeCell ref="Q86:Y86"/>
    <mergeCell ref="Z86:AF86"/>
    <mergeCell ref="AG86:AL86"/>
    <mergeCell ref="AT86:AW86"/>
    <mergeCell ref="AX86:BG86"/>
    <mergeCell ref="BH86:BP86"/>
    <mergeCell ref="BQ86:BW86"/>
    <mergeCell ref="BX86:CC86"/>
    <mergeCell ref="C85:F85"/>
    <mergeCell ref="G85:P85"/>
    <mergeCell ref="Q85:Y85"/>
    <mergeCell ref="Z85:AF85"/>
    <mergeCell ref="AG85:AL85"/>
    <mergeCell ref="AT85:AW85"/>
    <mergeCell ref="AX85:BG85"/>
    <mergeCell ref="BH85:BP85"/>
    <mergeCell ref="BQ85:BW85"/>
    <mergeCell ref="BX81:CC81"/>
    <mergeCell ref="C82:F82"/>
    <mergeCell ref="G82:P82"/>
    <mergeCell ref="Q82:Y82"/>
    <mergeCell ref="Z82:AF82"/>
    <mergeCell ref="AG82:AL82"/>
    <mergeCell ref="AT82:AW82"/>
    <mergeCell ref="AX82:BG82"/>
    <mergeCell ref="BH82:BP82"/>
    <mergeCell ref="BQ82:BW82"/>
    <mergeCell ref="BX82:CC82"/>
    <mergeCell ref="C81:F81"/>
    <mergeCell ref="G81:P81"/>
    <mergeCell ref="Q81:Y81"/>
    <mergeCell ref="Z81:AF81"/>
    <mergeCell ref="AG81:AL81"/>
    <mergeCell ref="AT81:AW81"/>
    <mergeCell ref="AX81:BG81"/>
    <mergeCell ref="BH81:BP81"/>
    <mergeCell ref="BQ81:BW81"/>
    <mergeCell ref="BX79:CC79"/>
    <mergeCell ref="C80:F80"/>
    <mergeCell ref="G80:P80"/>
    <mergeCell ref="Q80:Y80"/>
    <mergeCell ref="Z80:AF80"/>
    <mergeCell ref="AG80:AL80"/>
    <mergeCell ref="AT80:AW80"/>
    <mergeCell ref="AX80:BG80"/>
    <mergeCell ref="BH80:BP80"/>
    <mergeCell ref="BQ80:BW80"/>
    <mergeCell ref="BX80:CC80"/>
    <mergeCell ref="C79:F79"/>
    <mergeCell ref="G79:P79"/>
    <mergeCell ref="Q79:Y79"/>
    <mergeCell ref="Z79:AF79"/>
    <mergeCell ref="AG79:AL79"/>
    <mergeCell ref="AT79:AW79"/>
    <mergeCell ref="AX79:BG79"/>
    <mergeCell ref="BH79:BP79"/>
    <mergeCell ref="BQ79:BW79"/>
    <mergeCell ref="BX77:CC77"/>
    <mergeCell ref="C78:F78"/>
    <mergeCell ref="G78:P78"/>
    <mergeCell ref="Q78:Y78"/>
    <mergeCell ref="Z78:AF78"/>
    <mergeCell ref="AG78:AL78"/>
    <mergeCell ref="AT78:AW78"/>
    <mergeCell ref="AX78:BG78"/>
    <mergeCell ref="BH78:BP78"/>
    <mergeCell ref="BQ78:BW78"/>
    <mergeCell ref="BX78:CC78"/>
    <mergeCell ref="C77:F77"/>
    <mergeCell ref="G77:P77"/>
    <mergeCell ref="Q77:Y77"/>
    <mergeCell ref="Z77:AF77"/>
    <mergeCell ref="AG77:AL77"/>
    <mergeCell ref="AT77:AW77"/>
    <mergeCell ref="AX77:BG77"/>
    <mergeCell ref="BH77:BP77"/>
    <mergeCell ref="BQ77:BW77"/>
    <mergeCell ref="BX75:CC75"/>
    <mergeCell ref="C76:F76"/>
    <mergeCell ref="G76:P76"/>
    <mergeCell ref="Q76:Y76"/>
    <mergeCell ref="Z76:AF76"/>
    <mergeCell ref="AG76:AL76"/>
    <mergeCell ref="AT76:AW76"/>
    <mergeCell ref="AX76:BG76"/>
    <mergeCell ref="BH76:BP76"/>
    <mergeCell ref="BQ76:BW76"/>
    <mergeCell ref="BX76:CC76"/>
    <mergeCell ref="C75:F75"/>
    <mergeCell ref="G75:P75"/>
    <mergeCell ref="Q75:Y75"/>
    <mergeCell ref="Z75:AF75"/>
    <mergeCell ref="AG75:AL75"/>
    <mergeCell ref="AT75:AW75"/>
    <mergeCell ref="AX75:BG75"/>
    <mergeCell ref="BH75:BP75"/>
    <mergeCell ref="BQ75:BW75"/>
    <mergeCell ref="BX73:CC73"/>
    <mergeCell ref="C74:F74"/>
    <mergeCell ref="G74:P74"/>
    <mergeCell ref="Q74:Y74"/>
    <mergeCell ref="Z74:AF74"/>
    <mergeCell ref="AG74:AL74"/>
    <mergeCell ref="AT74:AW74"/>
    <mergeCell ref="AX74:BG74"/>
    <mergeCell ref="BH74:BP74"/>
    <mergeCell ref="BQ74:BW74"/>
    <mergeCell ref="BX74:CC74"/>
    <mergeCell ref="C73:F73"/>
    <mergeCell ref="G73:P73"/>
    <mergeCell ref="Q73:Y73"/>
    <mergeCell ref="Z73:AF73"/>
    <mergeCell ref="AG73:AL73"/>
    <mergeCell ref="AT73:AW73"/>
    <mergeCell ref="AX73:BG73"/>
    <mergeCell ref="BH73:BP73"/>
    <mergeCell ref="BQ73:BW73"/>
    <mergeCell ref="BX71:CC71"/>
    <mergeCell ref="C72:F72"/>
    <mergeCell ref="G72:P72"/>
    <mergeCell ref="Q72:Y72"/>
    <mergeCell ref="Z72:AF72"/>
    <mergeCell ref="AG72:AL72"/>
    <mergeCell ref="AT72:AW72"/>
    <mergeCell ref="AX72:BG72"/>
    <mergeCell ref="BH72:BP72"/>
    <mergeCell ref="BQ72:BW72"/>
    <mergeCell ref="BX72:CC72"/>
    <mergeCell ref="C71:F71"/>
    <mergeCell ref="G71:P71"/>
    <mergeCell ref="Q71:Y71"/>
    <mergeCell ref="Z71:AF71"/>
    <mergeCell ref="AG71:AL71"/>
    <mergeCell ref="AT71:AW71"/>
    <mergeCell ref="AX71:BG71"/>
    <mergeCell ref="BH71:BP71"/>
    <mergeCell ref="BQ71:BW71"/>
    <mergeCell ref="BX69:CC69"/>
    <mergeCell ref="C70:F70"/>
    <mergeCell ref="G70:P70"/>
    <mergeCell ref="Q70:Y70"/>
    <mergeCell ref="Z70:AF70"/>
    <mergeCell ref="AG70:AL70"/>
    <mergeCell ref="AT70:AW70"/>
    <mergeCell ref="AX70:BG70"/>
    <mergeCell ref="BH70:BP70"/>
    <mergeCell ref="BQ70:BW70"/>
    <mergeCell ref="BX70:CC70"/>
    <mergeCell ref="C69:F69"/>
    <mergeCell ref="G69:P69"/>
    <mergeCell ref="Q69:Y69"/>
    <mergeCell ref="Z69:AF69"/>
    <mergeCell ref="AG69:AL69"/>
    <mergeCell ref="AT69:AW69"/>
    <mergeCell ref="AX69:BG69"/>
    <mergeCell ref="BH69:BP69"/>
    <mergeCell ref="BQ69:BW69"/>
    <mergeCell ref="BX67:CC67"/>
    <mergeCell ref="C68:F68"/>
    <mergeCell ref="G68:P68"/>
    <mergeCell ref="Q68:Y68"/>
    <mergeCell ref="Z68:AF68"/>
    <mergeCell ref="AG68:AL68"/>
    <mergeCell ref="AT68:AW68"/>
    <mergeCell ref="AX68:BG68"/>
    <mergeCell ref="BH68:BP68"/>
    <mergeCell ref="BQ68:BW68"/>
    <mergeCell ref="BX68:CC68"/>
    <mergeCell ref="C67:F67"/>
    <mergeCell ref="G67:P67"/>
    <mergeCell ref="Q67:Y67"/>
    <mergeCell ref="Z67:AF67"/>
    <mergeCell ref="AG67:AL67"/>
    <mergeCell ref="AT67:AW67"/>
    <mergeCell ref="AX67:BG67"/>
    <mergeCell ref="BH67:BP67"/>
    <mergeCell ref="BQ67:BW67"/>
    <mergeCell ref="BX65:CC65"/>
    <mergeCell ref="C66:F66"/>
    <mergeCell ref="G66:P66"/>
    <mergeCell ref="Q66:Y66"/>
    <mergeCell ref="Z66:AF66"/>
    <mergeCell ref="AG66:AL66"/>
    <mergeCell ref="AT66:AW66"/>
    <mergeCell ref="AX66:BG66"/>
    <mergeCell ref="BH66:BP66"/>
    <mergeCell ref="BQ66:BW66"/>
    <mergeCell ref="BX66:CC66"/>
    <mergeCell ref="C65:F65"/>
    <mergeCell ref="G65:P65"/>
    <mergeCell ref="Q65:Y65"/>
    <mergeCell ref="Z65:AF65"/>
    <mergeCell ref="AG65:AL65"/>
    <mergeCell ref="AT65:AW65"/>
    <mergeCell ref="AX65:BG65"/>
    <mergeCell ref="BH65:BP65"/>
    <mergeCell ref="BQ65:BW65"/>
    <mergeCell ref="BX63:CC63"/>
    <mergeCell ref="C64:F64"/>
    <mergeCell ref="G64:P64"/>
    <mergeCell ref="Q64:Y64"/>
    <mergeCell ref="Z64:AF64"/>
    <mergeCell ref="AG64:AL64"/>
    <mergeCell ref="AT64:AW64"/>
    <mergeCell ref="AX64:BG64"/>
    <mergeCell ref="BH64:BP64"/>
    <mergeCell ref="BQ64:BW64"/>
    <mergeCell ref="BX64:CC64"/>
    <mergeCell ref="C63:F63"/>
    <mergeCell ref="G63:P63"/>
    <mergeCell ref="Q63:Y63"/>
    <mergeCell ref="Z63:AF63"/>
    <mergeCell ref="AG63:AL63"/>
    <mergeCell ref="AT63:AW63"/>
    <mergeCell ref="AX63:BG63"/>
    <mergeCell ref="BH63:BP63"/>
    <mergeCell ref="BQ63:BW63"/>
    <mergeCell ref="AX61:BG61"/>
    <mergeCell ref="BH61:BP61"/>
    <mergeCell ref="BQ61:BW61"/>
    <mergeCell ref="BX61:CC61"/>
    <mergeCell ref="C62:F62"/>
    <mergeCell ref="G62:P62"/>
    <mergeCell ref="Q62:Y62"/>
    <mergeCell ref="Z62:AF62"/>
    <mergeCell ref="AG62:AL62"/>
    <mergeCell ref="AT62:AW62"/>
    <mergeCell ref="C61:F61"/>
    <mergeCell ref="G61:P61"/>
    <mergeCell ref="Q61:Y61"/>
    <mergeCell ref="Z61:AF61"/>
    <mergeCell ref="AG61:AL61"/>
    <mergeCell ref="AT61:AW61"/>
    <mergeCell ref="AX62:BG62"/>
    <mergeCell ref="BH62:BP62"/>
    <mergeCell ref="BQ62:BW62"/>
    <mergeCell ref="BX62:CC62"/>
    <mergeCell ref="BX57:CC57"/>
    <mergeCell ref="C58:AL58"/>
    <mergeCell ref="AT58:CC58"/>
    <mergeCell ref="AX56:BG56"/>
    <mergeCell ref="BH56:BP56"/>
    <mergeCell ref="BQ56:BW56"/>
    <mergeCell ref="BX56:CC56"/>
    <mergeCell ref="C57:F57"/>
    <mergeCell ref="G57:P57"/>
    <mergeCell ref="Q57:Y57"/>
    <mergeCell ref="Z57:AF57"/>
    <mergeCell ref="AG57:AL57"/>
    <mergeCell ref="AT57:AW57"/>
    <mergeCell ref="C56:F56"/>
    <mergeCell ref="G56:P56"/>
    <mergeCell ref="Q56:Y56"/>
    <mergeCell ref="Z56:AF56"/>
    <mergeCell ref="AG56:AL56"/>
    <mergeCell ref="AT56:AW56"/>
    <mergeCell ref="AX57:BG57"/>
    <mergeCell ref="BH57:BP57"/>
    <mergeCell ref="BQ57:BW57"/>
    <mergeCell ref="BX54:CC54"/>
    <mergeCell ref="C55:F55"/>
    <mergeCell ref="G55:P55"/>
    <mergeCell ref="Q55:Y55"/>
    <mergeCell ref="Z55:AF55"/>
    <mergeCell ref="AG55:AL55"/>
    <mergeCell ref="AT55:AW55"/>
    <mergeCell ref="AX55:BG55"/>
    <mergeCell ref="BH55:BP55"/>
    <mergeCell ref="BQ55:BW55"/>
    <mergeCell ref="BX55:CC55"/>
    <mergeCell ref="C54:F54"/>
    <mergeCell ref="G54:P54"/>
    <mergeCell ref="Q54:Y54"/>
    <mergeCell ref="Z54:AF54"/>
    <mergeCell ref="AG54:AL54"/>
    <mergeCell ref="AT54:AW54"/>
    <mergeCell ref="AX54:BG54"/>
    <mergeCell ref="BH54:BP54"/>
    <mergeCell ref="BQ54:BW54"/>
    <mergeCell ref="A47:AN47"/>
    <mergeCell ref="AR47:CE47"/>
    <mergeCell ref="D50:F50"/>
    <mergeCell ref="AU50:AW50"/>
    <mergeCell ref="C53:F53"/>
    <mergeCell ref="G53:P53"/>
    <mergeCell ref="Q53:Y53"/>
    <mergeCell ref="Z53:AF53"/>
    <mergeCell ref="AG53:AL53"/>
    <mergeCell ref="AT53:AW53"/>
    <mergeCell ref="AX53:BG53"/>
    <mergeCell ref="BH53:BP53"/>
    <mergeCell ref="BQ53:BW53"/>
    <mergeCell ref="BX53:CC53"/>
    <mergeCell ref="CA43:CD44"/>
    <mergeCell ref="BS41:BZ42"/>
    <mergeCell ref="CA41:CD42"/>
    <mergeCell ref="C43:Q44"/>
    <mergeCell ref="R43:U44"/>
    <mergeCell ref="V43:W44"/>
    <mergeCell ref="X43:AA44"/>
    <mergeCell ref="AB43:AF44"/>
    <mergeCell ref="AG43:AI44"/>
    <mergeCell ref="AJ43:AM44"/>
    <mergeCell ref="AT43:BH44"/>
    <mergeCell ref="AJ41:AM42"/>
    <mergeCell ref="AU41:BH42"/>
    <mergeCell ref="BI41:BL42"/>
    <mergeCell ref="BM41:BN42"/>
    <mergeCell ref="BI43:BL44"/>
    <mergeCell ref="BM43:BN44"/>
    <mergeCell ref="BO43:BR44"/>
    <mergeCell ref="BS43:BW44"/>
    <mergeCell ref="BX43:BZ44"/>
    <mergeCell ref="BI36:BL37"/>
    <mergeCell ref="BM36:BN37"/>
    <mergeCell ref="D38:Q39"/>
    <mergeCell ref="R38:U39"/>
    <mergeCell ref="V38:W39"/>
    <mergeCell ref="AU38:BH39"/>
    <mergeCell ref="BI38:BL39"/>
    <mergeCell ref="BM38:BN39"/>
    <mergeCell ref="C36:C42"/>
    <mergeCell ref="D36:Q37"/>
    <mergeCell ref="R36:U37"/>
    <mergeCell ref="V36:W37"/>
    <mergeCell ref="AT36:AT42"/>
    <mergeCell ref="AU36:BH37"/>
    <mergeCell ref="D40:Q40"/>
    <mergeCell ref="R40:U40"/>
    <mergeCell ref="V40:W40"/>
    <mergeCell ref="AU40:BH40"/>
    <mergeCell ref="BI40:BL40"/>
    <mergeCell ref="BM40:BN40"/>
    <mergeCell ref="D41:Q42"/>
    <mergeCell ref="R41:U42"/>
    <mergeCell ref="V41:W42"/>
    <mergeCell ref="AB41:AI42"/>
    <mergeCell ref="C34:Q35"/>
    <mergeCell ref="R34:U35"/>
    <mergeCell ref="V34:W35"/>
    <mergeCell ref="AT34:BH35"/>
    <mergeCell ref="BI34:BL35"/>
    <mergeCell ref="BM34:BN35"/>
    <mergeCell ref="AX31:BE31"/>
    <mergeCell ref="BF31:BG31"/>
    <mergeCell ref="BH31:BO31"/>
    <mergeCell ref="C30:F31"/>
    <mergeCell ref="BP31:BQ31"/>
    <mergeCell ref="BT31:BY31"/>
    <mergeCell ref="BZ31:CA31"/>
    <mergeCell ref="AX30:BB30"/>
    <mergeCell ref="BD30:BG30"/>
    <mergeCell ref="BH30:BL30"/>
    <mergeCell ref="BN30:BQ30"/>
    <mergeCell ref="G31:N31"/>
    <mergeCell ref="O31:P31"/>
    <mergeCell ref="Q31:X31"/>
    <mergeCell ref="Y31:Z31"/>
    <mergeCell ref="AC31:AH31"/>
    <mergeCell ref="AI31:AJ31"/>
    <mergeCell ref="G30:K30"/>
    <mergeCell ref="M30:P30"/>
    <mergeCell ref="Q30:U30"/>
    <mergeCell ref="W30:Z30"/>
    <mergeCell ref="AT30:AW31"/>
    <mergeCell ref="AT28:AW29"/>
    <mergeCell ref="AX28:BB28"/>
    <mergeCell ref="BD28:BG28"/>
    <mergeCell ref="BH28:BL28"/>
    <mergeCell ref="BN28:BQ28"/>
    <mergeCell ref="BT28:CA29"/>
    <mergeCell ref="AX29:BE29"/>
    <mergeCell ref="BF29:BG29"/>
    <mergeCell ref="BH29:BO29"/>
    <mergeCell ref="BP29:BQ29"/>
    <mergeCell ref="C28:F29"/>
    <mergeCell ref="G28:K28"/>
    <mergeCell ref="M28:P28"/>
    <mergeCell ref="Q28:U28"/>
    <mergeCell ref="W28:Z28"/>
    <mergeCell ref="AC28:AJ29"/>
    <mergeCell ref="G29:N29"/>
    <mergeCell ref="O29:P29"/>
    <mergeCell ref="Q29:X29"/>
    <mergeCell ref="Y29:Z29"/>
    <mergeCell ref="BH26:BL26"/>
    <mergeCell ref="BN26:BQ26"/>
    <mergeCell ref="G27:N27"/>
    <mergeCell ref="O27:P27"/>
    <mergeCell ref="Q27:X27"/>
    <mergeCell ref="Y27:Z27"/>
    <mergeCell ref="AX27:BE27"/>
    <mergeCell ref="BF27:BG27"/>
    <mergeCell ref="BH27:BO27"/>
    <mergeCell ref="BP27:BQ27"/>
    <mergeCell ref="C26:F27"/>
    <mergeCell ref="G26:K26"/>
    <mergeCell ref="M26:P26"/>
    <mergeCell ref="Q26:U26"/>
    <mergeCell ref="W26:Z26"/>
    <mergeCell ref="AT26:AW27"/>
    <mergeCell ref="AX26:BB26"/>
    <mergeCell ref="BD26:BG26"/>
    <mergeCell ref="C24:F25"/>
    <mergeCell ref="AX24:BB24"/>
    <mergeCell ref="BD24:BG24"/>
    <mergeCell ref="BH24:BL24"/>
    <mergeCell ref="BN24:BQ24"/>
    <mergeCell ref="G25:N25"/>
    <mergeCell ref="O25:P25"/>
    <mergeCell ref="Q25:X25"/>
    <mergeCell ref="Y25:Z25"/>
    <mergeCell ref="AX25:BE25"/>
    <mergeCell ref="BF25:BG25"/>
    <mergeCell ref="G24:K24"/>
    <mergeCell ref="M24:P24"/>
    <mergeCell ref="Q24:U24"/>
    <mergeCell ref="W24:Z24"/>
    <mergeCell ref="AT24:AW25"/>
    <mergeCell ref="BH25:BO25"/>
    <mergeCell ref="BP25:BQ25"/>
    <mergeCell ref="BH22:BL22"/>
    <mergeCell ref="BN22:BQ22"/>
    <mergeCell ref="Q23:X23"/>
    <mergeCell ref="Y23:Z23"/>
    <mergeCell ref="BH23:BO23"/>
    <mergeCell ref="BP23:BQ23"/>
    <mergeCell ref="C22:F23"/>
    <mergeCell ref="G22:P23"/>
    <mergeCell ref="Q22:U22"/>
    <mergeCell ref="W22:Z22"/>
    <mergeCell ref="AT22:AW23"/>
    <mergeCell ref="AX22:BG23"/>
    <mergeCell ref="BH20:BL20"/>
    <mergeCell ref="BN20:BQ20"/>
    <mergeCell ref="Q21:X21"/>
    <mergeCell ref="Y21:Z21"/>
    <mergeCell ref="BH21:BO21"/>
    <mergeCell ref="BP21:BQ21"/>
    <mergeCell ref="C20:F21"/>
    <mergeCell ref="G20:P21"/>
    <mergeCell ref="Q20:U20"/>
    <mergeCell ref="W20:Z20"/>
    <mergeCell ref="AT20:AW21"/>
    <mergeCell ref="AX20:BG21"/>
    <mergeCell ref="BH18:BL18"/>
    <mergeCell ref="BN18:BQ18"/>
    <mergeCell ref="Q19:X19"/>
    <mergeCell ref="Y19:Z19"/>
    <mergeCell ref="BH19:BO19"/>
    <mergeCell ref="BP19:BQ19"/>
    <mergeCell ref="C18:F19"/>
    <mergeCell ref="G18:P19"/>
    <mergeCell ref="Q18:U18"/>
    <mergeCell ref="W18:Z18"/>
    <mergeCell ref="AT18:AW19"/>
    <mergeCell ref="AX18:BG19"/>
    <mergeCell ref="C17:F17"/>
    <mergeCell ref="G17:P17"/>
    <mergeCell ref="Q17:Z17"/>
    <mergeCell ref="AT17:AW17"/>
    <mergeCell ref="AX17:BG17"/>
    <mergeCell ref="BH17:BQ17"/>
    <mergeCell ref="Y13:Z13"/>
    <mergeCell ref="AA13:AK13"/>
    <mergeCell ref="AT13:AW13"/>
    <mergeCell ref="AX13:AY13"/>
    <mergeCell ref="AZ13:BE13"/>
    <mergeCell ref="BF13:BG13"/>
    <mergeCell ref="BP12:BQ12"/>
    <mergeCell ref="BR12:CB12"/>
    <mergeCell ref="C13:F13"/>
    <mergeCell ref="G13:H13"/>
    <mergeCell ref="I13:N13"/>
    <mergeCell ref="O13:P13"/>
    <mergeCell ref="Q13:R13"/>
    <mergeCell ref="S13:X13"/>
    <mergeCell ref="Y12:Z12"/>
    <mergeCell ref="AA12:AK12"/>
    <mergeCell ref="AT12:AW12"/>
    <mergeCell ref="AX12:AY12"/>
    <mergeCell ref="AZ12:BE12"/>
    <mergeCell ref="BF12:BG12"/>
    <mergeCell ref="BH13:BI13"/>
    <mergeCell ref="BJ13:BO13"/>
    <mergeCell ref="BP13:BQ13"/>
    <mergeCell ref="BR13:CB13"/>
    <mergeCell ref="BH11:BI11"/>
    <mergeCell ref="BJ11:BO11"/>
    <mergeCell ref="BP11:BQ11"/>
    <mergeCell ref="BR11:CB11"/>
    <mergeCell ref="C12:F12"/>
    <mergeCell ref="G12:H12"/>
    <mergeCell ref="I12:N12"/>
    <mergeCell ref="O12:P12"/>
    <mergeCell ref="Q12:R12"/>
    <mergeCell ref="S12:X12"/>
    <mergeCell ref="Y11:Z11"/>
    <mergeCell ref="AA11:AK11"/>
    <mergeCell ref="AT11:AW11"/>
    <mergeCell ref="AX11:AY11"/>
    <mergeCell ref="AZ11:BE11"/>
    <mergeCell ref="BF11:BG11"/>
    <mergeCell ref="C11:F11"/>
    <mergeCell ref="G11:H11"/>
    <mergeCell ref="I11:N11"/>
    <mergeCell ref="O11:P11"/>
    <mergeCell ref="Q11:R11"/>
    <mergeCell ref="S11:X11"/>
    <mergeCell ref="BH12:BI12"/>
    <mergeCell ref="BJ12:BO12"/>
    <mergeCell ref="AT10:AW10"/>
    <mergeCell ref="AX10:BG10"/>
    <mergeCell ref="BH10:BI10"/>
    <mergeCell ref="BJ10:BO10"/>
    <mergeCell ref="BP10:BQ10"/>
    <mergeCell ref="BR10:CB10"/>
    <mergeCell ref="C10:F10"/>
    <mergeCell ref="G10:P10"/>
    <mergeCell ref="Q10:R10"/>
    <mergeCell ref="S10:X10"/>
    <mergeCell ref="Y10:Z10"/>
    <mergeCell ref="AA10:AK10"/>
    <mergeCell ref="AT9:AW9"/>
    <mergeCell ref="AX9:BG9"/>
    <mergeCell ref="BH9:BI9"/>
    <mergeCell ref="BJ9:BO9"/>
    <mergeCell ref="BP9:BQ9"/>
    <mergeCell ref="BR9:CB9"/>
    <mergeCell ref="C9:F9"/>
    <mergeCell ref="G9:P9"/>
    <mergeCell ref="Q9:R9"/>
    <mergeCell ref="S9:X9"/>
    <mergeCell ref="Y9:Z9"/>
    <mergeCell ref="AA9:AK9"/>
    <mergeCell ref="AT8:AW8"/>
    <mergeCell ref="AX8:BG8"/>
    <mergeCell ref="BH8:BI8"/>
    <mergeCell ref="BJ8:BO8"/>
    <mergeCell ref="BP8:BQ8"/>
    <mergeCell ref="BR8:CB8"/>
    <mergeCell ref="C8:F8"/>
    <mergeCell ref="G8:P8"/>
    <mergeCell ref="Q8:R8"/>
    <mergeCell ref="S8:X8"/>
    <mergeCell ref="Y8:Z8"/>
    <mergeCell ref="AA8:AK8"/>
    <mergeCell ref="E3:AG3"/>
    <mergeCell ref="AV3:BX3"/>
    <mergeCell ref="C7:F7"/>
    <mergeCell ref="G7:P7"/>
    <mergeCell ref="Q7:Z7"/>
    <mergeCell ref="AA7:AK7"/>
    <mergeCell ref="AT7:AW7"/>
    <mergeCell ref="AX7:BG7"/>
    <mergeCell ref="BH7:BQ7"/>
    <mergeCell ref="BR7:CB7"/>
  </mergeCells>
  <phoneticPr fontId="5"/>
  <conditionalFormatting sqref="R40:U40">
    <cfRule type="containsBlanks" dxfId="62" priority="13">
      <formula>LEN(TRIM(R40))=0</formula>
    </cfRule>
  </conditionalFormatting>
  <conditionalFormatting sqref="BI40:BL40">
    <cfRule type="containsBlanks" dxfId="61" priority="12">
      <formula>LEN(TRIM(BI40))=0</formula>
    </cfRule>
  </conditionalFormatting>
  <conditionalFormatting sqref="I11:N13">
    <cfRule type="containsBlanks" dxfId="60" priority="11">
      <formula>LEN(TRIM(I11))=0</formula>
    </cfRule>
  </conditionalFormatting>
  <conditionalFormatting sqref="S8:X13">
    <cfRule type="containsBlanks" dxfId="59" priority="10">
      <formula>LEN(TRIM(S8))=0</formula>
    </cfRule>
  </conditionalFormatting>
  <conditionalFormatting sqref="AA11:AK13">
    <cfRule type="containsBlanks" dxfId="58" priority="9">
      <formula>LEN(TRIM(AA11))=0</formula>
    </cfRule>
  </conditionalFormatting>
  <conditionalFormatting sqref="E100:K111">
    <cfRule type="containsBlanks" dxfId="57" priority="8">
      <formula>LEN(TRIM(E100))=0</formula>
    </cfRule>
  </conditionalFormatting>
  <conditionalFormatting sqref="N100:O111">
    <cfRule type="containsBlanks" dxfId="56" priority="7">
      <formula>LEN(TRIM(N100))=0</formula>
    </cfRule>
  </conditionalFormatting>
  <conditionalFormatting sqref="E112:O112">
    <cfRule type="containsBlanks" dxfId="55" priority="6">
      <formula>LEN(TRIM(E112))=0</formula>
    </cfRule>
  </conditionalFormatting>
  <conditionalFormatting sqref="T100:AJ111">
    <cfRule type="containsBlanks" dxfId="54" priority="5">
      <formula>LEN(TRIM(T100))=0</formula>
    </cfRule>
  </conditionalFormatting>
  <conditionalFormatting sqref="C54:AL57 C86:AL96 C62:AL82">
    <cfRule type="containsBlanks" dxfId="53" priority="4">
      <formula>LEN(TRIM(C54))=0</formula>
    </cfRule>
  </conditionalFormatting>
  <conditionalFormatting sqref="D50:F50">
    <cfRule type="containsBlanks" dxfId="52" priority="3">
      <formula>LEN(TRIM(D50))=0</formula>
    </cfRule>
  </conditionalFormatting>
  <conditionalFormatting sqref="AT54:CC57 AT70:CC82 AT62:AW69 BH62:CC69 AT86:CC96">
    <cfRule type="containsBlanks" dxfId="51" priority="2">
      <formula>LEN(TRIM(AT54))=0</formula>
    </cfRule>
  </conditionalFormatting>
  <conditionalFormatting sqref="AU50:AW50">
    <cfRule type="containsBlanks" dxfId="50" priority="1">
      <formula>LEN(TRIM(AU50))=0</formula>
    </cfRule>
  </conditionalFormatting>
  <dataValidations count="3">
    <dataValidation imeMode="halfAlpha" allowBlank="1" showInputMessage="1" showErrorMessage="1" sqref="I11:N13 BJ100:BJ111 S8:X13 S101:S111 BJ8:BO13 AZ11:BE13 BE100:BF111 T100:T111 N100:O111" xr:uid="{03A8A0C3-7796-4C12-A1A1-D4C665587C5E}"/>
    <dataValidation type="list" allowBlank="1" showInputMessage="1" showErrorMessage="1" sqref="Z54:AF57 BQ62:BW82 Z86:AF96 BQ54:BW57 BQ86:BW96 Z62:AF82" xr:uid="{309BB454-F2CA-4B36-B9B3-B44A1A17B8B2}">
      <formula1>"常勤,非常勤,派遣"</formula1>
    </dataValidation>
    <dataValidation type="list" allowBlank="1" showInputMessage="1" showErrorMessage="1" sqref="Q54:Y57 Q62:Y82 BH54:BP57 BH62:BP82 BH86:BP87" xr:uid="{B1D8B726-12ED-4E5C-85F2-7D34508933F6}">
      <formula1>"保育士及び幼稚園教諭,保育士,幼稚園教諭"</formula1>
    </dataValidation>
  </dataValidations>
  <hyperlinks>
    <hyperlink ref="AO1" location="'認定こども園移行相談票（表紙）'!A1" display="★表紙へ戻る" xr:uid="{60595E7B-FBB5-4BBB-92D1-FD8F5BCFA44E}"/>
  </hyperlinks>
  <pageMargins left="0.7" right="0.7" top="0.75" bottom="0.75" header="0.3" footer="0.3"/>
  <pageSetup paperSize="9" scale="91" orientation="portrait" r:id="rId1"/>
  <rowBreaks count="2" manualBreakCount="2">
    <brk id="45" max="39" man="1"/>
    <brk id="97" max="39"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74967F-18CC-4BC2-AF33-EE120D6E4907}">
  <sheetPr>
    <tabColor theme="5" tint="0.59999389629810485"/>
  </sheetPr>
  <dimension ref="B1:CE47"/>
  <sheetViews>
    <sheetView showGridLines="0" view="pageBreakPreview" zoomScale="80" zoomScaleNormal="100" zoomScaleSheetLayoutView="80" workbookViewId="0"/>
  </sheetViews>
  <sheetFormatPr defaultRowHeight="14.25"/>
  <cols>
    <col min="1" max="2" width="2" style="6" customWidth="1"/>
    <col min="3" max="6" width="4.625" style="6" customWidth="1"/>
    <col min="7" max="40" width="2" style="6" customWidth="1"/>
    <col min="41" max="41" width="3.375" style="6" customWidth="1"/>
    <col min="42" max="45" width="2" style="6" customWidth="1"/>
    <col min="46" max="49" width="4.625" style="6" customWidth="1"/>
    <col min="50" max="83" width="2" style="6" customWidth="1"/>
    <col min="84" max="16384" width="9" style="6"/>
  </cols>
  <sheetData>
    <row r="1" spans="2:83" ht="17.25">
      <c r="B1" s="9" t="s">
        <v>68</v>
      </c>
      <c r="AO1" s="141" t="s">
        <v>414</v>
      </c>
      <c r="AS1" s="9" t="s">
        <v>68</v>
      </c>
    </row>
    <row r="2" spans="2:83" ht="14.25" customHeight="1">
      <c r="C2" s="3"/>
      <c r="D2" s="3"/>
      <c r="E2" s="3"/>
      <c r="F2" s="3"/>
      <c r="G2" s="22"/>
      <c r="H2" s="22"/>
      <c r="I2" s="22"/>
      <c r="J2" s="22"/>
      <c r="K2" s="22"/>
      <c r="L2" s="22"/>
      <c r="M2" s="22"/>
      <c r="N2" s="22"/>
      <c r="O2" s="22"/>
      <c r="P2" s="22"/>
      <c r="Q2" s="3"/>
      <c r="R2" s="3"/>
      <c r="S2" s="3"/>
      <c r="T2" s="3"/>
      <c r="U2" s="3"/>
      <c r="V2" s="3"/>
      <c r="W2" s="3"/>
      <c r="X2" s="3"/>
      <c r="Y2" s="3"/>
      <c r="Z2" s="3"/>
      <c r="AA2" s="3"/>
      <c r="AB2" s="3"/>
      <c r="AC2" s="3"/>
      <c r="AD2" s="3"/>
      <c r="AE2" s="3"/>
      <c r="AF2" s="3"/>
      <c r="AG2" s="3"/>
      <c r="AH2" s="3"/>
      <c r="AI2" s="3"/>
      <c r="AJ2" s="3"/>
      <c r="AK2" s="3"/>
      <c r="AL2" s="3"/>
      <c r="AM2" s="25"/>
      <c r="AN2" s="25"/>
      <c r="AT2" s="3"/>
      <c r="AU2" s="3"/>
      <c r="AV2" s="3"/>
      <c r="AW2" s="3"/>
      <c r="AX2" s="22"/>
      <c r="AY2" s="22"/>
      <c r="AZ2" s="22"/>
      <c r="BA2" s="22"/>
      <c r="BB2" s="22"/>
      <c r="BC2" s="22"/>
      <c r="BD2" s="22"/>
      <c r="BE2" s="22"/>
      <c r="BF2" s="22"/>
      <c r="BG2" s="22"/>
      <c r="BH2" s="3"/>
      <c r="BI2" s="3"/>
      <c r="BJ2" s="3"/>
      <c r="BK2" s="3"/>
      <c r="BL2" s="3"/>
      <c r="BM2" s="3"/>
      <c r="BN2" s="3"/>
      <c r="BO2" s="3"/>
      <c r="BP2" s="3"/>
      <c r="BQ2" s="3"/>
      <c r="BR2" s="3"/>
      <c r="BS2" s="3"/>
      <c r="BT2" s="3"/>
      <c r="BU2" s="3"/>
      <c r="BV2" s="3"/>
      <c r="BW2" s="3"/>
      <c r="BX2" s="3"/>
      <c r="BY2" s="3"/>
      <c r="BZ2" s="3"/>
      <c r="CA2" s="3"/>
      <c r="CB2" s="3"/>
      <c r="CC2" s="3"/>
      <c r="CD2" s="25"/>
      <c r="CE2" s="25"/>
    </row>
    <row r="3" spans="2:83" ht="14.25" customHeight="1">
      <c r="C3" s="3" t="s">
        <v>83</v>
      </c>
      <c r="D3" s="3"/>
      <c r="E3" s="3"/>
      <c r="F3" s="3"/>
      <c r="G3" s="22"/>
      <c r="H3" s="22"/>
      <c r="I3" s="22"/>
      <c r="J3" s="22"/>
      <c r="K3" s="22"/>
      <c r="L3" s="22"/>
      <c r="M3" s="22"/>
      <c r="N3" s="22"/>
      <c r="O3" s="22"/>
      <c r="P3" s="22"/>
      <c r="Q3" s="3"/>
      <c r="R3" s="3"/>
      <c r="S3" s="3"/>
      <c r="T3" s="3"/>
      <c r="U3" s="3"/>
      <c r="V3" s="3"/>
      <c r="W3" s="3"/>
      <c r="X3" s="3"/>
      <c r="Y3" s="3"/>
      <c r="Z3" s="3"/>
      <c r="AA3" s="3"/>
      <c r="AB3" s="3"/>
      <c r="AC3" s="3"/>
      <c r="AD3" s="3"/>
      <c r="AE3" s="3"/>
      <c r="AF3" s="3"/>
      <c r="AG3" s="3"/>
      <c r="AH3" s="3"/>
      <c r="AI3" s="3"/>
      <c r="AJ3" s="3"/>
      <c r="AK3" s="3"/>
      <c r="AL3" s="3"/>
      <c r="AM3" s="25"/>
      <c r="AN3" s="25"/>
      <c r="AT3" s="3" t="s">
        <v>83</v>
      </c>
      <c r="AU3" s="3"/>
      <c r="AV3" s="3"/>
      <c r="AW3" s="3"/>
      <c r="AX3" s="22"/>
      <c r="AY3" s="22"/>
      <c r="AZ3" s="22"/>
      <c r="BA3" s="22"/>
      <c r="BB3" s="22"/>
      <c r="BC3" s="22"/>
      <c r="BD3" s="22"/>
      <c r="BE3" s="22"/>
      <c r="BF3" s="22"/>
      <c r="BG3" s="22"/>
      <c r="BH3" s="3"/>
      <c r="BI3" s="3"/>
      <c r="BJ3" s="3"/>
      <c r="BK3" s="3"/>
      <c r="BL3" s="3"/>
      <c r="BM3" s="3"/>
      <c r="BN3" s="3"/>
      <c r="BO3" s="3"/>
      <c r="BP3" s="3"/>
      <c r="BQ3" s="3"/>
      <c r="BR3" s="3"/>
      <c r="BS3" s="3"/>
      <c r="BT3" s="3"/>
      <c r="BU3" s="3"/>
      <c r="BV3" s="3"/>
      <c r="BW3" s="3"/>
      <c r="BX3" s="3"/>
      <c r="BY3" s="3"/>
      <c r="BZ3" s="3"/>
      <c r="CA3" s="3"/>
      <c r="CB3" s="3"/>
      <c r="CC3" s="3"/>
      <c r="CD3" s="25"/>
      <c r="CE3" s="25"/>
    </row>
    <row r="4" spans="2:83" ht="23.25" customHeight="1">
      <c r="C4" s="181" t="s">
        <v>73</v>
      </c>
      <c r="D4" s="182"/>
      <c r="E4" s="182"/>
      <c r="F4" s="183"/>
      <c r="G4" s="297" t="s">
        <v>74</v>
      </c>
      <c r="H4" s="297"/>
      <c r="I4" s="297"/>
      <c r="J4" s="297"/>
      <c r="K4" s="297"/>
      <c r="L4" s="297"/>
      <c r="M4" s="297"/>
      <c r="N4" s="297"/>
      <c r="O4" s="297"/>
      <c r="P4" s="297"/>
      <c r="Q4" s="181" t="s">
        <v>75</v>
      </c>
      <c r="R4" s="182"/>
      <c r="S4" s="182"/>
      <c r="T4" s="182"/>
      <c r="U4" s="182"/>
      <c r="V4" s="182"/>
      <c r="W4" s="182"/>
      <c r="X4" s="182"/>
      <c r="Y4" s="183"/>
      <c r="Z4" s="298" t="s">
        <v>76</v>
      </c>
      <c r="AA4" s="299"/>
      <c r="AB4" s="299"/>
      <c r="AC4" s="299"/>
      <c r="AD4" s="299"/>
      <c r="AE4" s="299"/>
      <c r="AF4" s="300"/>
      <c r="AG4" s="301" t="s">
        <v>77</v>
      </c>
      <c r="AH4" s="302"/>
      <c r="AI4" s="302"/>
      <c r="AJ4" s="302"/>
      <c r="AK4" s="302"/>
      <c r="AL4" s="302"/>
      <c r="AM4" s="25"/>
      <c r="AN4" s="25"/>
      <c r="AT4" s="181" t="s">
        <v>73</v>
      </c>
      <c r="AU4" s="182"/>
      <c r="AV4" s="182"/>
      <c r="AW4" s="183"/>
      <c r="AX4" s="297" t="s">
        <v>74</v>
      </c>
      <c r="AY4" s="297"/>
      <c r="AZ4" s="297"/>
      <c r="BA4" s="297"/>
      <c r="BB4" s="297"/>
      <c r="BC4" s="297"/>
      <c r="BD4" s="297"/>
      <c r="BE4" s="297"/>
      <c r="BF4" s="297"/>
      <c r="BG4" s="297"/>
      <c r="BH4" s="181" t="s">
        <v>75</v>
      </c>
      <c r="BI4" s="182"/>
      <c r="BJ4" s="182"/>
      <c r="BK4" s="182"/>
      <c r="BL4" s="182"/>
      <c r="BM4" s="182"/>
      <c r="BN4" s="182"/>
      <c r="BO4" s="182"/>
      <c r="BP4" s="183"/>
      <c r="BQ4" s="298" t="s">
        <v>76</v>
      </c>
      <c r="BR4" s="299"/>
      <c r="BS4" s="299"/>
      <c r="BT4" s="299"/>
      <c r="BU4" s="299"/>
      <c r="BV4" s="299"/>
      <c r="BW4" s="300"/>
      <c r="BX4" s="301" t="s">
        <v>77</v>
      </c>
      <c r="BY4" s="302"/>
      <c r="BZ4" s="302"/>
      <c r="CA4" s="302"/>
      <c r="CB4" s="302"/>
      <c r="CC4" s="302"/>
      <c r="CD4" s="25"/>
      <c r="CE4" s="25"/>
    </row>
    <row r="5" spans="2:83" ht="14.25" customHeight="1">
      <c r="C5" s="303"/>
      <c r="D5" s="304"/>
      <c r="E5" s="304"/>
      <c r="F5" s="311"/>
      <c r="G5" s="305"/>
      <c r="H5" s="306"/>
      <c r="I5" s="306"/>
      <c r="J5" s="306"/>
      <c r="K5" s="306"/>
      <c r="L5" s="306"/>
      <c r="M5" s="306"/>
      <c r="N5" s="306"/>
      <c r="O5" s="306"/>
      <c r="P5" s="307"/>
      <c r="Q5" s="303"/>
      <c r="R5" s="304"/>
      <c r="S5" s="304"/>
      <c r="T5" s="304"/>
      <c r="U5" s="304"/>
      <c r="V5" s="304"/>
      <c r="W5" s="304"/>
      <c r="X5" s="304"/>
      <c r="Y5" s="311"/>
      <c r="Z5" s="303"/>
      <c r="AA5" s="304"/>
      <c r="AB5" s="304"/>
      <c r="AC5" s="304"/>
      <c r="AD5" s="304"/>
      <c r="AE5" s="304"/>
      <c r="AF5" s="311"/>
      <c r="AG5" s="303"/>
      <c r="AH5" s="304"/>
      <c r="AI5" s="304"/>
      <c r="AJ5" s="304"/>
      <c r="AK5" s="304"/>
      <c r="AL5" s="311"/>
      <c r="AM5" s="25"/>
      <c r="AN5" s="25"/>
      <c r="AT5" s="187" t="s">
        <v>84</v>
      </c>
      <c r="AU5" s="188"/>
      <c r="AV5" s="188"/>
      <c r="AW5" s="193"/>
      <c r="AX5" s="312" t="s">
        <v>85</v>
      </c>
      <c r="AY5" s="313"/>
      <c r="AZ5" s="313"/>
      <c r="BA5" s="313"/>
      <c r="BB5" s="313"/>
      <c r="BC5" s="313"/>
      <c r="BD5" s="313"/>
      <c r="BE5" s="313"/>
      <c r="BF5" s="313"/>
      <c r="BG5" s="314"/>
      <c r="BH5" s="315" t="s">
        <v>80</v>
      </c>
      <c r="BI5" s="316"/>
      <c r="BJ5" s="316"/>
      <c r="BK5" s="316"/>
      <c r="BL5" s="316"/>
      <c r="BM5" s="316"/>
      <c r="BN5" s="316"/>
      <c r="BO5" s="316"/>
      <c r="BP5" s="317"/>
      <c r="BQ5" s="188" t="s">
        <v>81</v>
      </c>
      <c r="BR5" s="188"/>
      <c r="BS5" s="188"/>
      <c r="BT5" s="188"/>
      <c r="BU5" s="188"/>
      <c r="BV5" s="188"/>
      <c r="BW5" s="193"/>
      <c r="BX5" s="187">
        <v>173</v>
      </c>
      <c r="BY5" s="188"/>
      <c r="BZ5" s="188"/>
      <c r="CA5" s="188"/>
      <c r="CB5" s="188"/>
      <c r="CC5" s="193"/>
      <c r="CD5" s="25"/>
      <c r="CE5" s="25"/>
    </row>
    <row r="6" spans="2:83" ht="14.25" customHeight="1">
      <c r="C6" s="303"/>
      <c r="D6" s="304"/>
      <c r="E6" s="304"/>
      <c r="F6" s="311"/>
      <c r="G6" s="305"/>
      <c r="H6" s="306"/>
      <c r="I6" s="306"/>
      <c r="J6" s="306"/>
      <c r="K6" s="306"/>
      <c r="L6" s="306"/>
      <c r="M6" s="306"/>
      <c r="N6" s="306"/>
      <c r="O6" s="306"/>
      <c r="P6" s="307"/>
      <c r="Q6" s="303"/>
      <c r="R6" s="304"/>
      <c r="S6" s="304"/>
      <c r="T6" s="304"/>
      <c r="U6" s="304"/>
      <c r="V6" s="304"/>
      <c r="W6" s="304"/>
      <c r="X6" s="304"/>
      <c r="Y6" s="311"/>
      <c r="Z6" s="303"/>
      <c r="AA6" s="304"/>
      <c r="AB6" s="304"/>
      <c r="AC6" s="304"/>
      <c r="AD6" s="304"/>
      <c r="AE6" s="304"/>
      <c r="AF6" s="311"/>
      <c r="AG6" s="303"/>
      <c r="AH6" s="304"/>
      <c r="AI6" s="304"/>
      <c r="AJ6" s="304"/>
      <c r="AK6" s="304"/>
      <c r="AL6" s="311"/>
      <c r="AM6" s="25"/>
      <c r="AN6" s="25"/>
      <c r="AT6" s="187" t="s">
        <v>84</v>
      </c>
      <c r="AU6" s="188"/>
      <c r="AV6" s="188"/>
      <c r="AW6" s="193"/>
      <c r="AX6" s="312" t="s">
        <v>85</v>
      </c>
      <c r="AY6" s="313"/>
      <c r="AZ6" s="313"/>
      <c r="BA6" s="313"/>
      <c r="BB6" s="313"/>
      <c r="BC6" s="313"/>
      <c r="BD6" s="313"/>
      <c r="BE6" s="313"/>
      <c r="BF6" s="313"/>
      <c r="BG6" s="314"/>
      <c r="BH6" s="315" t="s">
        <v>80</v>
      </c>
      <c r="BI6" s="316"/>
      <c r="BJ6" s="316"/>
      <c r="BK6" s="316"/>
      <c r="BL6" s="316"/>
      <c r="BM6" s="316"/>
      <c r="BN6" s="316"/>
      <c r="BO6" s="316"/>
      <c r="BP6" s="317"/>
      <c r="BQ6" s="188" t="s">
        <v>81</v>
      </c>
      <c r="BR6" s="188"/>
      <c r="BS6" s="188"/>
      <c r="BT6" s="188"/>
      <c r="BU6" s="188"/>
      <c r="BV6" s="188"/>
      <c r="BW6" s="193"/>
      <c r="BX6" s="187">
        <v>173</v>
      </c>
      <c r="BY6" s="188"/>
      <c r="BZ6" s="188"/>
      <c r="CA6" s="188"/>
      <c r="CB6" s="188"/>
      <c r="CC6" s="193"/>
      <c r="CD6" s="25"/>
      <c r="CE6" s="25"/>
    </row>
    <row r="7" spans="2:83" ht="14.25" customHeight="1">
      <c r="C7" s="303"/>
      <c r="D7" s="304"/>
      <c r="E7" s="304"/>
      <c r="F7" s="311"/>
      <c r="G7" s="305"/>
      <c r="H7" s="306"/>
      <c r="I7" s="306"/>
      <c r="J7" s="306"/>
      <c r="K7" s="306"/>
      <c r="L7" s="306"/>
      <c r="M7" s="306"/>
      <c r="N7" s="306"/>
      <c r="O7" s="306"/>
      <c r="P7" s="307"/>
      <c r="Q7" s="303"/>
      <c r="R7" s="304"/>
      <c r="S7" s="304"/>
      <c r="T7" s="304"/>
      <c r="U7" s="304"/>
      <c r="V7" s="304"/>
      <c r="W7" s="304"/>
      <c r="X7" s="304"/>
      <c r="Y7" s="311"/>
      <c r="Z7" s="303"/>
      <c r="AA7" s="304"/>
      <c r="AB7" s="304"/>
      <c r="AC7" s="304"/>
      <c r="AD7" s="304"/>
      <c r="AE7" s="304"/>
      <c r="AF7" s="311"/>
      <c r="AG7" s="303"/>
      <c r="AH7" s="304"/>
      <c r="AI7" s="304"/>
      <c r="AJ7" s="304"/>
      <c r="AK7" s="304"/>
      <c r="AL7" s="311"/>
      <c r="AM7" s="25"/>
      <c r="AN7" s="25"/>
      <c r="AT7" s="187" t="s">
        <v>84</v>
      </c>
      <c r="AU7" s="188"/>
      <c r="AV7" s="188"/>
      <c r="AW7" s="193"/>
      <c r="AX7" s="312" t="s">
        <v>85</v>
      </c>
      <c r="AY7" s="313"/>
      <c r="AZ7" s="313"/>
      <c r="BA7" s="313"/>
      <c r="BB7" s="313"/>
      <c r="BC7" s="313"/>
      <c r="BD7" s="313"/>
      <c r="BE7" s="313"/>
      <c r="BF7" s="313"/>
      <c r="BG7" s="314"/>
      <c r="BH7" s="315" t="s">
        <v>80</v>
      </c>
      <c r="BI7" s="316"/>
      <c r="BJ7" s="316"/>
      <c r="BK7" s="316"/>
      <c r="BL7" s="316"/>
      <c r="BM7" s="316"/>
      <c r="BN7" s="316"/>
      <c r="BO7" s="316"/>
      <c r="BP7" s="317"/>
      <c r="BQ7" s="188" t="s">
        <v>81</v>
      </c>
      <c r="BR7" s="188"/>
      <c r="BS7" s="188"/>
      <c r="BT7" s="188"/>
      <c r="BU7" s="188"/>
      <c r="BV7" s="188"/>
      <c r="BW7" s="193"/>
      <c r="BX7" s="187">
        <v>173</v>
      </c>
      <c r="BY7" s="188"/>
      <c r="BZ7" s="188"/>
      <c r="CA7" s="188"/>
      <c r="CB7" s="188"/>
      <c r="CC7" s="193"/>
      <c r="CD7" s="25"/>
      <c r="CE7" s="25"/>
    </row>
    <row r="8" spans="2:83" ht="14.25" customHeight="1">
      <c r="C8" s="303"/>
      <c r="D8" s="304"/>
      <c r="E8" s="304"/>
      <c r="F8" s="311"/>
      <c r="G8" s="305"/>
      <c r="H8" s="306"/>
      <c r="I8" s="306"/>
      <c r="J8" s="306"/>
      <c r="K8" s="306"/>
      <c r="L8" s="306"/>
      <c r="M8" s="306"/>
      <c r="N8" s="306"/>
      <c r="O8" s="306"/>
      <c r="P8" s="307"/>
      <c r="Q8" s="303"/>
      <c r="R8" s="304"/>
      <c r="S8" s="304"/>
      <c r="T8" s="304"/>
      <c r="U8" s="304"/>
      <c r="V8" s="304"/>
      <c r="W8" s="304"/>
      <c r="X8" s="304"/>
      <c r="Y8" s="311"/>
      <c r="Z8" s="303"/>
      <c r="AA8" s="304"/>
      <c r="AB8" s="304"/>
      <c r="AC8" s="304"/>
      <c r="AD8" s="304"/>
      <c r="AE8" s="304"/>
      <c r="AF8" s="311"/>
      <c r="AG8" s="303"/>
      <c r="AH8" s="304"/>
      <c r="AI8" s="304"/>
      <c r="AJ8" s="304"/>
      <c r="AK8" s="304"/>
      <c r="AL8" s="311"/>
      <c r="AM8" s="25"/>
      <c r="AN8" s="25"/>
      <c r="AT8" s="187" t="s">
        <v>84</v>
      </c>
      <c r="AU8" s="188"/>
      <c r="AV8" s="188"/>
      <c r="AW8" s="193"/>
      <c r="AX8" s="312" t="s">
        <v>85</v>
      </c>
      <c r="AY8" s="313"/>
      <c r="AZ8" s="313"/>
      <c r="BA8" s="313"/>
      <c r="BB8" s="313"/>
      <c r="BC8" s="313"/>
      <c r="BD8" s="313"/>
      <c r="BE8" s="313"/>
      <c r="BF8" s="313"/>
      <c r="BG8" s="314"/>
      <c r="BH8" s="315" t="s">
        <v>80</v>
      </c>
      <c r="BI8" s="316"/>
      <c r="BJ8" s="316"/>
      <c r="BK8" s="316"/>
      <c r="BL8" s="316"/>
      <c r="BM8" s="316"/>
      <c r="BN8" s="316"/>
      <c r="BO8" s="316"/>
      <c r="BP8" s="317"/>
      <c r="BQ8" s="188" t="s">
        <v>81</v>
      </c>
      <c r="BR8" s="188"/>
      <c r="BS8" s="188"/>
      <c r="BT8" s="188"/>
      <c r="BU8" s="188"/>
      <c r="BV8" s="188"/>
      <c r="BW8" s="193"/>
      <c r="BX8" s="187">
        <v>173</v>
      </c>
      <c r="BY8" s="188"/>
      <c r="BZ8" s="188"/>
      <c r="CA8" s="188"/>
      <c r="CB8" s="188"/>
      <c r="CC8" s="193"/>
      <c r="CD8" s="25"/>
      <c r="CE8" s="25"/>
    </row>
    <row r="9" spans="2:83" ht="14.25" customHeight="1">
      <c r="C9" s="303"/>
      <c r="D9" s="304"/>
      <c r="E9" s="304"/>
      <c r="F9" s="311"/>
      <c r="G9" s="305"/>
      <c r="H9" s="306"/>
      <c r="I9" s="306"/>
      <c r="J9" s="306"/>
      <c r="K9" s="306"/>
      <c r="L9" s="306"/>
      <c r="M9" s="306"/>
      <c r="N9" s="306"/>
      <c r="O9" s="306"/>
      <c r="P9" s="307"/>
      <c r="Q9" s="303"/>
      <c r="R9" s="304"/>
      <c r="S9" s="304"/>
      <c r="T9" s="304"/>
      <c r="U9" s="304"/>
      <c r="V9" s="304"/>
      <c r="W9" s="304"/>
      <c r="X9" s="304"/>
      <c r="Y9" s="311"/>
      <c r="Z9" s="303"/>
      <c r="AA9" s="304"/>
      <c r="AB9" s="304"/>
      <c r="AC9" s="304"/>
      <c r="AD9" s="304"/>
      <c r="AE9" s="304"/>
      <c r="AF9" s="311"/>
      <c r="AG9" s="303"/>
      <c r="AH9" s="304"/>
      <c r="AI9" s="304"/>
      <c r="AJ9" s="304"/>
      <c r="AK9" s="304"/>
      <c r="AL9" s="311"/>
      <c r="AM9" s="25"/>
      <c r="AN9" s="25"/>
      <c r="AT9" s="187" t="s">
        <v>84</v>
      </c>
      <c r="AU9" s="188"/>
      <c r="AV9" s="188"/>
      <c r="AW9" s="193"/>
      <c r="AX9" s="312" t="s">
        <v>85</v>
      </c>
      <c r="AY9" s="313"/>
      <c r="AZ9" s="313"/>
      <c r="BA9" s="313"/>
      <c r="BB9" s="313"/>
      <c r="BC9" s="313"/>
      <c r="BD9" s="313"/>
      <c r="BE9" s="313"/>
      <c r="BF9" s="313"/>
      <c r="BG9" s="314"/>
      <c r="BH9" s="315" t="s">
        <v>80</v>
      </c>
      <c r="BI9" s="316"/>
      <c r="BJ9" s="316"/>
      <c r="BK9" s="316"/>
      <c r="BL9" s="316"/>
      <c r="BM9" s="316"/>
      <c r="BN9" s="316"/>
      <c r="BO9" s="316"/>
      <c r="BP9" s="317"/>
      <c r="BQ9" s="188" t="s">
        <v>86</v>
      </c>
      <c r="BR9" s="188"/>
      <c r="BS9" s="188"/>
      <c r="BT9" s="188"/>
      <c r="BU9" s="188"/>
      <c r="BV9" s="188"/>
      <c r="BW9" s="193"/>
      <c r="BX9" s="187">
        <v>90</v>
      </c>
      <c r="BY9" s="188"/>
      <c r="BZ9" s="188"/>
      <c r="CA9" s="188"/>
      <c r="CB9" s="188"/>
      <c r="CC9" s="193"/>
      <c r="CD9" s="25"/>
      <c r="CE9" s="25"/>
    </row>
    <row r="10" spans="2:83" ht="14.25" customHeight="1">
      <c r="C10" s="303"/>
      <c r="D10" s="304"/>
      <c r="E10" s="304"/>
      <c r="F10" s="311"/>
      <c r="G10" s="305"/>
      <c r="H10" s="306"/>
      <c r="I10" s="306"/>
      <c r="J10" s="306"/>
      <c r="K10" s="306"/>
      <c r="L10" s="306"/>
      <c r="M10" s="306"/>
      <c r="N10" s="306"/>
      <c r="O10" s="306"/>
      <c r="P10" s="307"/>
      <c r="Q10" s="303"/>
      <c r="R10" s="304"/>
      <c r="S10" s="304"/>
      <c r="T10" s="304"/>
      <c r="U10" s="304"/>
      <c r="V10" s="304"/>
      <c r="W10" s="304"/>
      <c r="X10" s="304"/>
      <c r="Y10" s="311"/>
      <c r="Z10" s="303"/>
      <c r="AA10" s="304"/>
      <c r="AB10" s="304"/>
      <c r="AC10" s="304"/>
      <c r="AD10" s="304"/>
      <c r="AE10" s="304"/>
      <c r="AF10" s="311"/>
      <c r="AG10" s="303"/>
      <c r="AH10" s="304"/>
      <c r="AI10" s="304"/>
      <c r="AJ10" s="304"/>
      <c r="AK10" s="304"/>
      <c r="AL10" s="311"/>
      <c r="AM10" s="3"/>
      <c r="AN10" s="3"/>
      <c r="AT10" s="187" t="s">
        <v>84</v>
      </c>
      <c r="AU10" s="188"/>
      <c r="AV10" s="188"/>
      <c r="AW10" s="193"/>
      <c r="AX10" s="312" t="s">
        <v>85</v>
      </c>
      <c r="AY10" s="313"/>
      <c r="AZ10" s="313"/>
      <c r="BA10" s="313"/>
      <c r="BB10" s="313"/>
      <c r="BC10" s="313"/>
      <c r="BD10" s="313"/>
      <c r="BE10" s="313"/>
      <c r="BF10" s="313"/>
      <c r="BG10" s="314"/>
      <c r="BH10" s="315" t="s">
        <v>80</v>
      </c>
      <c r="BI10" s="316"/>
      <c r="BJ10" s="316"/>
      <c r="BK10" s="316"/>
      <c r="BL10" s="316"/>
      <c r="BM10" s="316"/>
      <c r="BN10" s="316"/>
      <c r="BO10" s="316"/>
      <c r="BP10" s="317"/>
      <c r="BQ10" s="188" t="s">
        <v>86</v>
      </c>
      <c r="BR10" s="188"/>
      <c r="BS10" s="188"/>
      <c r="BT10" s="188"/>
      <c r="BU10" s="188"/>
      <c r="BV10" s="188"/>
      <c r="BW10" s="193"/>
      <c r="BX10" s="187">
        <v>100</v>
      </c>
      <c r="BY10" s="188"/>
      <c r="BZ10" s="188"/>
      <c r="CA10" s="188"/>
      <c r="CB10" s="188"/>
      <c r="CC10" s="193"/>
      <c r="CD10" s="3"/>
      <c r="CE10" s="3"/>
    </row>
    <row r="11" spans="2:83" ht="14.25" customHeight="1">
      <c r="C11" s="303"/>
      <c r="D11" s="304"/>
      <c r="E11" s="304"/>
      <c r="F11" s="311"/>
      <c r="G11" s="305"/>
      <c r="H11" s="306"/>
      <c r="I11" s="306"/>
      <c r="J11" s="306"/>
      <c r="K11" s="306"/>
      <c r="L11" s="306"/>
      <c r="M11" s="306"/>
      <c r="N11" s="306"/>
      <c r="O11" s="306"/>
      <c r="P11" s="307"/>
      <c r="Q11" s="303"/>
      <c r="R11" s="304"/>
      <c r="S11" s="304"/>
      <c r="T11" s="304"/>
      <c r="U11" s="304"/>
      <c r="V11" s="304"/>
      <c r="W11" s="304"/>
      <c r="X11" s="304"/>
      <c r="Y11" s="311"/>
      <c r="Z11" s="303"/>
      <c r="AA11" s="304"/>
      <c r="AB11" s="304"/>
      <c r="AC11" s="304"/>
      <c r="AD11" s="304"/>
      <c r="AE11" s="304"/>
      <c r="AF11" s="311"/>
      <c r="AG11" s="303"/>
      <c r="AH11" s="304"/>
      <c r="AI11" s="304"/>
      <c r="AJ11" s="304"/>
      <c r="AK11" s="304"/>
      <c r="AL11" s="311"/>
      <c r="AM11" s="3"/>
      <c r="AN11" s="3"/>
      <c r="AT11" s="187" t="s">
        <v>84</v>
      </c>
      <c r="AU11" s="188"/>
      <c r="AV11" s="188"/>
      <c r="AW11" s="193"/>
      <c r="AX11" s="312" t="s">
        <v>85</v>
      </c>
      <c r="AY11" s="313"/>
      <c r="AZ11" s="313"/>
      <c r="BA11" s="313"/>
      <c r="BB11" s="313"/>
      <c r="BC11" s="313"/>
      <c r="BD11" s="313"/>
      <c r="BE11" s="313"/>
      <c r="BF11" s="313"/>
      <c r="BG11" s="314"/>
      <c r="BH11" s="315" t="s">
        <v>87</v>
      </c>
      <c r="BI11" s="316"/>
      <c r="BJ11" s="316"/>
      <c r="BK11" s="316"/>
      <c r="BL11" s="316"/>
      <c r="BM11" s="316"/>
      <c r="BN11" s="316"/>
      <c r="BO11" s="316"/>
      <c r="BP11" s="317"/>
      <c r="BQ11" s="188" t="s">
        <v>81</v>
      </c>
      <c r="BR11" s="188"/>
      <c r="BS11" s="188"/>
      <c r="BT11" s="188"/>
      <c r="BU11" s="188"/>
      <c r="BV11" s="188"/>
      <c r="BW11" s="193"/>
      <c r="BX11" s="187">
        <v>173</v>
      </c>
      <c r="BY11" s="188"/>
      <c r="BZ11" s="188"/>
      <c r="CA11" s="188"/>
      <c r="CB11" s="188"/>
      <c r="CC11" s="193"/>
      <c r="CD11" s="3"/>
      <c r="CE11" s="3"/>
    </row>
    <row r="12" spans="2:83" ht="14.25" customHeight="1">
      <c r="C12" s="303"/>
      <c r="D12" s="304"/>
      <c r="E12" s="304"/>
      <c r="F12" s="311"/>
      <c r="G12" s="305"/>
      <c r="H12" s="306"/>
      <c r="I12" s="306"/>
      <c r="J12" s="306"/>
      <c r="K12" s="306"/>
      <c r="L12" s="306"/>
      <c r="M12" s="306"/>
      <c r="N12" s="306"/>
      <c r="O12" s="306"/>
      <c r="P12" s="307"/>
      <c r="Q12" s="303"/>
      <c r="R12" s="304"/>
      <c r="S12" s="304"/>
      <c r="T12" s="304"/>
      <c r="U12" s="304"/>
      <c r="V12" s="304"/>
      <c r="W12" s="304"/>
      <c r="X12" s="304"/>
      <c r="Y12" s="311"/>
      <c r="Z12" s="303"/>
      <c r="AA12" s="304"/>
      <c r="AB12" s="304"/>
      <c r="AC12" s="304"/>
      <c r="AD12" s="304"/>
      <c r="AE12" s="304"/>
      <c r="AF12" s="311"/>
      <c r="AG12" s="303"/>
      <c r="AH12" s="304"/>
      <c r="AI12" s="304"/>
      <c r="AJ12" s="304"/>
      <c r="AK12" s="304"/>
      <c r="AL12" s="311"/>
      <c r="AM12" s="3"/>
      <c r="AN12" s="3"/>
      <c r="AT12" s="187" t="s">
        <v>84</v>
      </c>
      <c r="AU12" s="188"/>
      <c r="AV12" s="188"/>
      <c r="AW12" s="193"/>
      <c r="AX12" s="312" t="s">
        <v>85</v>
      </c>
      <c r="AY12" s="313"/>
      <c r="AZ12" s="313"/>
      <c r="BA12" s="313"/>
      <c r="BB12" s="313"/>
      <c r="BC12" s="313"/>
      <c r="BD12" s="313"/>
      <c r="BE12" s="313"/>
      <c r="BF12" s="313"/>
      <c r="BG12" s="314"/>
      <c r="BH12" s="315" t="s">
        <v>87</v>
      </c>
      <c r="BI12" s="316"/>
      <c r="BJ12" s="316"/>
      <c r="BK12" s="316"/>
      <c r="BL12" s="316"/>
      <c r="BM12" s="316"/>
      <c r="BN12" s="316"/>
      <c r="BO12" s="316"/>
      <c r="BP12" s="317"/>
      <c r="BQ12" s="188" t="s">
        <v>81</v>
      </c>
      <c r="BR12" s="188"/>
      <c r="BS12" s="188"/>
      <c r="BT12" s="188"/>
      <c r="BU12" s="188"/>
      <c r="BV12" s="188"/>
      <c r="BW12" s="193"/>
      <c r="BX12" s="187">
        <v>173</v>
      </c>
      <c r="BY12" s="188"/>
      <c r="BZ12" s="188"/>
      <c r="CA12" s="188"/>
      <c r="CB12" s="188"/>
      <c r="CC12" s="193"/>
      <c r="CD12" s="3"/>
      <c r="CE12" s="3"/>
    </row>
    <row r="13" spans="2:83" ht="14.25" customHeight="1">
      <c r="C13" s="303"/>
      <c r="D13" s="304"/>
      <c r="E13" s="304"/>
      <c r="F13" s="311"/>
      <c r="G13" s="305"/>
      <c r="H13" s="306"/>
      <c r="I13" s="306"/>
      <c r="J13" s="306"/>
      <c r="K13" s="306"/>
      <c r="L13" s="306"/>
      <c r="M13" s="306"/>
      <c r="N13" s="306"/>
      <c r="O13" s="306"/>
      <c r="P13" s="307"/>
      <c r="Q13" s="303"/>
      <c r="R13" s="304"/>
      <c r="S13" s="304"/>
      <c r="T13" s="304"/>
      <c r="U13" s="304"/>
      <c r="V13" s="304"/>
      <c r="W13" s="304"/>
      <c r="X13" s="304"/>
      <c r="Y13" s="311"/>
      <c r="Z13" s="303"/>
      <c r="AA13" s="304"/>
      <c r="AB13" s="304"/>
      <c r="AC13" s="304"/>
      <c r="AD13" s="304"/>
      <c r="AE13" s="304"/>
      <c r="AF13" s="311"/>
      <c r="AG13" s="303"/>
      <c r="AH13" s="304"/>
      <c r="AI13" s="304"/>
      <c r="AJ13" s="304"/>
      <c r="AK13" s="304"/>
      <c r="AL13" s="311"/>
      <c r="AM13" s="3"/>
      <c r="AN13" s="3"/>
      <c r="AT13" s="187"/>
      <c r="AU13" s="188"/>
      <c r="AV13" s="188"/>
      <c r="AW13" s="188"/>
      <c r="AX13" s="312"/>
      <c r="AY13" s="313"/>
      <c r="AZ13" s="313"/>
      <c r="BA13" s="313"/>
      <c r="BB13" s="313"/>
      <c r="BC13" s="313"/>
      <c r="BD13" s="313"/>
      <c r="BE13" s="313"/>
      <c r="BF13" s="313"/>
      <c r="BG13" s="314"/>
      <c r="BH13" s="315"/>
      <c r="BI13" s="316"/>
      <c r="BJ13" s="316"/>
      <c r="BK13" s="316"/>
      <c r="BL13" s="316"/>
      <c r="BM13" s="316"/>
      <c r="BN13" s="316"/>
      <c r="BO13" s="316"/>
      <c r="BP13" s="317"/>
      <c r="BQ13" s="188"/>
      <c r="BR13" s="188"/>
      <c r="BS13" s="188"/>
      <c r="BT13" s="188"/>
      <c r="BU13" s="188"/>
      <c r="BV13" s="188"/>
      <c r="BW13" s="193"/>
      <c r="BX13" s="187"/>
      <c r="BY13" s="188"/>
      <c r="BZ13" s="188"/>
      <c r="CA13" s="188"/>
      <c r="CB13" s="188"/>
      <c r="CC13" s="193"/>
      <c r="CD13" s="3"/>
      <c r="CE13" s="3"/>
    </row>
    <row r="14" spans="2:83" ht="14.25" customHeight="1">
      <c r="C14" s="303"/>
      <c r="D14" s="304"/>
      <c r="E14" s="304"/>
      <c r="F14" s="304"/>
      <c r="G14" s="305"/>
      <c r="H14" s="306"/>
      <c r="I14" s="306"/>
      <c r="J14" s="306"/>
      <c r="K14" s="306"/>
      <c r="L14" s="306"/>
      <c r="M14" s="306"/>
      <c r="N14" s="306"/>
      <c r="O14" s="306"/>
      <c r="P14" s="307"/>
      <c r="Q14" s="303"/>
      <c r="R14" s="304"/>
      <c r="S14" s="304"/>
      <c r="T14" s="304"/>
      <c r="U14" s="304"/>
      <c r="V14" s="304"/>
      <c r="W14" s="304"/>
      <c r="X14" s="304"/>
      <c r="Y14" s="311"/>
      <c r="Z14" s="304"/>
      <c r="AA14" s="304"/>
      <c r="AB14" s="304"/>
      <c r="AC14" s="304"/>
      <c r="AD14" s="304"/>
      <c r="AE14" s="304"/>
      <c r="AF14" s="311"/>
      <c r="AG14" s="303"/>
      <c r="AH14" s="304"/>
      <c r="AI14" s="304"/>
      <c r="AJ14" s="304"/>
      <c r="AK14" s="304"/>
      <c r="AL14" s="311"/>
      <c r="AM14" s="3"/>
      <c r="AN14" s="3"/>
      <c r="AT14" s="187"/>
      <c r="AU14" s="188"/>
      <c r="AV14" s="188"/>
      <c r="AW14" s="188"/>
      <c r="AX14" s="312"/>
      <c r="AY14" s="313"/>
      <c r="AZ14" s="313"/>
      <c r="BA14" s="313"/>
      <c r="BB14" s="313"/>
      <c r="BC14" s="313"/>
      <c r="BD14" s="313"/>
      <c r="BE14" s="313"/>
      <c r="BF14" s="313"/>
      <c r="BG14" s="314"/>
      <c r="BH14" s="315"/>
      <c r="BI14" s="316"/>
      <c r="BJ14" s="316"/>
      <c r="BK14" s="316"/>
      <c r="BL14" s="316"/>
      <c r="BM14" s="316"/>
      <c r="BN14" s="316"/>
      <c r="BO14" s="316"/>
      <c r="BP14" s="317"/>
      <c r="BQ14" s="188"/>
      <c r="BR14" s="188"/>
      <c r="BS14" s="188"/>
      <c r="BT14" s="188"/>
      <c r="BU14" s="188"/>
      <c r="BV14" s="188"/>
      <c r="BW14" s="193"/>
      <c r="BX14" s="187"/>
      <c r="BY14" s="188"/>
      <c r="BZ14" s="188"/>
      <c r="CA14" s="188"/>
      <c r="CB14" s="188"/>
      <c r="CC14" s="193"/>
      <c r="CD14" s="3"/>
      <c r="CE14" s="3"/>
    </row>
    <row r="15" spans="2:83" ht="14.25" customHeight="1">
      <c r="C15" s="303"/>
      <c r="D15" s="304"/>
      <c r="E15" s="304"/>
      <c r="F15" s="304"/>
      <c r="G15" s="305"/>
      <c r="H15" s="306"/>
      <c r="I15" s="306"/>
      <c r="J15" s="306"/>
      <c r="K15" s="306"/>
      <c r="L15" s="306"/>
      <c r="M15" s="306"/>
      <c r="N15" s="306"/>
      <c r="O15" s="306"/>
      <c r="P15" s="307"/>
      <c r="Q15" s="303"/>
      <c r="R15" s="304"/>
      <c r="S15" s="304"/>
      <c r="T15" s="304"/>
      <c r="U15" s="304"/>
      <c r="V15" s="304"/>
      <c r="W15" s="304"/>
      <c r="X15" s="304"/>
      <c r="Y15" s="311"/>
      <c r="Z15" s="304"/>
      <c r="AA15" s="304"/>
      <c r="AB15" s="304"/>
      <c r="AC15" s="304"/>
      <c r="AD15" s="304"/>
      <c r="AE15" s="304"/>
      <c r="AF15" s="311"/>
      <c r="AG15" s="303"/>
      <c r="AH15" s="304"/>
      <c r="AI15" s="304"/>
      <c r="AJ15" s="304"/>
      <c r="AK15" s="304"/>
      <c r="AL15" s="311"/>
      <c r="AM15" s="3"/>
      <c r="AN15" s="3"/>
      <c r="AT15" s="187"/>
      <c r="AU15" s="188"/>
      <c r="AV15" s="188"/>
      <c r="AW15" s="188"/>
      <c r="AX15" s="312"/>
      <c r="AY15" s="313"/>
      <c r="AZ15" s="313"/>
      <c r="BA15" s="313"/>
      <c r="BB15" s="313"/>
      <c r="BC15" s="313"/>
      <c r="BD15" s="313"/>
      <c r="BE15" s="313"/>
      <c r="BF15" s="313"/>
      <c r="BG15" s="314"/>
      <c r="BH15" s="187"/>
      <c r="BI15" s="188"/>
      <c r="BJ15" s="188"/>
      <c r="BK15" s="188"/>
      <c r="BL15" s="188"/>
      <c r="BM15" s="188"/>
      <c r="BN15" s="188"/>
      <c r="BO15" s="188"/>
      <c r="BP15" s="193"/>
      <c r="BQ15" s="188"/>
      <c r="BR15" s="188"/>
      <c r="BS15" s="188"/>
      <c r="BT15" s="188"/>
      <c r="BU15" s="188"/>
      <c r="BV15" s="188"/>
      <c r="BW15" s="193"/>
      <c r="BX15" s="187"/>
      <c r="BY15" s="188"/>
      <c r="BZ15" s="188"/>
      <c r="CA15" s="188"/>
      <c r="CB15" s="188"/>
      <c r="CC15" s="193"/>
      <c r="CD15" s="3"/>
      <c r="CE15" s="3"/>
    </row>
    <row r="16" spans="2:83" ht="14.25" customHeight="1">
      <c r="C16" s="303"/>
      <c r="D16" s="304"/>
      <c r="E16" s="304"/>
      <c r="F16" s="304"/>
      <c r="G16" s="305"/>
      <c r="H16" s="306"/>
      <c r="I16" s="306"/>
      <c r="J16" s="306"/>
      <c r="K16" s="306"/>
      <c r="L16" s="306"/>
      <c r="M16" s="306"/>
      <c r="N16" s="306"/>
      <c r="O16" s="306"/>
      <c r="P16" s="307"/>
      <c r="Q16" s="303"/>
      <c r="R16" s="304"/>
      <c r="S16" s="304"/>
      <c r="T16" s="304"/>
      <c r="U16" s="304"/>
      <c r="V16" s="304"/>
      <c r="W16" s="304"/>
      <c r="X16" s="304"/>
      <c r="Y16" s="311"/>
      <c r="Z16" s="304"/>
      <c r="AA16" s="304"/>
      <c r="AB16" s="304"/>
      <c r="AC16" s="304"/>
      <c r="AD16" s="304"/>
      <c r="AE16" s="304"/>
      <c r="AF16" s="311"/>
      <c r="AG16" s="303"/>
      <c r="AH16" s="304"/>
      <c r="AI16" s="304"/>
      <c r="AJ16" s="304"/>
      <c r="AK16" s="304"/>
      <c r="AL16" s="311"/>
      <c r="AM16" s="3"/>
      <c r="AN16" s="3"/>
      <c r="AT16" s="187"/>
      <c r="AU16" s="188"/>
      <c r="AV16" s="188"/>
      <c r="AW16" s="188"/>
      <c r="AX16" s="312"/>
      <c r="AY16" s="313"/>
      <c r="AZ16" s="313"/>
      <c r="BA16" s="313"/>
      <c r="BB16" s="313"/>
      <c r="BC16" s="313"/>
      <c r="BD16" s="313"/>
      <c r="BE16" s="313"/>
      <c r="BF16" s="313"/>
      <c r="BG16" s="314"/>
      <c r="BH16" s="187"/>
      <c r="BI16" s="188"/>
      <c r="BJ16" s="188"/>
      <c r="BK16" s="188"/>
      <c r="BL16" s="188"/>
      <c r="BM16" s="188"/>
      <c r="BN16" s="188"/>
      <c r="BO16" s="188"/>
      <c r="BP16" s="193"/>
      <c r="BQ16" s="188"/>
      <c r="BR16" s="188"/>
      <c r="BS16" s="188"/>
      <c r="BT16" s="188"/>
      <c r="BU16" s="188"/>
      <c r="BV16" s="188"/>
      <c r="BW16" s="193"/>
      <c r="BX16" s="187"/>
      <c r="BY16" s="188"/>
      <c r="BZ16" s="188"/>
      <c r="CA16" s="188"/>
      <c r="CB16" s="188"/>
      <c r="CC16" s="193"/>
      <c r="CD16" s="3"/>
      <c r="CE16" s="3"/>
    </row>
    <row r="17" spans="2:83" ht="14.25" customHeight="1">
      <c r="C17" s="303"/>
      <c r="D17" s="304"/>
      <c r="E17" s="304"/>
      <c r="F17" s="304"/>
      <c r="G17" s="305"/>
      <c r="H17" s="306"/>
      <c r="I17" s="306"/>
      <c r="J17" s="306"/>
      <c r="K17" s="306"/>
      <c r="L17" s="306"/>
      <c r="M17" s="306"/>
      <c r="N17" s="306"/>
      <c r="O17" s="306"/>
      <c r="P17" s="307"/>
      <c r="Q17" s="303"/>
      <c r="R17" s="304"/>
      <c r="S17" s="304"/>
      <c r="T17" s="304"/>
      <c r="U17" s="304"/>
      <c r="V17" s="304"/>
      <c r="W17" s="304"/>
      <c r="X17" s="304"/>
      <c r="Y17" s="311"/>
      <c r="Z17" s="304"/>
      <c r="AA17" s="304"/>
      <c r="AB17" s="304"/>
      <c r="AC17" s="304"/>
      <c r="AD17" s="304"/>
      <c r="AE17" s="304"/>
      <c r="AF17" s="311"/>
      <c r="AG17" s="303"/>
      <c r="AH17" s="304"/>
      <c r="AI17" s="304"/>
      <c r="AJ17" s="304"/>
      <c r="AK17" s="304"/>
      <c r="AL17" s="311"/>
      <c r="AM17" s="3"/>
      <c r="AN17" s="3"/>
      <c r="AT17" s="187"/>
      <c r="AU17" s="188"/>
      <c r="AV17" s="188"/>
      <c r="AW17" s="188"/>
      <c r="AX17" s="312"/>
      <c r="AY17" s="313"/>
      <c r="AZ17" s="313"/>
      <c r="BA17" s="313"/>
      <c r="BB17" s="313"/>
      <c r="BC17" s="313"/>
      <c r="BD17" s="313"/>
      <c r="BE17" s="313"/>
      <c r="BF17" s="313"/>
      <c r="BG17" s="314"/>
      <c r="BH17" s="187"/>
      <c r="BI17" s="188"/>
      <c r="BJ17" s="188"/>
      <c r="BK17" s="188"/>
      <c r="BL17" s="188"/>
      <c r="BM17" s="188"/>
      <c r="BN17" s="188"/>
      <c r="BO17" s="188"/>
      <c r="BP17" s="193"/>
      <c r="BQ17" s="188"/>
      <c r="BR17" s="188"/>
      <c r="BS17" s="188"/>
      <c r="BT17" s="188"/>
      <c r="BU17" s="188"/>
      <c r="BV17" s="188"/>
      <c r="BW17" s="193"/>
      <c r="BX17" s="187"/>
      <c r="BY17" s="188"/>
      <c r="BZ17" s="188"/>
      <c r="CA17" s="188"/>
      <c r="CB17" s="188"/>
      <c r="CC17" s="193"/>
      <c r="CD17" s="3"/>
      <c r="CE17" s="3"/>
    </row>
    <row r="18" spans="2:83" ht="14.25" customHeight="1">
      <c r="C18" s="303"/>
      <c r="D18" s="304"/>
      <c r="E18" s="304"/>
      <c r="F18" s="304"/>
      <c r="G18" s="305"/>
      <c r="H18" s="306"/>
      <c r="I18" s="306"/>
      <c r="J18" s="306"/>
      <c r="K18" s="306"/>
      <c r="L18" s="306"/>
      <c r="M18" s="306"/>
      <c r="N18" s="306"/>
      <c r="O18" s="306"/>
      <c r="P18" s="307"/>
      <c r="Q18" s="303"/>
      <c r="R18" s="304"/>
      <c r="S18" s="304"/>
      <c r="T18" s="304"/>
      <c r="U18" s="304"/>
      <c r="V18" s="304"/>
      <c r="W18" s="304"/>
      <c r="X18" s="304"/>
      <c r="Y18" s="311"/>
      <c r="Z18" s="304"/>
      <c r="AA18" s="304"/>
      <c r="AB18" s="304"/>
      <c r="AC18" s="304"/>
      <c r="AD18" s="304"/>
      <c r="AE18" s="304"/>
      <c r="AF18" s="311"/>
      <c r="AG18" s="303"/>
      <c r="AH18" s="304"/>
      <c r="AI18" s="304"/>
      <c r="AJ18" s="304"/>
      <c r="AK18" s="304"/>
      <c r="AL18" s="311"/>
      <c r="AM18" s="3"/>
      <c r="AN18" s="3"/>
      <c r="AT18" s="187"/>
      <c r="AU18" s="188"/>
      <c r="AV18" s="188"/>
      <c r="AW18" s="188"/>
      <c r="AX18" s="312"/>
      <c r="AY18" s="313"/>
      <c r="AZ18" s="313"/>
      <c r="BA18" s="313"/>
      <c r="BB18" s="313"/>
      <c r="BC18" s="313"/>
      <c r="BD18" s="313"/>
      <c r="BE18" s="313"/>
      <c r="BF18" s="313"/>
      <c r="BG18" s="314"/>
      <c r="BH18" s="187"/>
      <c r="BI18" s="188"/>
      <c r="BJ18" s="188"/>
      <c r="BK18" s="188"/>
      <c r="BL18" s="188"/>
      <c r="BM18" s="188"/>
      <c r="BN18" s="188"/>
      <c r="BO18" s="188"/>
      <c r="BP18" s="193"/>
      <c r="BQ18" s="188"/>
      <c r="BR18" s="188"/>
      <c r="BS18" s="188"/>
      <c r="BT18" s="188"/>
      <c r="BU18" s="188"/>
      <c r="BV18" s="188"/>
      <c r="BW18" s="193"/>
      <c r="BX18" s="187"/>
      <c r="BY18" s="188"/>
      <c r="BZ18" s="188"/>
      <c r="CA18" s="188"/>
      <c r="CB18" s="188"/>
      <c r="CC18" s="193"/>
      <c r="CD18" s="3"/>
      <c r="CE18" s="3"/>
    </row>
    <row r="19" spans="2:83" ht="14.25" customHeight="1">
      <c r="C19" s="303"/>
      <c r="D19" s="304"/>
      <c r="E19" s="304"/>
      <c r="F19" s="304"/>
      <c r="G19" s="305"/>
      <c r="H19" s="306"/>
      <c r="I19" s="306"/>
      <c r="J19" s="306"/>
      <c r="K19" s="306"/>
      <c r="L19" s="306"/>
      <c r="M19" s="306"/>
      <c r="N19" s="306"/>
      <c r="O19" s="306"/>
      <c r="P19" s="307"/>
      <c r="Q19" s="303"/>
      <c r="R19" s="304"/>
      <c r="S19" s="304"/>
      <c r="T19" s="304"/>
      <c r="U19" s="304"/>
      <c r="V19" s="304"/>
      <c r="W19" s="304"/>
      <c r="X19" s="304"/>
      <c r="Y19" s="311"/>
      <c r="Z19" s="304"/>
      <c r="AA19" s="304"/>
      <c r="AB19" s="304"/>
      <c r="AC19" s="304"/>
      <c r="AD19" s="304"/>
      <c r="AE19" s="304"/>
      <c r="AF19" s="311"/>
      <c r="AG19" s="303"/>
      <c r="AH19" s="304"/>
      <c r="AI19" s="304"/>
      <c r="AJ19" s="304"/>
      <c r="AK19" s="304"/>
      <c r="AL19" s="311"/>
      <c r="AM19" s="3"/>
      <c r="AN19" s="3"/>
      <c r="AT19" s="187"/>
      <c r="AU19" s="188"/>
      <c r="AV19" s="188"/>
      <c r="AW19" s="188"/>
      <c r="AX19" s="312"/>
      <c r="AY19" s="313"/>
      <c r="AZ19" s="313"/>
      <c r="BA19" s="313"/>
      <c r="BB19" s="313"/>
      <c r="BC19" s="313"/>
      <c r="BD19" s="313"/>
      <c r="BE19" s="313"/>
      <c r="BF19" s="313"/>
      <c r="BG19" s="314"/>
      <c r="BH19" s="187"/>
      <c r="BI19" s="188"/>
      <c r="BJ19" s="188"/>
      <c r="BK19" s="188"/>
      <c r="BL19" s="188"/>
      <c r="BM19" s="188"/>
      <c r="BN19" s="188"/>
      <c r="BO19" s="188"/>
      <c r="BP19" s="193"/>
      <c r="BQ19" s="188"/>
      <c r="BR19" s="188"/>
      <c r="BS19" s="188"/>
      <c r="BT19" s="188"/>
      <c r="BU19" s="188"/>
      <c r="BV19" s="188"/>
      <c r="BW19" s="193"/>
      <c r="BX19" s="187"/>
      <c r="BY19" s="188"/>
      <c r="BZ19" s="188"/>
      <c r="CA19" s="188"/>
      <c r="CB19" s="188"/>
      <c r="CC19" s="193"/>
      <c r="CD19" s="3"/>
      <c r="CE19" s="3"/>
    </row>
    <row r="20" spans="2:83" ht="14.25" customHeight="1">
      <c r="C20" s="303"/>
      <c r="D20" s="304"/>
      <c r="E20" s="304"/>
      <c r="F20" s="304"/>
      <c r="G20" s="305"/>
      <c r="H20" s="306"/>
      <c r="I20" s="306"/>
      <c r="J20" s="306"/>
      <c r="K20" s="306"/>
      <c r="L20" s="306"/>
      <c r="M20" s="306"/>
      <c r="N20" s="306"/>
      <c r="O20" s="306"/>
      <c r="P20" s="307"/>
      <c r="Q20" s="303"/>
      <c r="R20" s="304"/>
      <c r="S20" s="304"/>
      <c r="T20" s="304"/>
      <c r="U20" s="304"/>
      <c r="V20" s="304"/>
      <c r="W20" s="304"/>
      <c r="X20" s="304"/>
      <c r="Y20" s="311"/>
      <c r="Z20" s="304"/>
      <c r="AA20" s="304"/>
      <c r="AB20" s="304"/>
      <c r="AC20" s="304"/>
      <c r="AD20" s="304"/>
      <c r="AE20" s="304"/>
      <c r="AF20" s="311"/>
      <c r="AG20" s="303"/>
      <c r="AH20" s="304"/>
      <c r="AI20" s="304"/>
      <c r="AJ20" s="304"/>
      <c r="AK20" s="304"/>
      <c r="AL20" s="311"/>
      <c r="AM20" s="3"/>
      <c r="AN20" s="3"/>
      <c r="AT20" s="187"/>
      <c r="AU20" s="188"/>
      <c r="AV20" s="188"/>
      <c r="AW20" s="188"/>
      <c r="AX20" s="312"/>
      <c r="AY20" s="313"/>
      <c r="AZ20" s="313"/>
      <c r="BA20" s="313"/>
      <c r="BB20" s="313"/>
      <c r="BC20" s="313"/>
      <c r="BD20" s="313"/>
      <c r="BE20" s="313"/>
      <c r="BF20" s="313"/>
      <c r="BG20" s="314"/>
      <c r="BH20" s="187"/>
      <c r="BI20" s="188"/>
      <c r="BJ20" s="188"/>
      <c r="BK20" s="188"/>
      <c r="BL20" s="188"/>
      <c r="BM20" s="188"/>
      <c r="BN20" s="188"/>
      <c r="BO20" s="188"/>
      <c r="BP20" s="193"/>
      <c r="BQ20" s="188"/>
      <c r="BR20" s="188"/>
      <c r="BS20" s="188"/>
      <c r="BT20" s="188"/>
      <c r="BU20" s="188"/>
      <c r="BV20" s="188"/>
      <c r="BW20" s="193"/>
      <c r="BX20" s="187"/>
      <c r="BY20" s="188"/>
      <c r="BZ20" s="188"/>
      <c r="CA20" s="188"/>
      <c r="CB20" s="188"/>
      <c r="CC20" s="193"/>
      <c r="CD20" s="3"/>
      <c r="CE20" s="3"/>
    </row>
    <row r="21" spans="2:83" ht="14.25" customHeight="1">
      <c r="C21" s="303"/>
      <c r="D21" s="304"/>
      <c r="E21" s="304"/>
      <c r="F21" s="304"/>
      <c r="G21" s="305"/>
      <c r="H21" s="306"/>
      <c r="I21" s="306"/>
      <c r="J21" s="306"/>
      <c r="K21" s="306"/>
      <c r="L21" s="306"/>
      <c r="M21" s="306"/>
      <c r="N21" s="306"/>
      <c r="O21" s="306"/>
      <c r="P21" s="307"/>
      <c r="Q21" s="303"/>
      <c r="R21" s="304"/>
      <c r="S21" s="304"/>
      <c r="T21" s="304"/>
      <c r="U21" s="304"/>
      <c r="V21" s="304"/>
      <c r="W21" s="304"/>
      <c r="X21" s="304"/>
      <c r="Y21" s="311"/>
      <c r="Z21" s="304"/>
      <c r="AA21" s="304"/>
      <c r="AB21" s="304"/>
      <c r="AC21" s="304"/>
      <c r="AD21" s="304"/>
      <c r="AE21" s="304"/>
      <c r="AF21" s="311"/>
      <c r="AG21" s="303"/>
      <c r="AH21" s="304"/>
      <c r="AI21" s="304"/>
      <c r="AJ21" s="304"/>
      <c r="AK21" s="304"/>
      <c r="AL21" s="311"/>
      <c r="AM21" s="3"/>
      <c r="AN21" s="3"/>
      <c r="AT21" s="187"/>
      <c r="AU21" s="188"/>
      <c r="AV21" s="188"/>
      <c r="AW21" s="188"/>
      <c r="AX21" s="312"/>
      <c r="AY21" s="313"/>
      <c r="AZ21" s="313"/>
      <c r="BA21" s="313"/>
      <c r="BB21" s="313"/>
      <c r="BC21" s="313"/>
      <c r="BD21" s="313"/>
      <c r="BE21" s="313"/>
      <c r="BF21" s="313"/>
      <c r="BG21" s="314"/>
      <c r="BH21" s="187"/>
      <c r="BI21" s="188"/>
      <c r="BJ21" s="188"/>
      <c r="BK21" s="188"/>
      <c r="BL21" s="188"/>
      <c r="BM21" s="188"/>
      <c r="BN21" s="188"/>
      <c r="BO21" s="188"/>
      <c r="BP21" s="193"/>
      <c r="BQ21" s="188"/>
      <c r="BR21" s="188"/>
      <c r="BS21" s="188"/>
      <c r="BT21" s="188"/>
      <c r="BU21" s="188"/>
      <c r="BV21" s="188"/>
      <c r="BW21" s="193"/>
      <c r="BX21" s="187"/>
      <c r="BY21" s="188"/>
      <c r="BZ21" s="188"/>
      <c r="CA21" s="188"/>
      <c r="CB21" s="188"/>
      <c r="CC21" s="193"/>
      <c r="CD21" s="3"/>
      <c r="CE21" s="3"/>
    </row>
    <row r="22" spans="2:83" ht="14.25" customHeight="1">
      <c r="C22" s="303"/>
      <c r="D22" s="304"/>
      <c r="E22" s="304"/>
      <c r="F22" s="304"/>
      <c r="G22" s="305"/>
      <c r="H22" s="306"/>
      <c r="I22" s="306"/>
      <c r="J22" s="306"/>
      <c r="K22" s="306"/>
      <c r="L22" s="306"/>
      <c r="M22" s="306"/>
      <c r="N22" s="306"/>
      <c r="O22" s="306"/>
      <c r="P22" s="307"/>
      <c r="Q22" s="303"/>
      <c r="R22" s="304"/>
      <c r="S22" s="304"/>
      <c r="T22" s="304"/>
      <c r="U22" s="304"/>
      <c r="V22" s="304"/>
      <c r="W22" s="304"/>
      <c r="X22" s="304"/>
      <c r="Y22" s="311"/>
      <c r="Z22" s="304"/>
      <c r="AA22" s="304"/>
      <c r="AB22" s="304"/>
      <c r="AC22" s="304"/>
      <c r="AD22" s="304"/>
      <c r="AE22" s="304"/>
      <c r="AF22" s="311"/>
      <c r="AG22" s="303"/>
      <c r="AH22" s="304"/>
      <c r="AI22" s="304"/>
      <c r="AJ22" s="304"/>
      <c r="AK22" s="304"/>
      <c r="AL22" s="311"/>
      <c r="AM22" s="3"/>
      <c r="AN22" s="3"/>
      <c r="AT22" s="187"/>
      <c r="AU22" s="188"/>
      <c r="AV22" s="188"/>
      <c r="AW22" s="188"/>
      <c r="AX22" s="312"/>
      <c r="AY22" s="313"/>
      <c r="AZ22" s="313"/>
      <c r="BA22" s="313"/>
      <c r="BB22" s="313"/>
      <c r="BC22" s="313"/>
      <c r="BD22" s="313"/>
      <c r="BE22" s="313"/>
      <c r="BF22" s="313"/>
      <c r="BG22" s="314"/>
      <c r="BH22" s="187"/>
      <c r="BI22" s="188"/>
      <c r="BJ22" s="188"/>
      <c r="BK22" s="188"/>
      <c r="BL22" s="188"/>
      <c r="BM22" s="188"/>
      <c r="BN22" s="188"/>
      <c r="BO22" s="188"/>
      <c r="BP22" s="193"/>
      <c r="BQ22" s="188"/>
      <c r="BR22" s="188"/>
      <c r="BS22" s="188"/>
      <c r="BT22" s="188"/>
      <c r="BU22" s="188"/>
      <c r="BV22" s="188"/>
      <c r="BW22" s="193"/>
      <c r="BX22" s="187"/>
      <c r="BY22" s="188"/>
      <c r="BZ22" s="188"/>
      <c r="CA22" s="188"/>
      <c r="CB22" s="188"/>
      <c r="CC22" s="193"/>
      <c r="CD22" s="3"/>
      <c r="CE22" s="3"/>
    </row>
    <row r="23" spans="2:83" ht="14.25" customHeight="1">
      <c r="C23" s="303"/>
      <c r="D23" s="304"/>
      <c r="E23" s="304"/>
      <c r="F23" s="304"/>
      <c r="G23" s="305"/>
      <c r="H23" s="306"/>
      <c r="I23" s="306"/>
      <c r="J23" s="306"/>
      <c r="K23" s="306"/>
      <c r="L23" s="306"/>
      <c r="M23" s="306"/>
      <c r="N23" s="306"/>
      <c r="O23" s="306"/>
      <c r="P23" s="307"/>
      <c r="Q23" s="303"/>
      <c r="R23" s="304"/>
      <c r="S23" s="304"/>
      <c r="T23" s="304"/>
      <c r="U23" s="304"/>
      <c r="V23" s="304"/>
      <c r="W23" s="304"/>
      <c r="X23" s="304"/>
      <c r="Y23" s="311"/>
      <c r="Z23" s="304"/>
      <c r="AA23" s="304"/>
      <c r="AB23" s="304"/>
      <c r="AC23" s="304"/>
      <c r="AD23" s="304"/>
      <c r="AE23" s="304"/>
      <c r="AF23" s="311"/>
      <c r="AG23" s="303"/>
      <c r="AH23" s="304"/>
      <c r="AI23" s="304"/>
      <c r="AJ23" s="304"/>
      <c r="AK23" s="304"/>
      <c r="AL23" s="311"/>
      <c r="AM23" s="3"/>
      <c r="AN23" s="3"/>
      <c r="AT23" s="187"/>
      <c r="AU23" s="188"/>
      <c r="AV23" s="188"/>
      <c r="AW23" s="188"/>
      <c r="AX23" s="312"/>
      <c r="AY23" s="313"/>
      <c r="AZ23" s="313"/>
      <c r="BA23" s="313"/>
      <c r="BB23" s="313"/>
      <c r="BC23" s="313"/>
      <c r="BD23" s="313"/>
      <c r="BE23" s="313"/>
      <c r="BF23" s="313"/>
      <c r="BG23" s="314"/>
      <c r="BH23" s="187"/>
      <c r="BI23" s="188"/>
      <c r="BJ23" s="188"/>
      <c r="BK23" s="188"/>
      <c r="BL23" s="188"/>
      <c r="BM23" s="188"/>
      <c r="BN23" s="188"/>
      <c r="BO23" s="188"/>
      <c r="BP23" s="193"/>
      <c r="BQ23" s="188"/>
      <c r="BR23" s="188"/>
      <c r="BS23" s="188"/>
      <c r="BT23" s="188"/>
      <c r="BU23" s="188"/>
      <c r="BV23" s="188"/>
      <c r="BW23" s="193"/>
      <c r="BX23" s="187"/>
      <c r="BY23" s="188"/>
      <c r="BZ23" s="188"/>
      <c r="CA23" s="188"/>
      <c r="CB23" s="188"/>
      <c r="CC23" s="193"/>
      <c r="CD23" s="3"/>
      <c r="CE23" s="3"/>
    </row>
    <row r="24" spans="2:83" ht="14.25" customHeight="1">
      <c r="C24" s="303"/>
      <c r="D24" s="304"/>
      <c r="E24" s="304"/>
      <c r="F24" s="304"/>
      <c r="G24" s="305"/>
      <c r="H24" s="306"/>
      <c r="I24" s="306"/>
      <c r="J24" s="306"/>
      <c r="K24" s="306"/>
      <c r="L24" s="306"/>
      <c r="M24" s="306"/>
      <c r="N24" s="306"/>
      <c r="O24" s="306"/>
      <c r="P24" s="307"/>
      <c r="Q24" s="303"/>
      <c r="R24" s="304"/>
      <c r="S24" s="304"/>
      <c r="T24" s="304"/>
      <c r="U24" s="304"/>
      <c r="V24" s="304"/>
      <c r="W24" s="304"/>
      <c r="X24" s="304"/>
      <c r="Y24" s="311"/>
      <c r="Z24" s="304"/>
      <c r="AA24" s="304"/>
      <c r="AB24" s="304"/>
      <c r="AC24" s="304"/>
      <c r="AD24" s="304"/>
      <c r="AE24" s="304"/>
      <c r="AF24" s="311"/>
      <c r="AG24" s="303"/>
      <c r="AH24" s="304"/>
      <c r="AI24" s="304"/>
      <c r="AJ24" s="304"/>
      <c r="AK24" s="304"/>
      <c r="AL24" s="311"/>
      <c r="AM24" s="3"/>
      <c r="AN24" s="3"/>
      <c r="AT24" s="187"/>
      <c r="AU24" s="188"/>
      <c r="AV24" s="188"/>
      <c r="AW24" s="188"/>
      <c r="AX24" s="312"/>
      <c r="AY24" s="313"/>
      <c r="AZ24" s="313"/>
      <c r="BA24" s="313"/>
      <c r="BB24" s="313"/>
      <c r="BC24" s="313"/>
      <c r="BD24" s="313"/>
      <c r="BE24" s="313"/>
      <c r="BF24" s="313"/>
      <c r="BG24" s="314"/>
      <c r="BH24" s="187"/>
      <c r="BI24" s="188"/>
      <c r="BJ24" s="188"/>
      <c r="BK24" s="188"/>
      <c r="BL24" s="188"/>
      <c r="BM24" s="188"/>
      <c r="BN24" s="188"/>
      <c r="BO24" s="188"/>
      <c r="BP24" s="193"/>
      <c r="BQ24" s="188"/>
      <c r="BR24" s="188"/>
      <c r="BS24" s="188"/>
      <c r="BT24" s="188"/>
      <c r="BU24" s="188"/>
      <c r="BV24" s="188"/>
      <c r="BW24" s="193"/>
      <c r="BX24" s="187"/>
      <c r="BY24" s="188"/>
      <c r="BZ24" s="188"/>
      <c r="CA24" s="188"/>
      <c r="CB24" s="188"/>
      <c r="CC24" s="193"/>
      <c r="CD24" s="3"/>
      <c r="CE24" s="3"/>
    </row>
    <row r="25" spans="2:83" ht="14.25" customHeight="1">
      <c r="C25" s="303"/>
      <c r="D25" s="304"/>
      <c r="E25" s="304"/>
      <c r="F25" s="304"/>
      <c r="G25" s="305"/>
      <c r="H25" s="306"/>
      <c r="I25" s="306"/>
      <c r="J25" s="306"/>
      <c r="K25" s="306"/>
      <c r="L25" s="306"/>
      <c r="M25" s="306"/>
      <c r="N25" s="306"/>
      <c r="O25" s="306"/>
      <c r="P25" s="307"/>
      <c r="Q25" s="303"/>
      <c r="R25" s="304"/>
      <c r="S25" s="304"/>
      <c r="T25" s="304"/>
      <c r="U25" s="304"/>
      <c r="V25" s="304"/>
      <c r="W25" s="304"/>
      <c r="X25" s="304"/>
      <c r="Y25" s="311"/>
      <c r="Z25" s="304"/>
      <c r="AA25" s="304"/>
      <c r="AB25" s="304"/>
      <c r="AC25" s="304"/>
      <c r="AD25" s="304"/>
      <c r="AE25" s="304"/>
      <c r="AF25" s="311"/>
      <c r="AG25" s="303"/>
      <c r="AH25" s="304"/>
      <c r="AI25" s="304"/>
      <c r="AJ25" s="304"/>
      <c r="AK25" s="304"/>
      <c r="AL25" s="311"/>
      <c r="AM25" s="3"/>
      <c r="AN25" s="3"/>
      <c r="AT25" s="187"/>
      <c r="AU25" s="188"/>
      <c r="AV25" s="188"/>
      <c r="AW25" s="188"/>
      <c r="AX25" s="312"/>
      <c r="AY25" s="313"/>
      <c r="AZ25" s="313"/>
      <c r="BA25" s="313"/>
      <c r="BB25" s="313"/>
      <c r="BC25" s="313"/>
      <c r="BD25" s="313"/>
      <c r="BE25" s="313"/>
      <c r="BF25" s="313"/>
      <c r="BG25" s="314"/>
      <c r="BH25" s="187"/>
      <c r="BI25" s="188"/>
      <c r="BJ25" s="188"/>
      <c r="BK25" s="188"/>
      <c r="BL25" s="188"/>
      <c r="BM25" s="188"/>
      <c r="BN25" s="188"/>
      <c r="BO25" s="188"/>
      <c r="BP25" s="193"/>
      <c r="BQ25" s="188"/>
      <c r="BR25" s="188"/>
      <c r="BS25" s="188"/>
      <c r="BT25" s="188"/>
      <c r="BU25" s="188"/>
      <c r="BV25" s="188"/>
      <c r="BW25" s="193"/>
      <c r="BX25" s="187"/>
      <c r="BY25" s="188"/>
      <c r="BZ25" s="188"/>
      <c r="CA25" s="188"/>
      <c r="CB25" s="188"/>
      <c r="CC25" s="193"/>
      <c r="CD25" s="3"/>
      <c r="CE25" s="3"/>
    </row>
    <row r="26" spans="2:83" ht="14.25" customHeight="1">
      <c r="C26" s="25"/>
      <c r="D26" s="25"/>
      <c r="E26" s="25"/>
      <c r="F26" s="25"/>
      <c r="G26" s="5"/>
      <c r="H26" s="5"/>
      <c r="I26" s="5"/>
      <c r="J26" s="5"/>
      <c r="K26" s="5"/>
      <c r="L26" s="5"/>
      <c r="M26" s="5"/>
      <c r="N26" s="5"/>
      <c r="O26" s="5"/>
      <c r="P26" s="5"/>
      <c r="Q26" s="25"/>
      <c r="R26" s="25"/>
      <c r="S26" s="25"/>
      <c r="T26" s="25"/>
      <c r="U26" s="25"/>
      <c r="V26" s="25"/>
      <c r="W26" s="25"/>
      <c r="X26" s="25"/>
      <c r="Y26" s="25"/>
      <c r="Z26" s="25"/>
      <c r="AA26" s="25"/>
      <c r="AB26" s="25"/>
      <c r="AC26" s="25"/>
      <c r="AD26" s="25"/>
      <c r="AE26" s="25"/>
      <c r="AF26" s="25"/>
      <c r="AG26" s="25"/>
      <c r="AH26" s="25"/>
      <c r="AI26" s="25"/>
      <c r="AJ26" s="25"/>
      <c r="AK26" s="25"/>
      <c r="AL26" s="25"/>
      <c r="AM26" s="3"/>
      <c r="AN26" s="3"/>
      <c r="AT26" s="25"/>
      <c r="AU26" s="25"/>
      <c r="AV26" s="25"/>
      <c r="AW26" s="25"/>
      <c r="AX26" s="5"/>
      <c r="AY26" s="5"/>
      <c r="AZ26" s="5"/>
      <c r="BA26" s="5"/>
      <c r="BB26" s="5"/>
      <c r="BC26" s="5"/>
      <c r="BD26" s="5"/>
      <c r="BE26" s="5"/>
      <c r="BF26" s="5"/>
      <c r="BG26" s="5"/>
      <c r="BH26" s="25"/>
      <c r="BI26" s="25"/>
      <c r="BJ26" s="25"/>
      <c r="BK26" s="25"/>
      <c r="BL26" s="25"/>
      <c r="BM26" s="25"/>
      <c r="BN26" s="25"/>
      <c r="BO26" s="25"/>
      <c r="BP26" s="25"/>
      <c r="BQ26" s="25"/>
      <c r="BR26" s="25"/>
      <c r="BS26" s="25"/>
      <c r="BT26" s="25"/>
      <c r="BU26" s="25"/>
      <c r="BV26" s="25"/>
      <c r="BW26" s="25"/>
      <c r="BX26" s="25"/>
      <c r="BY26" s="25"/>
      <c r="BZ26" s="25"/>
      <c r="CA26" s="25"/>
      <c r="CB26" s="25"/>
      <c r="CC26" s="25"/>
      <c r="CD26" s="3"/>
      <c r="CE26" s="3"/>
    </row>
    <row r="27" spans="2:83" ht="14.25" customHeight="1">
      <c r="B27" s="6" t="s">
        <v>88</v>
      </c>
      <c r="C27" s="25"/>
      <c r="D27" s="25"/>
      <c r="E27" s="25"/>
      <c r="F27" s="25"/>
      <c r="G27" s="5"/>
      <c r="H27" s="5"/>
      <c r="I27" s="5"/>
      <c r="J27" s="5"/>
      <c r="K27" s="5"/>
      <c r="L27" s="5"/>
      <c r="M27" s="5"/>
      <c r="N27" s="5"/>
      <c r="O27" s="5"/>
      <c r="P27" s="5"/>
      <c r="Q27" s="25"/>
      <c r="R27" s="25"/>
      <c r="S27" s="25"/>
      <c r="T27" s="25"/>
      <c r="U27" s="25"/>
      <c r="V27" s="25"/>
      <c r="W27" s="25"/>
      <c r="X27" s="25"/>
      <c r="Y27" s="25"/>
      <c r="Z27" s="25"/>
      <c r="AA27" s="25"/>
      <c r="AB27" s="25"/>
      <c r="AC27" s="25"/>
      <c r="AD27" s="25"/>
      <c r="AE27" s="25"/>
      <c r="AF27" s="25"/>
      <c r="AG27" s="25"/>
      <c r="AH27" s="25"/>
      <c r="AI27" s="25"/>
      <c r="AJ27" s="25"/>
      <c r="AK27" s="25"/>
      <c r="AL27" s="25"/>
      <c r="AM27" s="3"/>
      <c r="AN27" s="3"/>
      <c r="AS27" s="6" t="s">
        <v>88</v>
      </c>
      <c r="AT27" s="25"/>
      <c r="AU27" s="25"/>
      <c r="AV27" s="25"/>
      <c r="AW27" s="25"/>
      <c r="AX27" s="5"/>
      <c r="AY27" s="5"/>
      <c r="AZ27" s="5"/>
      <c r="BA27" s="5"/>
      <c r="BB27" s="5"/>
      <c r="BC27" s="5"/>
      <c r="BD27" s="5"/>
      <c r="BE27" s="5"/>
      <c r="BF27" s="5"/>
      <c r="BG27" s="5"/>
      <c r="BH27" s="25"/>
      <c r="BI27" s="25"/>
      <c r="BJ27" s="25"/>
      <c r="BK27" s="25"/>
      <c r="BL27" s="25"/>
      <c r="BM27" s="25"/>
      <c r="BN27" s="25"/>
      <c r="BO27" s="25"/>
      <c r="BP27" s="25"/>
      <c r="BQ27" s="25"/>
      <c r="BR27" s="25"/>
      <c r="BS27" s="25"/>
      <c r="BT27" s="25"/>
      <c r="BU27" s="25"/>
      <c r="BV27" s="25"/>
      <c r="BW27" s="25"/>
      <c r="BX27" s="25"/>
      <c r="BY27" s="25"/>
      <c r="BZ27" s="25"/>
      <c r="CA27" s="25"/>
      <c r="CB27" s="25"/>
      <c r="CC27" s="25"/>
      <c r="CD27" s="3"/>
      <c r="CE27" s="3"/>
    </row>
    <row r="28" spans="2:83" ht="23.25" customHeight="1">
      <c r="C28" s="181" t="s">
        <v>73</v>
      </c>
      <c r="D28" s="182"/>
      <c r="E28" s="182"/>
      <c r="F28" s="183"/>
      <c r="G28" s="297" t="s">
        <v>74</v>
      </c>
      <c r="H28" s="297"/>
      <c r="I28" s="297"/>
      <c r="J28" s="297"/>
      <c r="K28" s="297"/>
      <c r="L28" s="297"/>
      <c r="M28" s="297"/>
      <c r="N28" s="297"/>
      <c r="O28" s="297"/>
      <c r="P28" s="297"/>
      <c r="Q28" s="181" t="s">
        <v>75</v>
      </c>
      <c r="R28" s="182"/>
      <c r="S28" s="182"/>
      <c r="T28" s="182"/>
      <c r="U28" s="182"/>
      <c r="V28" s="182"/>
      <c r="W28" s="182"/>
      <c r="X28" s="182"/>
      <c r="Y28" s="183"/>
      <c r="Z28" s="298" t="s">
        <v>76</v>
      </c>
      <c r="AA28" s="299"/>
      <c r="AB28" s="299"/>
      <c r="AC28" s="299"/>
      <c r="AD28" s="299"/>
      <c r="AE28" s="299"/>
      <c r="AF28" s="300"/>
      <c r="AG28" s="301" t="s">
        <v>77</v>
      </c>
      <c r="AH28" s="302"/>
      <c r="AI28" s="302"/>
      <c r="AJ28" s="302"/>
      <c r="AK28" s="302"/>
      <c r="AL28" s="302"/>
      <c r="AM28" s="3"/>
      <c r="AN28" s="3"/>
      <c r="AT28" s="181" t="s">
        <v>73</v>
      </c>
      <c r="AU28" s="182"/>
      <c r="AV28" s="182"/>
      <c r="AW28" s="183"/>
      <c r="AX28" s="297" t="s">
        <v>74</v>
      </c>
      <c r="AY28" s="297"/>
      <c r="AZ28" s="297"/>
      <c r="BA28" s="297"/>
      <c r="BB28" s="297"/>
      <c r="BC28" s="297"/>
      <c r="BD28" s="297"/>
      <c r="BE28" s="297"/>
      <c r="BF28" s="297"/>
      <c r="BG28" s="297"/>
      <c r="BH28" s="181" t="s">
        <v>75</v>
      </c>
      <c r="BI28" s="182"/>
      <c r="BJ28" s="182"/>
      <c r="BK28" s="182"/>
      <c r="BL28" s="182"/>
      <c r="BM28" s="182"/>
      <c r="BN28" s="182"/>
      <c r="BO28" s="182"/>
      <c r="BP28" s="183"/>
      <c r="BQ28" s="298" t="s">
        <v>76</v>
      </c>
      <c r="BR28" s="299"/>
      <c r="BS28" s="299"/>
      <c r="BT28" s="299"/>
      <c r="BU28" s="299"/>
      <c r="BV28" s="299"/>
      <c r="BW28" s="300"/>
      <c r="BX28" s="301" t="s">
        <v>77</v>
      </c>
      <c r="BY28" s="302"/>
      <c r="BZ28" s="302"/>
      <c r="CA28" s="302"/>
      <c r="CB28" s="302"/>
      <c r="CC28" s="302"/>
      <c r="CD28" s="3"/>
      <c r="CE28" s="3"/>
    </row>
    <row r="29" spans="2:83" ht="14.25" customHeight="1">
      <c r="C29" s="303"/>
      <c r="D29" s="304"/>
      <c r="E29" s="304"/>
      <c r="F29" s="304"/>
      <c r="G29" s="305"/>
      <c r="H29" s="306"/>
      <c r="I29" s="306"/>
      <c r="J29" s="306"/>
      <c r="K29" s="306"/>
      <c r="L29" s="306"/>
      <c r="M29" s="306"/>
      <c r="N29" s="306"/>
      <c r="O29" s="306"/>
      <c r="P29" s="307"/>
      <c r="Q29" s="303"/>
      <c r="R29" s="304"/>
      <c r="S29" s="304"/>
      <c r="T29" s="304"/>
      <c r="U29" s="304"/>
      <c r="V29" s="304"/>
      <c r="W29" s="304"/>
      <c r="X29" s="304"/>
      <c r="Y29" s="311"/>
      <c r="Z29" s="304"/>
      <c r="AA29" s="304"/>
      <c r="AB29" s="304"/>
      <c r="AC29" s="304"/>
      <c r="AD29" s="304"/>
      <c r="AE29" s="304"/>
      <c r="AF29" s="311"/>
      <c r="AG29" s="303"/>
      <c r="AH29" s="304"/>
      <c r="AI29" s="304"/>
      <c r="AJ29" s="304"/>
      <c r="AK29" s="304"/>
      <c r="AL29" s="311"/>
      <c r="AM29" s="3"/>
      <c r="AN29" s="3"/>
      <c r="AT29" s="187"/>
      <c r="AU29" s="188"/>
      <c r="AV29" s="188"/>
      <c r="AW29" s="188"/>
      <c r="AX29" s="312"/>
      <c r="AY29" s="313"/>
      <c r="AZ29" s="313"/>
      <c r="BA29" s="313"/>
      <c r="BB29" s="313"/>
      <c r="BC29" s="313"/>
      <c r="BD29" s="313"/>
      <c r="BE29" s="313"/>
      <c r="BF29" s="313"/>
      <c r="BG29" s="314"/>
      <c r="BH29" s="315"/>
      <c r="BI29" s="316"/>
      <c r="BJ29" s="316"/>
      <c r="BK29" s="316"/>
      <c r="BL29" s="316"/>
      <c r="BM29" s="316"/>
      <c r="BN29" s="316"/>
      <c r="BO29" s="316"/>
      <c r="BP29" s="317"/>
      <c r="BQ29" s="188"/>
      <c r="BR29" s="188"/>
      <c r="BS29" s="188"/>
      <c r="BT29" s="188"/>
      <c r="BU29" s="188"/>
      <c r="BV29" s="188"/>
      <c r="BW29" s="193"/>
      <c r="BX29" s="187"/>
      <c r="BY29" s="188"/>
      <c r="BZ29" s="188"/>
      <c r="CA29" s="188"/>
      <c r="CB29" s="188"/>
      <c r="CC29" s="193"/>
      <c r="CD29" s="3"/>
      <c r="CE29" s="3"/>
    </row>
    <row r="30" spans="2:83" ht="14.25" customHeight="1">
      <c r="C30" s="303"/>
      <c r="D30" s="304"/>
      <c r="E30" s="304"/>
      <c r="F30" s="304"/>
      <c r="G30" s="305"/>
      <c r="H30" s="306"/>
      <c r="I30" s="306"/>
      <c r="J30" s="306"/>
      <c r="K30" s="306"/>
      <c r="L30" s="306"/>
      <c r="M30" s="306"/>
      <c r="N30" s="306"/>
      <c r="O30" s="306"/>
      <c r="P30" s="307"/>
      <c r="Q30" s="303"/>
      <c r="R30" s="304"/>
      <c r="S30" s="304"/>
      <c r="T30" s="304"/>
      <c r="U30" s="304"/>
      <c r="V30" s="304"/>
      <c r="W30" s="304"/>
      <c r="X30" s="304"/>
      <c r="Y30" s="311"/>
      <c r="Z30" s="304"/>
      <c r="AA30" s="304"/>
      <c r="AB30" s="304"/>
      <c r="AC30" s="304"/>
      <c r="AD30" s="304"/>
      <c r="AE30" s="304"/>
      <c r="AF30" s="311"/>
      <c r="AG30" s="303"/>
      <c r="AH30" s="304"/>
      <c r="AI30" s="304"/>
      <c r="AJ30" s="304"/>
      <c r="AK30" s="304"/>
      <c r="AL30" s="311"/>
      <c r="AM30" s="3"/>
      <c r="AN30" s="3"/>
      <c r="AT30" s="187"/>
      <c r="AU30" s="188"/>
      <c r="AV30" s="188"/>
      <c r="AW30" s="193"/>
      <c r="AX30" s="312"/>
      <c r="AY30" s="313"/>
      <c r="AZ30" s="313"/>
      <c r="BA30" s="313"/>
      <c r="BB30" s="313"/>
      <c r="BC30" s="313"/>
      <c r="BD30" s="313"/>
      <c r="BE30" s="313"/>
      <c r="BF30" s="313"/>
      <c r="BG30" s="314"/>
      <c r="BH30" s="315"/>
      <c r="BI30" s="316"/>
      <c r="BJ30" s="316"/>
      <c r="BK30" s="316"/>
      <c r="BL30" s="316"/>
      <c r="BM30" s="316"/>
      <c r="BN30" s="316"/>
      <c r="BO30" s="316"/>
      <c r="BP30" s="317"/>
      <c r="BQ30" s="188"/>
      <c r="BR30" s="188"/>
      <c r="BS30" s="188"/>
      <c r="BT30" s="188"/>
      <c r="BU30" s="188"/>
      <c r="BV30" s="188"/>
      <c r="BW30" s="193"/>
      <c r="BX30" s="187"/>
      <c r="BY30" s="188"/>
      <c r="BZ30" s="188"/>
      <c r="CA30" s="188"/>
      <c r="CB30" s="188"/>
      <c r="CC30" s="193"/>
      <c r="CD30" s="3"/>
      <c r="CE30" s="3"/>
    </row>
    <row r="31" spans="2:83" ht="14.25" customHeight="1">
      <c r="C31" s="303"/>
      <c r="D31" s="304"/>
      <c r="E31" s="304"/>
      <c r="F31" s="304"/>
      <c r="G31" s="305"/>
      <c r="H31" s="306"/>
      <c r="I31" s="306"/>
      <c r="J31" s="306"/>
      <c r="K31" s="306"/>
      <c r="L31" s="306"/>
      <c r="M31" s="306"/>
      <c r="N31" s="306"/>
      <c r="O31" s="306"/>
      <c r="P31" s="307"/>
      <c r="Q31" s="303"/>
      <c r="R31" s="304"/>
      <c r="S31" s="304"/>
      <c r="T31" s="304"/>
      <c r="U31" s="304"/>
      <c r="V31" s="304"/>
      <c r="W31" s="304"/>
      <c r="X31" s="304"/>
      <c r="Y31" s="311"/>
      <c r="Z31" s="304"/>
      <c r="AA31" s="304"/>
      <c r="AB31" s="304"/>
      <c r="AC31" s="304"/>
      <c r="AD31" s="304"/>
      <c r="AE31" s="304"/>
      <c r="AF31" s="311"/>
      <c r="AG31" s="303"/>
      <c r="AH31" s="304"/>
      <c r="AI31" s="304"/>
      <c r="AJ31" s="304"/>
      <c r="AK31" s="304"/>
      <c r="AL31" s="311"/>
      <c r="AM31" s="3"/>
      <c r="AN31" s="3"/>
      <c r="AT31" s="187"/>
      <c r="AU31" s="188"/>
      <c r="AV31" s="188"/>
      <c r="AW31" s="188"/>
      <c r="AX31" s="312"/>
      <c r="AY31" s="313"/>
      <c r="AZ31" s="313"/>
      <c r="BA31" s="313"/>
      <c r="BB31" s="313"/>
      <c r="BC31" s="313"/>
      <c r="BD31" s="313"/>
      <c r="BE31" s="313"/>
      <c r="BF31" s="313"/>
      <c r="BG31" s="314"/>
      <c r="BH31" s="187"/>
      <c r="BI31" s="188"/>
      <c r="BJ31" s="188"/>
      <c r="BK31" s="188"/>
      <c r="BL31" s="188"/>
      <c r="BM31" s="188"/>
      <c r="BN31" s="188"/>
      <c r="BO31" s="188"/>
      <c r="BP31" s="193"/>
      <c r="BQ31" s="188"/>
      <c r="BR31" s="188"/>
      <c r="BS31" s="188"/>
      <c r="BT31" s="188"/>
      <c r="BU31" s="188"/>
      <c r="BV31" s="188"/>
      <c r="BW31" s="193"/>
      <c r="BX31" s="187"/>
      <c r="BY31" s="188"/>
      <c r="BZ31" s="188"/>
      <c r="CA31" s="188"/>
      <c r="CB31" s="188"/>
      <c r="CC31" s="193"/>
      <c r="CD31" s="3"/>
      <c r="CE31" s="3"/>
    </row>
    <row r="32" spans="2:83" ht="14.25" customHeight="1">
      <c r="C32" s="303"/>
      <c r="D32" s="304"/>
      <c r="E32" s="304"/>
      <c r="F32" s="304"/>
      <c r="G32" s="305"/>
      <c r="H32" s="306"/>
      <c r="I32" s="306"/>
      <c r="J32" s="306"/>
      <c r="K32" s="306"/>
      <c r="L32" s="306"/>
      <c r="M32" s="306"/>
      <c r="N32" s="306"/>
      <c r="O32" s="306"/>
      <c r="P32" s="307"/>
      <c r="Q32" s="303"/>
      <c r="R32" s="304"/>
      <c r="S32" s="304"/>
      <c r="T32" s="304"/>
      <c r="U32" s="304"/>
      <c r="V32" s="304"/>
      <c r="W32" s="304"/>
      <c r="X32" s="304"/>
      <c r="Y32" s="311"/>
      <c r="Z32" s="304"/>
      <c r="AA32" s="304"/>
      <c r="AB32" s="304"/>
      <c r="AC32" s="304"/>
      <c r="AD32" s="304"/>
      <c r="AE32" s="304"/>
      <c r="AF32" s="311"/>
      <c r="AG32" s="303"/>
      <c r="AH32" s="304"/>
      <c r="AI32" s="304"/>
      <c r="AJ32" s="304"/>
      <c r="AK32" s="304"/>
      <c r="AL32" s="311"/>
      <c r="AM32" s="3"/>
      <c r="AN32" s="3"/>
      <c r="AT32" s="187"/>
      <c r="AU32" s="188"/>
      <c r="AV32" s="188"/>
      <c r="AW32" s="188"/>
      <c r="AX32" s="312"/>
      <c r="AY32" s="313"/>
      <c r="AZ32" s="313"/>
      <c r="BA32" s="313"/>
      <c r="BB32" s="313"/>
      <c r="BC32" s="313"/>
      <c r="BD32" s="313"/>
      <c r="BE32" s="313"/>
      <c r="BF32" s="313"/>
      <c r="BG32" s="314"/>
      <c r="BH32" s="187"/>
      <c r="BI32" s="188"/>
      <c r="BJ32" s="188"/>
      <c r="BK32" s="188"/>
      <c r="BL32" s="188"/>
      <c r="BM32" s="188"/>
      <c r="BN32" s="188"/>
      <c r="BO32" s="188"/>
      <c r="BP32" s="193"/>
      <c r="BQ32" s="188"/>
      <c r="BR32" s="188"/>
      <c r="BS32" s="188"/>
      <c r="BT32" s="188"/>
      <c r="BU32" s="188"/>
      <c r="BV32" s="188"/>
      <c r="BW32" s="193"/>
      <c r="BX32" s="187"/>
      <c r="BY32" s="188"/>
      <c r="BZ32" s="188"/>
      <c r="CA32" s="188"/>
      <c r="CB32" s="188"/>
      <c r="CC32" s="193"/>
      <c r="CD32" s="3"/>
      <c r="CE32" s="3"/>
    </row>
    <row r="33" spans="3:83" ht="14.25" customHeight="1">
      <c r="C33" s="303"/>
      <c r="D33" s="304"/>
      <c r="E33" s="304"/>
      <c r="F33" s="304"/>
      <c r="G33" s="305"/>
      <c r="H33" s="306"/>
      <c r="I33" s="306"/>
      <c r="J33" s="306"/>
      <c r="K33" s="306"/>
      <c r="L33" s="306"/>
      <c r="M33" s="306"/>
      <c r="N33" s="306"/>
      <c r="O33" s="306"/>
      <c r="P33" s="307"/>
      <c r="Q33" s="303"/>
      <c r="R33" s="304"/>
      <c r="S33" s="304"/>
      <c r="T33" s="304"/>
      <c r="U33" s="304"/>
      <c r="V33" s="304"/>
      <c r="W33" s="304"/>
      <c r="X33" s="304"/>
      <c r="Y33" s="311"/>
      <c r="Z33" s="304"/>
      <c r="AA33" s="304"/>
      <c r="AB33" s="304"/>
      <c r="AC33" s="304"/>
      <c r="AD33" s="304"/>
      <c r="AE33" s="304"/>
      <c r="AF33" s="311"/>
      <c r="AG33" s="303"/>
      <c r="AH33" s="304"/>
      <c r="AI33" s="304"/>
      <c r="AJ33" s="304"/>
      <c r="AK33" s="304"/>
      <c r="AL33" s="311"/>
      <c r="AM33" s="3"/>
      <c r="AN33" s="3"/>
      <c r="AT33" s="187"/>
      <c r="AU33" s="188"/>
      <c r="AV33" s="188"/>
      <c r="AW33" s="188"/>
      <c r="AX33" s="312"/>
      <c r="AY33" s="313"/>
      <c r="AZ33" s="313"/>
      <c r="BA33" s="313"/>
      <c r="BB33" s="313"/>
      <c r="BC33" s="313"/>
      <c r="BD33" s="313"/>
      <c r="BE33" s="313"/>
      <c r="BF33" s="313"/>
      <c r="BG33" s="314"/>
      <c r="BH33" s="187"/>
      <c r="BI33" s="188"/>
      <c r="BJ33" s="188"/>
      <c r="BK33" s="188"/>
      <c r="BL33" s="188"/>
      <c r="BM33" s="188"/>
      <c r="BN33" s="188"/>
      <c r="BO33" s="188"/>
      <c r="BP33" s="193"/>
      <c r="BQ33" s="188"/>
      <c r="BR33" s="188"/>
      <c r="BS33" s="188"/>
      <c r="BT33" s="188"/>
      <c r="BU33" s="188"/>
      <c r="BV33" s="188"/>
      <c r="BW33" s="193"/>
      <c r="BX33" s="187"/>
      <c r="BY33" s="188"/>
      <c r="BZ33" s="188"/>
      <c r="CA33" s="188"/>
      <c r="CB33" s="188"/>
      <c r="CC33" s="193"/>
      <c r="CD33" s="3"/>
      <c r="CE33" s="3"/>
    </row>
    <row r="34" spans="3:83" ht="14.25" customHeight="1">
      <c r="C34" s="303"/>
      <c r="D34" s="304"/>
      <c r="E34" s="304"/>
      <c r="F34" s="304"/>
      <c r="G34" s="305"/>
      <c r="H34" s="306"/>
      <c r="I34" s="306"/>
      <c r="J34" s="306"/>
      <c r="K34" s="306"/>
      <c r="L34" s="306"/>
      <c r="M34" s="306"/>
      <c r="N34" s="306"/>
      <c r="O34" s="306"/>
      <c r="P34" s="307"/>
      <c r="Q34" s="303"/>
      <c r="R34" s="304"/>
      <c r="S34" s="304"/>
      <c r="T34" s="304"/>
      <c r="U34" s="304"/>
      <c r="V34" s="304"/>
      <c r="W34" s="304"/>
      <c r="X34" s="304"/>
      <c r="Y34" s="311"/>
      <c r="Z34" s="304"/>
      <c r="AA34" s="304"/>
      <c r="AB34" s="304"/>
      <c r="AC34" s="304"/>
      <c r="AD34" s="304"/>
      <c r="AE34" s="304"/>
      <c r="AF34" s="311"/>
      <c r="AG34" s="303"/>
      <c r="AH34" s="304"/>
      <c r="AI34" s="304"/>
      <c r="AJ34" s="304"/>
      <c r="AK34" s="304"/>
      <c r="AL34" s="311"/>
      <c r="AM34" s="3"/>
      <c r="AN34" s="3"/>
      <c r="AT34" s="187"/>
      <c r="AU34" s="188"/>
      <c r="AV34" s="188"/>
      <c r="AW34" s="188"/>
      <c r="AX34" s="312"/>
      <c r="AY34" s="313"/>
      <c r="AZ34" s="313"/>
      <c r="BA34" s="313"/>
      <c r="BB34" s="313"/>
      <c r="BC34" s="313"/>
      <c r="BD34" s="313"/>
      <c r="BE34" s="313"/>
      <c r="BF34" s="313"/>
      <c r="BG34" s="314"/>
      <c r="BH34" s="187"/>
      <c r="BI34" s="188"/>
      <c r="BJ34" s="188"/>
      <c r="BK34" s="188"/>
      <c r="BL34" s="188"/>
      <c r="BM34" s="188"/>
      <c r="BN34" s="188"/>
      <c r="BO34" s="188"/>
      <c r="BP34" s="193"/>
      <c r="BQ34" s="188"/>
      <c r="BR34" s="188"/>
      <c r="BS34" s="188"/>
      <c r="BT34" s="188"/>
      <c r="BU34" s="188"/>
      <c r="BV34" s="188"/>
      <c r="BW34" s="193"/>
      <c r="BX34" s="187"/>
      <c r="BY34" s="188"/>
      <c r="BZ34" s="188"/>
      <c r="CA34" s="188"/>
      <c r="CB34" s="188"/>
      <c r="CC34" s="193"/>
      <c r="CD34" s="3"/>
      <c r="CE34" s="3"/>
    </row>
    <row r="35" spans="3:83" ht="14.25" customHeight="1">
      <c r="C35" s="303"/>
      <c r="D35" s="304"/>
      <c r="E35" s="304"/>
      <c r="F35" s="304"/>
      <c r="G35" s="305"/>
      <c r="H35" s="306"/>
      <c r="I35" s="306"/>
      <c r="J35" s="306"/>
      <c r="K35" s="306"/>
      <c r="L35" s="306"/>
      <c r="M35" s="306"/>
      <c r="N35" s="306"/>
      <c r="O35" s="306"/>
      <c r="P35" s="307"/>
      <c r="Q35" s="303"/>
      <c r="R35" s="304"/>
      <c r="S35" s="304"/>
      <c r="T35" s="304"/>
      <c r="U35" s="304"/>
      <c r="V35" s="304"/>
      <c r="W35" s="304"/>
      <c r="X35" s="304"/>
      <c r="Y35" s="311"/>
      <c r="Z35" s="304"/>
      <c r="AA35" s="304"/>
      <c r="AB35" s="304"/>
      <c r="AC35" s="304"/>
      <c r="AD35" s="304"/>
      <c r="AE35" s="304"/>
      <c r="AF35" s="311"/>
      <c r="AG35" s="303"/>
      <c r="AH35" s="304"/>
      <c r="AI35" s="304"/>
      <c r="AJ35" s="304"/>
      <c r="AK35" s="304"/>
      <c r="AL35" s="311"/>
      <c r="AM35" s="3"/>
      <c r="AN35" s="3"/>
      <c r="AT35" s="187"/>
      <c r="AU35" s="188"/>
      <c r="AV35" s="188"/>
      <c r="AW35" s="188"/>
      <c r="AX35" s="312"/>
      <c r="AY35" s="313"/>
      <c r="AZ35" s="313"/>
      <c r="BA35" s="313"/>
      <c r="BB35" s="313"/>
      <c r="BC35" s="313"/>
      <c r="BD35" s="313"/>
      <c r="BE35" s="313"/>
      <c r="BF35" s="313"/>
      <c r="BG35" s="314"/>
      <c r="BH35" s="187"/>
      <c r="BI35" s="188"/>
      <c r="BJ35" s="188"/>
      <c r="BK35" s="188"/>
      <c r="BL35" s="188"/>
      <c r="BM35" s="188"/>
      <c r="BN35" s="188"/>
      <c r="BO35" s="188"/>
      <c r="BP35" s="193"/>
      <c r="BQ35" s="188"/>
      <c r="BR35" s="188"/>
      <c r="BS35" s="188"/>
      <c r="BT35" s="188"/>
      <c r="BU35" s="188"/>
      <c r="BV35" s="188"/>
      <c r="BW35" s="193"/>
      <c r="BX35" s="187"/>
      <c r="BY35" s="188"/>
      <c r="BZ35" s="188"/>
      <c r="CA35" s="188"/>
      <c r="CB35" s="188"/>
      <c r="CC35" s="193"/>
      <c r="CD35" s="3"/>
      <c r="CE35" s="3"/>
    </row>
    <row r="36" spans="3:83" ht="14.25" customHeight="1">
      <c r="C36" s="303"/>
      <c r="D36" s="304"/>
      <c r="E36" s="304"/>
      <c r="F36" s="304"/>
      <c r="G36" s="305"/>
      <c r="H36" s="306"/>
      <c r="I36" s="306"/>
      <c r="J36" s="306"/>
      <c r="K36" s="306"/>
      <c r="L36" s="306"/>
      <c r="M36" s="306"/>
      <c r="N36" s="306"/>
      <c r="O36" s="306"/>
      <c r="P36" s="307"/>
      <c r="Q36" s="303"/>
      <c r="R36" s="304"/>
      <c r="S36" s="304"/>
      <c r="T36" s="304"/>
      <c r="U36" s="304"/>
      <c r="V36" s="304"/>
      <c r="W36" s="304"/>
      <c r="X36" s="304"/>
      <c r="Y36" s="311"/>
      <c r="Z36" s="304"/>
      <c r="AA36" s="304"/>
      <c r="AB36" s="304"/>
      <c r="AC36" s="304"/>
      <c r="AD36" s="304"/>
      <c r="AE36" s="304"/>
      <c r="AF36" s="311"/>
      <c r="AG36" s="303"/>
      <c r="AH36" s="304"/>
      <c r="AI36" s="304"/>
      <c r="AJ36" s="304"/>
      <c r="AK36" s="304"/>
      <c r="AL36" s="311"/>
      <c r="AM36" s="3"/>
      <c r="AN36" s="3"/>
      <c r="AT36" s="187"/>
      <c r="AU36" s="188"/>
      <c r="AV36" s="188"/>
      <c r="AW36" s="188"/>
      <c r="AX36" s="312"/>
      <c r="AY36" s="313"/>
      <c r="AZ36" s="313"/>
      <c r="BA36" s="313"/>
      <c r="BB36" s="313"/>
      <c r="BC36" s="313"/>
      <c r="BD36" s="313"/>
      <c r="BE36" s="313"/>
      <c r="BF36" s="313"/>
      <c r="BG36" s="314"/>
      <c r="BH36" s="187"/>
      <c r="BI36" s="188"/>
      <c r="BJ36" s="188"/>
      <c r="BK36" s="188"/>
      <c r="BL36" s="188"/>
      <c r="BM36" s="188"/>
      <c r="BN36" s="188"/>
      <c r="BO36" s="188"/>
      <c r="BP36" s="193"/>
      <c r="BQ36" s="188"/>
      <c r="BR36" s="188"/>
      <c r="BS36" s="188"/>
      <c r="BT36" s="188"/>
      <c r="BU36" s="188"/>
      <c r="BV36" s="188"/>
      <c r="BW36" s="193"/>
      <c r="BX36" s="187"/>
      <c r="BY36" s="188"/>
      <c r="BZ36" s="188"/>
      <c r="CA36" s="188"/>
      <c r="CB36" s="188"/>
      <c r="CC36" s="193"/>
      <c r="CD36" s="3"/>
      <c r="CE36" s="3"/>
    </row>
    <row r="37" spans="3:83" ht="14.25" customHeight="1">
      <c r="C37" s="303"/>
      <c r="D37" s="304"/>
      <c r="E37" s="304"/>
      <c r="F37" s="304"/>
      <c r="G37" s="305"/>
      <c r="H37" s="306"/>
      <c r="I37" s="306"/>
      <c r="J37" s="306"/>
      <c r="K37" s="306"/>
      <c r="L37" s="306"/>
      <c r="M37" s="306"/>
      <c r="N37" s="306"/>
      <c r="O37" s="306"/>
      <c r="P37" s="307"/>
      <c r="Q37" s="303"/>
      <c r="R37" s="304"/>
      <c r="S37" s="304"/>
      <c r="T37" s="304"/>
      <c r="U37" s="304"/>
      <c r="V37" s="304"/>
      <c r="W37" s="304"/>
      <c r="X37" s="304"/>
      <c r="Y37" s="311"/>
      <c r="Z37" s="304"/>
      <c r="AA37" s="304"/>
      <c r="AB37" s="304"/>
      <c r="AC37" s="304"/>
      <c r="AD37" s="304"/>
      <c r="AE37" s="304"/>
      <c r="AF37" s="311"/>
      <c r="AG37" s="303"/>
      <c r="AH37" s="304"/>
      <c r="AI37" s="304"/>
      <c r="AJ37" s="304"/>
      <c r="AK37" s="304"/>
      <c r="AL37" s="311"/>
      <c r="AM37" s="3"/>
      <c r="AN37" s="3"/>
      <c r="AT37" s="187"/>
      <c r="AU37" s="188"/>
      <c r="AV37" s="188"/>
      <c r="AW37" s="188"/>
      <c r="AX37" s="312"/>
      <c r="AY37" s="313"/>
      <c r="AZ37" s="313"/>
      <c r="BA37" s="313"/>
      <c r="BB37" s="313"/>
      <c r="BC37" s="313"/>
      <c r="BD37" s="313"/>
      <c r="BE37" s="313"/>
      <c r="BF37" s="313"/>
      <c r="BG37" s="314"/>
      <c r="BH37" s="187"/>
      <c r="BI37" s="188"/>
      <c r="BJ37" s="188"/>
      <c r="BK37" s="188"/>
      <c r="BL37" s="188"/>
      <c r="BM37" s="188"/>
      <c r="BN37" s="188"/>
      <c r="BO37" s="188"/>
      <c r="BP37" s="193"/>
      <c r="BQ37" s="188"/>
      <c r="BR37" s="188"/>
      <c r="BS37" s="188"/>
      <c r="BT37" s="188"/>
      <c r="BU37" s="188"/>
      <c r="BV37" s="188"/>
      <c r="BW37" s="193"/>
      <c r="BX37" s="187"/>
      <c r="BY37" s="188"/>
      <c r="BZ37" s="188"/>
      <c r="CA37" s="188"/>
      <c r="CB37" s="188"/>
      <c r="CC37" s="193"/>
      <c r="CD37" s="3"/>
      <c r="CE37" s="3"/>
    </row>
    <row r="38" spans="3:83" ht="14.25" customHeight="1">
      <c r="C38" s="303"/>
      <c r="D38" s="304"/>
      <c r="E38" s="304"/>
      <c r="F38" s="304"/>
      <c r="G38" s="305"/>
      <c r="H38" s="306"/>
      <c r="I38" s="306"/>
      <c r="J38" s="306"/>
      <c r="K38" s="306"/>
      <c r="L38" s="306"/>
      <c r="M38" s="306"/>
      <c r="N38" s="306"/>
      <c r="O38" s="306"/>
      <c r="P38" s="307"/>
      <c r="Q38" s="303"/>
      <c r="R38" s="304"/>
      <c r="S38" s="304"/>
      <c r="T38" s="304"/>
      <c r="U38" s="304"/>
      <c r="V38" s="304"/>
      <c r="W38" s="304"/>
      <c r="X38" s="304"/>
      <c r="Y38" s="311"/>
      <c r="Z38" s="304"/>
      <c r="AA38" s="304"/>
      <c r="AB38" s="304"/>
      <c r="AC38" s="304"/>
      <c r="AD38" s="304"/>
      <c r="AE38" s="304"/>
      <c r="AF38" s="311"/>
      <c r="AG38" s="303"/>
      <c r="AH38" s="304"/>
      <c r="AI38" s="304"/>
      <c r="AJ38" s="304"/>
      <c r="AK38" s="304"/>
      <c r="AL38" s="311"/>
      <c r="AM38" s="3"/>
      <c r="AN38" s="3"/>
      <c r="AT38" s="187"/>
      <c r="AU38" s="188"/>
      <c r="AV38" s="188"/>
      <c r="AW38" s="188"/>
      <c r="AX38" s="312"/>
      <c r="AY38" s="313"/>
      <c r="AZ38" s="313"/>
      <c r="BA38" s="313"/>
      <c r="BB38" s="313"/>
      <c r="BC38" s="313"/>
      <c r="BD38" s="313"/>
      <c r="BE38" s="313"/>
      <c r="BF38" s="313"/>
      <c r="BG38" s="314"/>
      <c r="BH38" s="187"/>
      <c r="BI38" s="188"/>
      <c r="BJ38" s="188"/>
      <c r="BK38" s="188"/>
      <c r="BL38" s="188"/>
      <c r="BM38" s="188"/>
      <c r="BN38" s="188"/>
      <c r="BO38" s="188"/>
      <c r="BP38" s="193"/>
      <c r="BQ38" s="188"/>
      <c r="BR38" s="188"/>
      <c r="BS38" s="188"/>
      <c r="BT38" s="188"/>
      <c r="BU38" s="188"/>
      <c r="BV38" s="188"/>
      <c r="BW38" s="193"/>
      <c r="BX38" s="187"/>
      <c r="BY38" s="188"/>
      <c r="BZ38" s="188"/>
      <c r="CA38" s="188"/>
      <c r="CB38" s="188"/>
      <c r="CC38" s="193"/>
      <c r="CD38" s="3"/>
      <c r="CE38" s="3"/>
    </row>
    <row r="39" spans="3:83" ht="14.25" customHeight="1">
      <c r="C39" s="303"/>
      <c r="D39" s="304"/>
      <c r="E39" s="304"/>
      <c r="F39" s="304"/>
      <c r="G39" s="305"/>
      <c r="H39" s="306"/>
      <c r="I39" s="306"/>
      <c r="J39" s="306"/>
      <c r="K39" s="306"/>
      <c r="L39" s="306"/>
      <c r="M39" s="306"/>
      <c r="N39" s="306"/>
      <c r="O39" s="306"/>
      <c r="P39" s="307"/>
      <c r="Q39" s="303"/>
      <c r="R39" s="304"/>
      <c r="S39" s="304"/>
      <c r="T39" s="304"/>
      <c r="U39" s="304"/>
      <c r="V39" s="304"/>
      <c r="W39" s="304"/>
      <c r="X39" s="304"/>
      <c r="Y39" s="311"/>
      <c r="Z39" s="304"/>
      <c r="AA39" s="304"/>
      <c r="AB39" s="304"/>
      <c r="AC39" s="304"/>
      <c r="AD39" s="304"/>
      <c r="AE39" s="304"/>
      <c r="AF39" s="311"/>
      <c r="AG39" s="303"/>
      <c r="AH39" s="304"/>
      <c r="AI39" s="304"/>
      <c r="AJ39" s="304"/>
      <c r="AK39" s="304"/>
      <c r="AL39" s="311"/>
      <c r="AM39" s="3"/>
      <c r="AN39" s="3"/>
      <c r="AT39" s="187"/>
      <c r="AU39" s="188"/>
      <c r="AV39" s="188"/>
      <c r="AW39" s="188"/>
      <c r="AX39" s="312"/>
      <c r="AY39" s="313"/>
      <c r="AZ39" s="313"/>
      <c r="BA39" s="313"/>
      <c r="BB39" s="313"/>
      <c r="BC39" s="313"/>
      <c r="BD39" s="313"/>
      <c r="BE39" s="313"/>
      <c r="BF39" s="313"/>
      <c r="BG39" s="314"/>
      <c r="BH39" s="187"/>
      <c r="BI39" s="188"/>
      <c r="BJ39" s="188"/>
      <c r="BK39" s="188"/>
      <c r="BL39" s="188"/>
      <c r="BM39" s="188"/>
      <c r="BN39" s="188"/>
      <c r="BO39" s="188"/>
      <c r="BP39" s="193"/>
      <c r="BQ39" s="188"/>
      <c r="BR39" s="188"/>
      <c r="BS39" s="188"/>
      <c r="BT39" s="188"/>
      <c r="BU39" s="188"/>
      <c r="BV39" s="188"/>
      <c r="BW39" s="193"/>
      <c r="BX39" s="187"/>
      <c r="BY39" s="188"/>
      <c r="BZ39" s="188"/>
      <c r="CA39" s="188"/>
      <c r="CB39" s="188"/>
      <c r="CC39" s="193"/>
      <c r="CD39" s="3"/>
      <c r="CE39" s="3"/>
    </row>
    <row r="40" spans="3:83" ht="13.5" customHeight="1"/>
    <row r="41" spans="3:83" ht="13.5" customHeight="1"/>
    <row r="42" spans="3:83" ht="13.5" customHeight="1"/>
    <row r="43" spans="3:83" ht="13.5" customHeight="1"/>
    <row r="44" spans="3:83" ht="13.5" customHeight="1"/>
    <row r="45" spans="3:83" ht="13.5" customHeight="1"/>
    <row r="46" spans="3:83" ht="13.5" customHeight="1"/>
    <row r="47" spans="3:83" ht="13.5" customHeight="1"/>
  </sheetData>
  <sheetProtection algorithmName="SHA-512" hashValue="ktoCK2CKdEoWBgwlMuXLFN8ydv3c038GxdEZDm1cItM+/g7Dk5k6NSWOEKNwKO5Yt5e229HS8VAtfPVp7Wx2vQ==" saltValue="Y88qWFF18olnyTcqU8K8+Q==" spinCount="100000" sheet="1" objects="1" scenarios="1"/>
  <mergeCells count="340">
    <mergeCell ref="BX39:CC39"/>
    <mergeCell ref="AX38:BG38"/>
    <mergeCell ref="BH38:BP38"/>
    <mergeCell ref="BQ38:BW38"/>
    <mergeCell ref="BX38:CC38"/>
    <mergeCell ref="C39:F39"/>
    <mergeCell ref="G39:P39"/>
    <mergeCell ref="Q39:Y39"/>
    <mergeCell ref="Z39:AF39"/>
    <mergeCell ref="AG39:AL39"/>
    <mergeCell ref="AT39:AW39"/>
    <mergeCell ref="C38:F38"/>
    <mergeCell ref="G38:P38"/>
    <mergeCell ref="Q38:Y38"/>
    <mergeCell ref="Z38:AF38"/>
    <mergeCell ref="AG38:AL38"/>
    <mergeCell ref="AT38:AW38"/>
    <mergeCell ref="AX39:BG39"/>
    <mergeCell ref="BH39:BP39"/>
    <mergeCell ref="BQ39:BW39"/>
    <mergeCell ref="BX36:CC36"/>
    <mergeCell ref="C37:F37"/>
    <mergeCell ref="G37:P37"/>
    <mergeCell ref="Q37:Y37"/>
    <mergeCell ref="Z37:AF37"/>
    <mergeCell ref="AG37:AL37"/>
    <mergeCell ref="AT37:AW37"/>
    <mergeCell ref="AX37:BG37"/>
    <mergeCell ref="BH37:BP37"/>
    <mergeCell ref="BQ37:BW37"/>
    <mergeCell ref="BX37:CC37"/>
    <mergeCell ref="C36:F36"/>
    <mergeCell ref="G36:P36"/>
    <mergeCell ref="Q36:Y36"/>
    <mergeCell ref="Z36:AF36"/>
    <mergeCell ref="AG36:AL36"/>
    <mergeCell ref="AT36:AW36"/>
    <mergeCell ref="AX36:BG36"/>
    <mergeCell ref="BH36:BP36"/>
    <mergeCell ref="BQ36:BW36"/>
    <mergeCell ref="BX34:CC34"/>
    <mergeCell ref="C35:F35"/>
    <mergeCell ref="G35:P35"/>
    <mergeCell ref="Q35:Y35"/>
    <mergeCell ref="Z35:AF35"/>
    <mergeCell ref="AG35:AL35"/>
    <mergeCell ref="AT35:AW35"/>
    <mergeCell ref="AX35:BG35"/>
    <mergeCell ref="BH35:BP35"/>
    <mergeCell ref="BQ35:BW35"/>
    <mergeCell ref="BX35:CC35"/>
    <mergeCell ref="C34:F34"/>
    <mergeCell ref="G34:P34"/>
    <mergeCell ref="Q34:Y34"/>
    <mergeCell ref="Z34:AF34"/>
    <mergeCell ref="AG34:AL34"/>
    <mergeCell ref="AT34:AW34"/>
    <mergeCell ref="AX34:BG34"/>
    <mergeCell ref="BH34:BP34"/>
    <mergeCell ref="BQ34:BW34"/>
    <mergeCell ref="BX32:CC32"/>
    <mergeCell ref="C33:F33"/>
    <mergeCell ref="G33:P33"/>
    <mergeCell ref="Q33:Y33"/>
    <mergeCell ref="Z33:AF33"/>
    <mergeCell ref="AG33:AL33"/>
    <mergeCell ref="AT33:AW33"/>
    <mergeCell ref="AX33:BG33"/>
    <mergeCell ref="BH33:BP33"/>
    <mergeCell ref="BQ33:BW33"/>
    <mergeCell ref="BX33:CC33"/>
    <mergeCell ref="C32:F32"/>
    <mergeCell ref="G32:P32"/>
    <mergeCell ref="Q32:Y32"/>
    <mergeCell ref="Z32:AF32"/>
    <mergeCell ref="AG32:AL32"/>
    <mergeCell ref="AT32:AW32"/>
    <mergeCell ref="AX32:BG32"/>
    <mergeCell ref="BH32:BP32"/>
    <mergeCell ref="BQ32:BW32"/>
    <mergeCell ref="BX30:CC30"/>
    <mergeCell ref="C31:F31"/>
    <mergeCell ref="G31:P31"/>
    <mergeCell ref="Q31:Y31"/>
    <mergeCell ref="Z31:AF31"/>
    <mergeCell ref="AG31:AL31"/>
    <mergeCell ref="AT31:AW31"/>
    <mergeCell ref="AX31:BG31"/>
    <mergeCell ref="BH31:BP31"/>
    <mergeCell ref="BQ31:BW31"/>
    <mergeCell ref="BX31:CC31"/>
    <mergeCell ref="C30:F30"/>
    <mergeCell ref="G30:P30"/>
    <mergeCell ref="Q30:Y30"/>
    <mergeCell ref="Z30:AF30"/>
    <mergeCell ref="AG30:AL30"/>
    <mergeCell ref="AT30:AW30"/>
    <mergeCell ref="AX30:BG30"/>
    <mergeCell ref="BH30:BP30"/>
    <mergeCell ref="BQ30:BW30"/>
    <mergeCell ref="BX28:CC28"/>
    <mergeCell ref="C29:F29"/>
    <mergeCell ref="G29:P29"/>
    <mergeCell ref="Q29:Y29"/>
    <mergeCell ref="Z29:AF29"/>
    <mergeCell ref="AG29:AL29"/>
    <mergeCell ref="AT29:AW29"/>
    <mergeCell ref="AX29:BG29"/>
    <mergeCell ref="BH29:BP29"/>
    <mergeCell ref="BQ29:BW29"/>
    <mergeCell ref="BX29:CC29"/>
    <mergeCell ref="C28:F28"/>
    <mergeCell ref="G28:P28"/>
    <mergeCell ref="Q28:Y28"/>
    <mergeCell ref="Z28:AF28"/>
    <mergeCell ref="AG28:AL28"/>
    <mergeCell ref="AT28:AW28"/>
    <mergeCell ref="AX28:BG28"/>
    <mergeCell ref="BH28:BP28"/>
    <mergeCell ref="BQ28:BW28"/>
    <mergeCell ref="BX24:CC24"/>
    <mergeCell ref="C25:F25"/>
    <mergeCell ref="G25:P25"/>
    <mergeCell ref="Q25:Y25"/>
    <mergeCell ref="Z25:AF25"/>
    <mergeCell ref="AG25:AL25"/>
    <mergeCell ref="AT25:AW25"/>
    <mergeCell ref="AX25:BG25"/>
    <mergeCell ref="BH25:BP25"/>
    <mergeCell ref="BQ25:BW25"/>
    <mergeCell ref="BX25:CC25"/>
    <mergeCell ref="C24:F24"/>
    <mergeCell ref="G24:P24"/>
    <mergeCell ref="Q24:Y24"/>
    <mergeCell ref="Z24:AF24"/>
    <mergeCell ref="AG24:AL24"/>
    <mergeCell ref="AT24:AW24"/>
    <mergeCell ref="AX24:BG24"/>
    <mergeCell ref="BH24:BP24"/>
    <mergeCell ref="BQ24:BW24"/>
    <mergeCell ref="BX22:CC22"/>
    <mergeCell ref="C23:F23"/>
    <mergeCell ref="G23:P23"/>
    <mergeCell ref="Q23:Y23"/>
    <mergeCell ref="Z23:AF23"/>
    <mergeCell ref="AG23:AL23"/>
    <mergeCell ref="AT23:AW23"/>
    <mergeCell ref="AX23:BG23"/>
    <mergeCell ref="BH23:BP23"/>
    <mergeCell ref="BQ23:BW23"/>
    <mergeCell ref="BX23:CC23"/>
    <mergeCell ref="C22:F22"/>
    <mergeCell ref="G22:P22"/>
    <mergeCell ref="Q22:Y22"/>
    <mergeCell ref="Z22:AF22"/>
    <mergeCell ref="AG22:AL22"/>
    <mergeCell ref="AT22:AW22"/>
    <mergeCell ref="AX22:BG22"/>
    <mergeCell ref="BH22:BP22"/>
    <mergeCell ref="BQ22:BW22"/>
    <mergeCell ref="BX20:CC20"/>
    <mergeCell ref="C21:F21"/>
    <mergeCell ref="G21:P21"/>
    <mergeCell ref="Q21:Y21"/>
    <mergeCell ref="Z21:AF21"/>
    <mergeCell ref="AG21:AL21"/>
    <mergeCell ref="AT21:AW21"/>
    <mergeCell ref="AX21:BG21"/>
    <mergeCell ref="BH21:BP21"/>
    <mergeCell ref="BQ21:BW21"/>
    <mergeCell ref="BX21:CC21"/>
    <mergeCell ref="C20:F20"/>
    <mergeCell ref="G20:P20"/>
    <mergeCell ref="Q20:Y20"/>
    <mergeCell ref="Z20:AF20"/>
    <mergeCell ref="AG20:AL20"/>
    <mergeCell ref="AT20:AW20"/>
    <mergeCell ref="AX20:BG20"/>
    <mergeCell ref="BH20:BP20"/>
    <mergeCell ref="BQ20:BW20"/>
    <mergeCell ref="BX18:CC18"/>
    <mergeCell ref="C19:F19"/>
    <mergeCell ref="G19:P19"/>
    <mergeCell ref="Q19:Y19"/>
    <mergeCell ref="Z19:AF19"/>
    <mergeCell ref="AG19:AL19"/>
    <mergeCell ref="AT19:AW19"/>
    <mergeCell ref="AX19:BG19"/>
    <mergeCell ref="BH19:BP19"/>
    <mergeCell ref="BQ19:BW19"/>
    <mergeCell ref="BX19:CC19"/>
    <mergeCell ref="C18:F18"/>
    <mergeCell ref="G18:P18"/>
    <mergeCell ref="Q18:Y18"/>
    <mergeCell ref="Z18:AF18"/>
    <mergeCell ref="AG18:AL18"/>
    <mergeCell ref="AT18:AW18"/>
    <mergeCell ref="AX18:BG18"/>
    <mergeCell ref="BH18:BP18"/>
    <mergeCell ref="BQ18:BW18"/>
    <mergeCell ref="BX16:CC16"/>
    <mergeCell ref="C17:F17"/>
    <mergeCell ref="G17:P17"/>
    <mergeCell ref="Q17:Y17"/>
    <mergeCell ref="Z17:AF17"/>
    <mergeCell ref="AG17:AL17"/>
    <mergeCell ref="AT17:AW17"/>
    <mergeCell ref="AX17:BG17"/>
    <mergeCell ref="BH17:BP17"/>
    <mergeCell ref="BQ17:BW17"/>
    <mergeCell ref="BX17:CC17"/>
    <mergeCell ref="C16:F16"/>
    <mergeCell ref="G16:P16"/>
    <mergeCell ref="Q16:Y16"/>
    <mergeCell ref="Z16:AF16"/>
    <mergeCell ref="AG16:AL16"/>
    <mergeCell ref="AT16:AW16"/>
    <mergeCell ref="AX16:BG16"/>
    <mergeCell ref="BH16:BP16"/>
    <mergeCell ref="BQ16:BW16"/>
    <mergeCell ref="BX14:CC14"/>
    <mergeCell ref="C15:F15"/>
    <mergeCell ref="G15:P15"/>
    <mergeCell ref="Q15:Y15"/>
    <mergeCell ref="Z15:AF15"/>
    <mergeCell ref="AG15:AL15"/>
    <mergeCell ref="AT15:AW15"/>
    <mergeCell ref="AX15:BG15"/>
    <mergeCell ref="BH15:BP15"/>
    <mergeCell ref="BQ15:BW15"/>
    <mergeCell ref="BX15:CC15"/>
    <mergeCell ref="C14:F14"/>
    <mergeCell ref="G14:P14"/>
    <mergeCell ref="Q14:Y14"/>
    <mergeCell ref="Z14:AF14"/>
    <mergeCell ref="AG14:AL14"/>
    <mergeCell ref="AT14:AW14"/>
    <mergeCell ref="AX14:BG14"/>
    <mergeCell ref="BH14:BP14"/>
    <mergeCell ref="BQ14:BW14"/>
    <mergeCell ref="BX12:CC12"/>
    <mergeCell ref="C13:F13"/>
    <mergeCell ref="G13:P13"/>
    <mergeCell ref="Q13:Y13"/>
    <mergeCell ref="Z13:AF13"/>
    <mergeCell ref="AG13:AL13"/>
    <mergeCell ref="AT13:AW13"/>
    <mergeCell ref="AX13:BG13"/>
    <mergeCell ref="BH13:BP13"/>
    <mergeCell ref="BQ13:BW13"/>
    <mergeCell ref="BX13:CC13"/>
    <mergeCell ref="C12:F12"/>
    <mergeCell ref="G12:P12"/>
    <mergeCell ref="Q12:Y12"/>
    <mergeCell ref="Z12:AF12"/>
    <mergeCell ref="AG12:AL12"/>
    <mergeCell ref="AT12:AW12"/>
    <mergeCell ref="AX12:BG12"/>
    <mergeCell ref="BH12:BP12"/>
    <mergeCell ref="BQ12:BW12"/>
    <mergeCell ref="BX10:CC10"/>
    <mergeCell ref="C11:F11"/>
    <mergeCell ref="G11:P11"/>
    <mergeCell ref="Q11:Y11"/>
    <mergeCell ref="Z11:AF11"/>
    <mergeCell ref="AG11:AL11"/>
    <mergeCell ref="AT11:AW11"/>
    <mergeCell ref="AX11:BG11"/>
    <mergeCell ref="BH11:BP11"/>
    <mergeCell ref="BQ11:BW11"/>
    <mergeCell ref="BX11:CC11"/>
    <mergeCell ref="C10:F10"/>
    <mergeCell ref="G10:P10"/>
    <mergeCell ref="Q10:Y10"/>
    <mergeCell ref="Z10:AF10"/>
    <mergeCell ref="AG10:AL10"/>
    <mergeCell ref="AT10:AW10"/>
    <mergeCell ref="AX10:BG10"/>
    <mergeCell ref="BH10:BP10"/>
    <mergeCell ref="BQ10:BW10"/>
    <mergeCell ref="BX8:CC8"/>
    <mergeCell ref="C9:F9"/>
    <mergeCell ref="G9:P9"/>
    <mergeCell ref="Q9:Y9"/>
    <mergeCell ref="Z9:AF9"/>
    <mergeCell ref="AG9:AL9"/>
    <mergeCell ref="AT9:AW9"/>
    <mergeCell ref="AX9:BG9"/>
    <mergeCell ref="BH9:BP9"/>
    <mergeCell ref="BQ9:BW9"/>
    <mergeCell ref="BX9:CC9"/>
    <mergeCell ref="C8:F8"/>
    <mergeCell ref="G8:P8"/>
    <mergeCell ref="Q8:Y8"/>
    <mergeCell ref="Z8:AF8"/>
    <mergeCell ref="AG8:AL8"/>
    <mergeCell ref="AT8:AW8"/>
    <mergeCell ref="AX8:BG8"/>
    <mergeCell ref="BH8:BP8"/>
    <mergeCell ref="BQ8:BW8"/>
    <mergeCell ref="BX6:CC6"/>
    <mergeCell ref="C7:F7"/>
    <mergeCell ref="G7:P7"/>
    <mergeCell ref="Q7:Y7"/>
    <mergeCell ref="Z7:AF7"/>
    <mergeCell ref="AG7:AL7"/>
    <mergeCell ref="AT7:AW7"/>
    <mergeCell ref="AX7:BG7"/>
    <mergeCell ref="BH7:BP7"/>
    <mergeCell ref="BQ7:BW7"/>
    <mergeCell ref="BX7:CC7"/>
    <mergeCell ref="C6:F6"/>
    <mergeCell ref="G6:P6"/>
    <mergeCell ref="Q6:Y6"/>
    <mergeCell ref="Z6:AF6"/>
    <mergeCell ref="AG6:AL6"/>
    <mergeCell ref="AT6:AW6"/>
    <mergeCell ref="AX6:BG6"/>
    <mergeCell ref="BH6:BP6"/>
    <mergeCell ref="BQ6:BW6"/>
    <mergeCell ref="AX4:BG4"/>
    <mergeCell ref="BH4:BP4"/>
    <mergeCell ref="BQ4:BW4"/>
    <mergeCell ref="BX4:CC4"/>
    <mergeCell ref="C5:F5"/>
    <mergeCell ref="G5:P5"/>
    <mergeCell ref="Q5:Y5"/>
    <mergeCell ref="Z5:AF5"/>
    <mergeCell ref="AG5:AL5"/>
    <mergeCell ref="AT5:AW5"/>
    <mergeCell ref="C4:F4"/>
    <mergeCell ref="G4:P4"/>
    <mergeCell ref="Q4:Y4"/>
    <mergeCell ref="Z4:AF4"/>
    <mergeCell ref="AG4:AL4"/>
    <mergeCell ref="AT4:AW4"/>
    <mergeCell ref="AX5:BG5"/>
    <mergeCell ref="BH5:BP5"/>
    <mergeCell ref="BQ5:BW5"/>
    <mergeCell ref="BX5:CC5"/>
  </mergeCells>
  <phoneticPr fontId="5"/>
  <conditionalFormatting sqref="C5:AL25 C29:AL39">
    <cfRule type="containsBlanks" dxfId="49" priority="4">
      <formula>LEN(TRIM(C5))=0</formula>
    </cfRule>
  </conditionalFormatting>
  <conditionalFormatting sqref="AT15:CC25 AT32:CC39">
    <cfRule type="containsBlanks" dxfId="48" priority="3">
      <formula>LEN(TRIM(AT15))=0</formula>
    </cfRule>
  </conditionalFormatting>
  <conditionalFormatting sqref="AT29:CC31">
    <cfRule type="containsBlanks" dxfId="47" priority="2">
      <formula>LEN(TRIM(AT29))=0</formula>
    </cfRule>
  </conditionalFormatting>
  <conditionalFormatting sqref="AT13:CC14 AT5:AW12 BH5:CC12">
    <cfRule type="containsBlanks" dxfId="46" priority="1">
      <formula>LEN(TRIM(AT5))=0</formula>
    </cfRule>
  </conditionalFormatting>
  <dataValidations count="2">
    <dataValidation type="list" allowBlank="1" showInputMessage="1" showErrorMessage="1" sqref="Z5:AF25 BQ29:BW31 BQ5:BW25" xr:uid="{0842636A-52E4-449E-A6AC-1EF34382DFC9}">
      <formula1>"常勤,非常勤,派遣"</formula1>
    </dataValidation>
    <dataValidation type="list" allowBlank="1" showInputMessage="1" showErrorMessage="1" sqref="Q5:Y25 BH29:BP30 BH5:BP25" xr:uid="{00845DC0-A502-45BB-859D-EC41182916B6}">
      <formula1>"保育士及び幼稚園教諭,保育士,幼稚園教諭"</formula1>
    </dataValidation>
  </dataValidations>
  <hyperlinks>
    <hyperlink ref="AO1" location="'認定こども園移行相談票（表紙）'!A1" display="★表紙へ戻る" xr:uid="{4A30A333-E2B9-4724-B4BC-66D3759F621C}"/>
  </hyperlink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5A2C5-65EB-4C51-B658-5482148190BA}">
  <sheetPr>
    <tabColor theme="5" tint="0.59999389629810485"/>
  </sheetPr>
  <dimension ref="A1:CT150"/>
  <sheetViews>
    <sheetView showGridLines="0" view="pageBreakPreview" zoomScale="80" zoomScaleNormal="100" zoomScaleSheetLayoutView="80" workbookViewId="0"/>
  </sheetViews>
  <sheetFormatPr defaultRowHeight="14.25"/>
  <cols>
    <col min="1" max="44" width="2" style="6" customWidth="1"/>
    <col min="45" max="45" width="4.375" style="6" hidden="1" customWidth="1"/>
    <col min="46" max="46" width="10.625" style="6" hidden="1" customWidth="1"/>
    <col min="47" max="47" width="4.125" style="6" hidden="1" customWidth="1"/>
    <col min="48" max="48" width="2" style="6" customWidth="1"/>
    <col min="49" max="50" width="5.625" style="6" customWidth="1"/>
    <col min="51" max="93" width="2" style="6" customWidth="1"/>
    <col min="94" max="94" width="5.375" style="6" hidden="1" customWidth="1"/>
    <col min="95" max="95" width="10.625" style="6" hidden="1" customWidth="1"/>
    <col min="96" max="96" width="4.125" style="6" hidden="1" customWidth="1"/>
    <col min="97" max="97" width="2" style="6" hidden="1" customWidth="1"/>
    <col min="98" max="98" width="2" style="6" customWidth="1"/>
    <col min="99" max="16384" width="9" style="6"/>
  </cols>
  <sheetData>
    <row r="1" spans="1:98" ht="13.5" customHeight="1">
      <c r="AV1" s="141" t="s">
        <v>414</v>
      </c>
    </row>
    <row r="2" spans="1:98" ht="13.5" customHeight="1">
      <c r="B2" s="3" t="s">
        <v>121</v>
      </c>
      <c r="AY2" s="3" t="s">
        <v>121</v>
      </c>
    </row>
    <row r="3" spans="1:98" ht="22.5" customHeight="1">
      <c r="A3" s="180" t="s">
        <v>282</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X3" s="180" t="s">
        <v>282</v>
      </c>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c r="CT3" s="7"/>
    </row>
    <row r="4" spans="1:98" ht="18.75" customHeight="1">
      <c r="B4" s="9" t="s">
        <v>123</v>
      </c>
      <c r="C4" s="3"/>
      <c r="AY4" s="9" t="s">
        <v>123</v>
      </c>
      <c r="AZ4" s="3"/>
    </row>
    <row r="5" spans="1:98" ht="19.5" customHeight="1">
      <c r="B5" s="3"/>
      <c r="C5" s="195" t="s">
        <v>16</v>
      </c>
      <c r="D5" s="195"/>
      <c r="E5" s="195"/>
      <c r="F5" s="195"/>
      <c r="G5" s="195"/>
      <c r="H5" s="195"/>
      <c r="I5" s="195"/>
      <c r="J5" s="195"/>
      <c r="K5" s="195"/>
      <c r="L5" s="195" t="s">
        <v>17</v>
      </c>
      <c r="M5" s="195"/>
      <c r="N5" s="195"/>
      <c r="O5" s="195"/>
      <c r="P5" s="195"/>
      <c r="Q5" s="195"/>
      <c r="R5" s="195"/>
      <c r="S5" s="195"/>
      <c r="T5" s="195"/>
      <c r="U5" s="195"/>
      <c r="V5" s="195"/>
      <c r="W5" s="341" t="s">
        <v>18</v>
      </c>
      <c r="X5" s="341"/>
      <c r="Y5" s="341"/>
      <c r="Z5" s="341"/>
      <c r="AA5" s="341"/>
      <c r="AB5" s="341"/>
      <c r="AC5" s="341"/>
      <c r="AD5" s="341"/>
      <c r="AE5" s="341"/>
      <c r="AF5" s="341"/>
      <c r="AG5" s="341"/>
      <c r="AH5" s="195" t="s">
        <v>19</v>
      </c>
      <c r="AI5" s="195"/>
      <c r="AJ5" s="195"/>
      <c r="AK5" s="195"/>
      <c r="AL5" s="195"/>
      <c r="AM5" s="195"/>
      <c r="AN5" s="195"/>
      <c r="AO5" s="195"/>
      <c r="AP5" s="195"/>
      <c r="AQ5" s="195"/>
      <c r="AR5" s="195"/>
      <c r="AY5" s="3"/>
      <c r="AZ5" s="195" t="s">
        <v>16</v>
      </c>
      <c r="BA5" s="195"/>
      <c r="BB5" s="195"/>
      <c r="BC5" s="195"/>
      <c r="BD5" s="195"/>
      <c r="BE5" s="195"/>
      <c r="BF5" s="195"/>
      <c r="BG5" s="195"/>
      <c r="BH5" s="195"/>
      <c r="BI5" s="195" t="s">
        <v>17</v>
      </c>
      <c r="BJ5" s="195"/>
      <c r="BK5" s="195"/>
      <c r="BL5" s="195"/>
      <c r="BM5" s="195"/>
      <c r="BN5" s="195"/>
      <c r="BO5" s="195"/>
      <c r="BP5" s="195"/>
      <c r="BQ5" s="195"/>
      <c r="BR5" s="195"/>
      <c r="BS5" s="195"/>
      <c r="BT5" s="341" t="s">
        <v>18</v>
      </c>
      <c r="BU5" s="341"/>
      <c r="BV5" s="341"/>
      <c r="BW5" s="341"/>
      <c r="BX5" s="341"/>
      <c r="BY5" s="341"/>
      <c r="BZ5" s="341"/>
      <c r="CA5" s="341"/>
      <c r="CB5" s="341"/>
      <c r="CC5" s="341"/>
      <c r="CD5" s="341"/>
      <c r="CE5" s="195" t="s">
        <v>19</v>
      </c>
      <c r="CF5" s="195"/>
      <c r="CG5" s="195"/>
      <c r="CH5" s="195"/>
      <c r="CI5" s="195"/>
      <c r="CJ5" s="195"/>
      <c r="CK5" s="195"/>
      <c r="CL5" s="195"/>
      <c r="CM5" s="195"/>
      <c r="CN5" s="195"/>
      <c r="CO5" s="195"/>
    </row>
    <row r="6" spans="1:98" ht="19.5" customHeight="1">
      <c r="C6" s="195" t="s">
        <v>20</v>
      </c>
      <c r="D6" s="195"/>
      <c r="E6" s="195"/>
      <c r="F6" s="195"/>
      <c r="G6" s="195"/>
      <c r="H6" s="195"/>
      <c r="I6" s="195"/>
      <c r="J6" s="195"/>
      <c r="K6" s="195"/>
      <c r="L6" s="190"/>
      <c r="M6" s="190"/>
      <c r="N6" s="190"/>
      <c r="O6" s="190"/>
      <c r="P6" s="190"/>
      <c r="Q6" s="190"/>
      <c r="R6" s="190"/>
      <c r="S6" s="190"/>
      <c r="T6" s="190"/>
      <c r="U6" s="190"/>
      <c r="V6" s="184"/>
      <c r="W6" s="187" t="s">
        <v>21</v>
      </c>
      <c r="X6" s="188"/>
      <c r="Y6" s="191"/>
      <c r="Z6" s="191"/>
      <c r="AA6" s="191"/>
      <c r="AB6" s="191"/>
      <c r="AC6" s="191"/>
      <c r="AD6" s="191"/>
      <c r="AE6" s="191"/>
      <c r="AF6" s="188" t="s">
        <v>22</v>
      </c>
      <c r="AG6" s="193"/>
      <c r="AH6" s="186"/>
      <c r="AI6" s="190"/>
      <c r="AJ6" s="190"/>
      <c r="AK6" s="190"/>
      <c r="AL6" s="190"/>
      <c r="AM6" s="190"/>
      <c r="AN6" s="190"/>
      <c r="AO6" s="190"/>
      <c r="AP6" s="190"/>
      <c r="AQ6" s="190"/>
      <c r="AR6" s="190"/>
      <c r="AZ6" s="195" t="s">
        <v>20</v>
      </c>
      <c r="BA6" s="195"/>
      <c r="BB6" s="195"/>
      <c r="BC6" s="195"/>
      <c r="BD6" s="195"/>
      <c r="BE6" s="195"/>
      <c r="BF6" s="195"/>
      <c r="BG6" s="195"/>
      <c r="BH6" s="195"/>
      <c r="BI6" s="190"/>
      <c r="BJ6" s="190"/>
      <c r="BK6" s="190"/>
      <c r="BL6" s="190"/>
      <c r="BM6" s="190"/>
      <c r="BN6" s="190"/>
      <c r="BO6" s="190"/>
      <c r="BP6" s="190"/>
      <c r="BQ6" s="190"/>
      <c r="BR6" s="190"/>
      <c r="BS6" s="184"/>
      <c r="BT6" s="187" t="s">
        <v>21</v>
      </c>
      <c r="BU6" s="188"/>
      <c r="BV6" s="189">
        <v>5</v>
      </c>
      <c r="BW6" s="189"/>
      <c r="BX6" s="189"/>
      <c r="BY6" s="189"/>
      <c r="BZ6" s="189"/>
      <c r="CA6" s="189"/>
      <c r="CB6" s="189"/>
      <c r="CC6" s="188" t="s">
        <v>22</v>
      </c>
      <c r="CD6" s="193"/>
      <c r="CE6" s="186"/>
      <c r="CF6" s="190"/>
      <c r="CG6" s="190"/>
      <c r="CH6" s="190"/>
      <c r="CI6" s="190"/>
      <c r="CJ6" s="190"/>
      <c r="CK6" s="190"/>
      <c r="CL6" s="190"/>
      <c r="CM6" s="190"/>
      <c r="CN6" s="190"/>
      <c r="CO6" s="190"/>
    </row>
    <row r="7" spans="1:98" ht="19.5" customHeight="1">
      <c r="C7" s="195" t="s">
        <v>23</v>
      </c>
      <c r="D7" s="195"/>
      <c r="E7" s="195"/>
      <c r="F7" s="195"/>
      <c r="G7" s="195"/>
      <c r="H7" s="195"/>
      <c r="I7" s="195"/>
      <c r="J7" s="195"/>
      <c r="K7" s="195"/>
      <c r="L7" s="190"/>
      <c r="M7" s="190"/>
      <c r="N7" s="190"/>
      <c r="O7" s="190"/>
      <c r="P7" s="190"/>
      <c r="Q7" s="190"/>
      <c r="R7" s="190"/>
      <c r="S7" s="190"/>
      <c r="T7" s="190"/>
      <c r="U7" s="190"/>
      <c r="V7" s="184"/>
      <c r="W7" s="187" t="s">
        <v>24</v>
      </c>
      <c r="X7" s="188"/>
      <c r="Y7" s="191"/>
      <c r="Z7" s="191"/>
      <c r="AA7" s="191"/>
      <c r="AB7" s="191"/>
      <c r="AC7" s="191"/>
      <c r="AD7" s="191"/>
      <c r="AE7" s="191"/>
      <c r="AF7" s="188" t="s">
        <v>22</v>
      </c>
      <c r="AG7" s="193"/>
      <c r="AH7" s="186"/>
      <c r="AI7" s="190"/>
      <c r="AJ7" s="190"/>
      <c r="AK7" s="190"/>
      <c r="AL7" s="190"/>
      <c r="AM7" s="190"/>
      <c r="AN7" s="190"/>
      <c r="AO7" s="190"/>
      <c r="AP7" s="190"/>
      <c r="AQ7" s="190"/>
      <c r="AR7" s="190"/>
      <c r="AZ7" s="195" t="s">
        <v>23</v>
      </c>
      <c r="BA7" s="195"/>
      <c r="BB7" s="195"/>
      <c r="BC7" s="195"/>
      <c r="BD7" s="195"/>
      <c r="BE7" s="195"/>
      <c r="BF7" s="195"/>
      <c r="BG7" s="195"/>
      <c r="BH7" s="195"/>
      <c r="BI7" s="190"/>
      <c r="BJ7" s="190"/>
      <c r="BK7" s="190"/>
      <c r="BL7" s="190"/>
      <c r="BM7" s="190"/>
      <c r="BN7" s="190"/>
      <c r="BO7" s="190"/>
      <c r="BP7" s="190"/>
      <c r="BQ7" s="190"/>
      <c r="BR7" s="190"/>
      <c r="BS7" s="184"/>
      <c r="BT7" s="187" t="s">
        <v>24</v>
      </c>
      <c r="BU7" s="188"/>
      <c r="BV7" s="189">
        <v>15</v>
      </c>
      <c r="BW7" s="189"/>
      <c r="BX7" s="189"/>
      <c r="BY7" s="189"/>
      <c r="BZ7" s="189"/>
      <c r="CA7" s="189"/>
      <c r="CB7" s="189"/>
      <c r="CC7" s="188" t="s">
        <v>22</v>
      </c>
      <c r="CD7" s="193"/>
      <c r="CE7" s="186"/>
      <c r="CF7" s="190"/>
      <c r="CG7" s="190"/>
      <c r="CH7" s="190"/>
      <c r="CI7" s="190"/>
      <c r="CJ7" s="190"/>
      <c r="CK7" s="190"/>
      <c r="CL7" s="190"/>
      <c r="CM7" s="190"/>
      <c r="CN7" s="190"/>
      <c r="CO7" s="190"/>
    </row>
    <row r="8" spans="1:98" ht="19.5" customHeight="1">
      <c r="C8" s="195" t="s">
        <v>25</v>
      </c>
      <c r="D8" s="195"/>
      <c r="E8" s="195"/>
      <c r="F8" s="195"/>
      <c r="G8" s="195"/>
      <c r="H8" s="195"/>
      <c r="I8" s="195"/>
      <c r="J8" s="195"/>
      <c r="K8" s="195"/>
      <c r="L8" s="343"/>
      <c r="M8" s="343"/>
      <c r="N8" s="343"/>
      <c r="O8" s="343"/>
      <c r="P8" s="343"/>
      <c r="Q8" s="343"/>
      <c r="R8" s="343"/>
      <c r="S8" s="343"/>
      <c r="T8" s="343"/>
      <c r="U8" s="343"/>
      <c r="V8" s="204"/>
      <c r="W8" s="187" t="s">
        <v>26</v>
      </c>
      <c r="X8" s="188"/>
      <c r="Y8" s="191"/>
      <c r="Z8" s="191"/>
      <c r="AA8" s="191"/>
      <c r="AB8" s="191"/>
      <c r="AC8" s="191"/>
      <c r="AD8" s="191"/>
      <c r="AE8" s="191"/>
      <c r="AF8" s="188" t="s">
        <v>22</v>
      </c>
      <c r="AG8" s="193"/>
      <c r="AH8" s="342"/>
      <c r="AI8" s="343"/>
      <c r="AJ8" s="343"/>
      <c r="AK8" s="343"/>
      <c r="AL8" s="343"/>
      <c r="AM8" s="343"/>
      <c r="AN8" s="343"/>
      <c r="AO8" s="343"/>
      <c r="AP8" s="343"/>
      <c r="AQ8" s="343"/>
      <c r="AR8" s="343"/>
      <c r="AZ8" s="195" t="s">
        <v>25</v>
      </c>
      <c r="BA8" s="195"/>
      <c r="BB8" s="195"/>
      <c r="BC8" s="195"/>
      <c r="BD8" s="195"/>
      <c r="BE8" s="195"/>
      <c r="BF8" s="195"/>
      <c r="BG8" s="195"/>
      <c r="BH8" s="195"/>
      <c r="BI8" s="343"/>
      <c r="BJ8" s="343"/>
      <c r="BK8" s="343"/>
      <c r="BL8" s="343"/>
      <c r="BM8" s="343"/>
      <c r="BN8" s="343"/>
      <c r="BO8" s="343"/>
      <c r="BP8" s="343"/>
      <c r="BQ8" s="343"/>
      <c r="BR8" s="343"/>
      <c r="BS8" s="204"/>
      <c r="BT8" s="187" t="s">
        <v>26</v>
      </c>
      <c r="BU8" s="188"/>
      <c r="BV8" s="189">
        <v>25</v>
      </c>
      <c r="BW8" s="189"/>
      <c r="BX8" s="189"/>
      <c r="BY8" s="189"/>
      <c r="BZ8" s="189"/>
      <c r="CA8" s="189"/>
      <c r="CB8" s="189"/>
      <c r="CC8" s="188" t="s">
        <v>22</v>
      </c>
      <c r="CD8" s="193"/>
      <c r="CE8" s="342"/>
      <c r="CF8" s="343"/>
      <c r="CG8" s="343"/>
      <c r="CH8" s="343"/>
      <c r="CI8" s="343"/>
      <c r="CJ8" s="343"/>
      <c r="CK8" s="343"/>
      <c r="CL8" s="343"/>
      <c r="CM8" s="343"/>
      <c r="CN8" s="343"/>
      <c r="CO8" s="343"/>
    </row>
    <row r="9" spans="1:98" ht="19.5" customHeight="1">
      <c r="C9" s="195" t="s">
        <v>27</v>
      </c>
      <c r="D9" s="195"/>
      <c r="E9" s="195"/>
      <c r="F9" s="195"/>
      <c r="G9" s="195"/>
      <c r="H9" s="195"/>
      <c r="I9" s="195"/>
      <c r="J9" s="195"/>
      <c r="K9" s="195"/>
      <c r="L9" s="187" t="s">
        <v>28</v>
      </c>
      <c r="M9" s="188"/>
      <c r="N9" s="191"/>
      <c r="O9" s="191"/>
      <c r="P9" s="191"/>
      <c r="Q9" s="191"/>
      <c r="R9" s="191"/>
      <c r="S9" s="191"/>
      <c r="T9" s="191"/>
      <c r="U9" s="188" t="s">
        <v>22</v>
      </c>
      <c r="V9" s="188"/>
      <c r="W9" s="187" t="s">
        <v>29</v>
      </c>
      <c r="X9" s="188"/>
      <c r="Y9" s="191"/>
      <c r="Z9" s="191"/>
      <c r="AA9" s="191"/>
      <c r="AB9" s="191"/>
      <c r="AC9" s="191"/>
      <c r="AD9" s="191"/>
      <c r="AE9" s="191"/>
      <c r="AF9" s="188" t="s">
        <v>22</v>
      </c>
      <c r="AG9" s="193"/>
      <c r="AH9" s="344" t="s">
        <v>124</v>
      </c>
      <c r="AI9" s="344"/>
      <c r="AJ9" s="191"/>
      <c r="AK9" s="191"/>
      <c r="AL9" s="191"/>
      <c r="AM9" s="191"/>
      <c r="AN9" s="191"/>
      <c r="AO9" s="191"/>
      <c r="AP9" s="191"/>
      <c r="AQ9" s="191"/>
      <c r="AR9" s="346"/>
      <c r="AZ9" s="195" t="s">
        <v>27</v>
      </c>
      <c r="BA9" s="195"/>
      <c r="BB9" s="195"/>
      <c r="BC9" s="195"/>
      <c r="BD9" s="195"/>
      <c r="BE9" s="195"/>
      <c r="BF9" s="195"/>
      <c r="BG9" s="195"/>
      <c r="BH9" s="195"/>
      <c r="BI9" s="187" t="s">
        <v>28</v>
      </c>
      <c r="BJ9" s="188"/>
      <c r="BK9" s="189">
        <v>1</v>
      </c>
      <c r="BL9" s="189"/>
      <c r="BM9" s="189"/>
      <c r="BN9" s="189"/>
      <c r="BO9" s="189"/>
      <c r="BP9" s="189"/>
      <c r="BQ9" s="189"/>
      <c r="BR9" s="188" t="s">
        <v>22</v>
      </c>
      <c r="BS9" s="188"/>
      <c r="BT9" s="187" t="s">
        <v>29</v>
      </c>
      <c r="BU9" s="188"/>
      <c r="BV9" s="189">
        <v>25</v>
      </c>
      <c r="BW9" s="189"/>
      <c r="BX9" s="189"/>
      <c r="BY9" s="189"/>
      <c r="BZ9" s="189"/>
      <c r="CA9" s="189"/>
      <c r="CB9" s="189"/>
      <c r="CC9" s="188" t="s">
        <v>22</v>
      </c>
      <c r="CD9" s="193"/>
      <c r="CE9" s="344" t="s">
        <v>124</v>
      </c>
      <c r="CF9" s="344"/>
      <c r="CG9" s="189">
        <v>1</v>
      </c>
      <c r="CH9" s="189"/>
      <c r="CI9" s="189"/>
      <c r="CJ9" s="189"/>
      <c r="CK9" s="189"/>
      <c r="CL9" s="189"/>
      <c r="CM9" s="189"/>
      <c r="CN9" s="189"/>
      <c r="CO9" s="345"/>
    </row>
    <row r="10" spans="1:98" ht="19.5" customHeight="1">
      <c r="C10" s="195" t="s">
        <v>30</v>
      </c>
      <c r="D10" s="195"/>
      <c r="E10" s="195"/>
      <c r="F10" s="195"/>
      <c r="G10" s="195"/>
      <c r="H10" s="195"/>
      <c r="I10" s="195"/>
      <c r="J10" s="195"/>
      <c r="K10" s="195"/>
      <c r="L10" s="187" t="s">
        <v>31</v>
      </c>
      <c r="M10" s="188"/>
      <c r="N10" s="191"/>
      <c r="O10" s="191"/>
      <c r="P10" s="191"/>
      <c r="Q10" s="191"/>
      <c r="R10" s="191"/>
      <c r="S10" s="191"/>
      <c r="T10" s="191"/>
      <c r="U10" s="188" t="s">
        <v>22</v>
      </c>
      <c r="V10" s="188"/>
      <c r="W10" s="187" t="s">
        <v>32</v>
      </c>
      <c r="X10" s="188"/>
      <c r="Y10" s="191"/>
      <c r="Z10" s="191"/>
      <c r="AA10" s="191"/>
      <c r="AB10" s="191"/>
      <c r="AC10" s="191"/>
      <c r="AD10" s="191"/>
      <c r="AE10" s="191"/>
      <c r="AF10" s="188" t="s">
        <v>22</v>
      </c>
      <c r="AG10" s="193"/>
      <c r="AH10" s="344" t="s">
        <v>125</v>
      </c>
      <c r="AI10" s="344"/>
      <c r="AJ10" s="191"/>
      <c r="AK10" s="191"/>
      <c r="AL10" s="191"/>
      <c r="AM10" s="191"/>
      <c r="AN10" s="191"/>
      <c r="AO10" s="191"/>
      <c r="AP10" s="191"/>
      <c r="AQ10" s="191"/>
      <c r="AR10" s="346"/>
      <c r="AZ10" s="195" t="s">
        <v>30</v>
      </c>
      <c r="BA10" s="195"/>
      <c r="BB10" s="195"/>
      <c r="BC10" s="195"/>
      <c r="BD10" s="195"/>
      <c r="BE10" s="195"/>
      <c r="BF10" s="195"/>
      <c r="BG10" s="195"/>
      <c r="BH10" s="195"/>
      <c r="BI10" s="187" t="s">
        <v>31</v>
      </c>
      <c r="BJ10" s="188"/>
      <c r="BK10" s="189">
        <v>1</v>
      </c>
      <c r="BL10" s="189"/>
      <c r="BM10" s="189"/>
      <c r="BN10" s="189"/>
      <c r="BO10" s="189"/>
      <c r="BP10" s="189"/>
      <c r="BQ10" s="189"/>
      <c r="BR10" s="188" t="s">
        <v>22</v>
      </c>
      <c r="BS10" s="188"/>
      <c r="BT10" s="187" t="s">
        <v>32</v>
      </c>
      <c r="BU10" s="188"/>
      <c r="BV10" s="189">
        <v>25</v>
      </c>
      <c r="BW10" s="189"/>
      <c r="BX10" s="189"/>
      <c r="BY10" s="189"/>
      <c r="BZ10" s="189"/>
      <c r="CA10" s="189"/>
      <c r="CB10" s="189"/>
      <c r="CC10" s="188" t="s">
        <v>22</v>
      </c>
      <c r="CD10" s="193"/>
      <c r="CE10" s="344" t="s">
        <v>125</v>
      </c>
      <c r="CF10" s="344"/>
      <c r="CG10" s="189">
        <v>1</v>
      </c>
      <c r="CH10" s="189"/>
      <c r="CI10" s="189"/>
      <c r="CJ10" s="189"/>
      <c r="CK10" s="189"/>
      <c r="CL10" s="189"/>
      <c r="CM10" s="189"/>
      <c r="CN10" s="189"/>
      <c r="CO10" s="345"/>
    </row>
    <row r="11" spans="1:98" ht="19.5" customHeight="1">
      <c r="C11" s="195" t="s">
        <v>33</v>
      </c>
      <c r="D11" s="195"/>
      <c r="E11" s="195"/>
      <c r="F11" s="195"/>
      <c r="G11" s="195"/>
      <c r="H11" s="195"/>
      <c r="I11" s="195"/>
      <c r="J11" s="195"/>
      <c r="K11" s="195"/>
      <c r="L11" s="187" t="s">
        <v>34</v>
      </c>
      <c r="M11" s="188"/>
      <c r="N11" s="191"/>
      <c r="O11" s="191"/>
      <c r="P11" s="191"/>
      <c r="Q11" s="191"/>
      <c r="R11" s="191"/>
      <c r="S11" s="191"/>
      <c r="T11" s="191"/>
      <c r="U11" s="188" t="s">
        <v>22</v>
      </c>
      <c r="V11" s="188"/>
      <c r="W11" s="187" t="s">
        <v>35</v>
      </c>
      <c r="X11" s="188"/>
      <c r="Y11" s="191"/>
      <c r="Z11" s="191"/>
      <c r="AA11" s="191"/>
      <c r="AB11" s="191"/>
      <c r="AC11" s="191"/>
      <c r="AD11" s="191"/>
      <c r="AE11" s="191"/>
      <c r="AF11" s="188" t="s">
        <v>22</v>
      </c>
      <c r="AG11" s="193"/>
      <c r="AH11" s="344" t="s">
        <v>126</v>
      </c>
      <c r="AI11" s="344"/>
      <c r="AJ11" s="191"/>
      <c r="AK11" s="191"/>
      <c r="AL11" s="191"/>
      <c r="AM11" s="191"/>
      <c r="AN11" s="191"/>
      <c r="AO11" s="191"/>
      <c r="AP11" s="191"/>
      <c r="AQ11" s="191"/>
      <c r="AR11" s="346"/>
      <c r="AS11" s="6">
        <f>SUM(AJ9:AR11)</f>
        <v>0</v>
      </c>
      <c r="AT11" s="4" t="s">
        <v>283</v>
      </c>
      <c r="AZ11" s="195" t="s">
        <v>33</v>
      </c>
      <c r="BA11" s="195"/>
      <c r="BB11" s="195"/>
      <c r="BC11" s="195"/>
      <c r="BD11" s="195"/>
      <c r="BE11" s="195"/>
      <c r="BF11" s="195"/>
      <c r="BG11" s="195"/>
      <c r="BH11" s="195"/>
      <c r="BI11" s="187" t="s">
        <v>34</v>
      </c>
      <c r="BJ11" s="188"/>
      <c r="BK11" s="189">
        <v>1</v>
      </c>
      <c r="BL11" s="189"/>
      <c r="BM11" s="189"/>
      <c r="BN11" s="189"/>
      <c r="BO11" s="189"/>
      <c r="BP11" s="189"/>
      <c r="BQ11" s="189"/>
      <c r="BR11" s="188" t="s">
        <v>22</v>
      </c>
      <c r="BS11" s="188"/>
      <c r="BT11" s="187" t="s">
        <v>35</v>
      </c>
      <c r="BU11" s="188"/>
      <c r="BV11" s="189">
        <v>25</v>
      </c>
      <c r="BW11" s="189"/>
      <c r="BX11" s="189"/>
      <c r="BY11" s="189"/>
      <c r="BZ11" s="189"/>
      <c r="CA11" s="189"/>
      <c r="CB11" s="189"/>
      <c r="CC11" s="188" t="s">
        <v>22</v>
      </c>
      <c r="CD11" s="193"/>
      <c r="CE11" s="344" t="s">
        <v>126</v>
      </c>
      <c r="CF11" s="344"/>
      <c r="CG11" s="189">
        <v>1</v>
      </c>
      <c r="CH11" s="189"/>
      <c r="CI11" s="189"/>
      <c r="CJ11" s="189"/>
      <c r="CK11" s="189"/>
      <c r="CL11" s="189"/>
      <c r="CM11" s="189"/>
      <c r="CN11" s="189"/>
      <c r="CO11" s="345"/>
    </row>
    <row r="12" spans="1:98" ht="18.75" customHeight="1"/>
    <row r="13" spans="1:98" ht="18.75" customHeight="1">
      <c r="B13" s="9" t="s">
        <v>128</v>
      </c>
      <c r="AB13" s="3"/>
      <c r="AR13" s="1"/>
      <c r="AY13" s="9" t="s">
        <v>128</v>
      </c>
      <c r="BY13" s="3"/>
      <c r="CO13" s="1"/>
    </row>
    <row r="14" spans="1:98" ht="21" customHeight="1">
      <c r="C14" s="195" t="s">
        <v>129</v>
      </c>
      <c r="D14" s="195"/>
      <c r="E14" s="195"/>
      <c r="F14" s="195"/>
      <c r="G14" s="195"/>
      <c r="H14" s="195"/>
      <c r="I14" s="195"/>
      <c r="J14" s="195"/>
      <c r="K14" s="195"/>
      <c r="L14" s="195"/>
      <c r="M14" s="195"/>
      <c r="N14" s="182" t="s">
        <v>130</v>
      </c>
      <c r="O14" s="182"/>
      <c r="P14" s="182"/>
      <c r="Q14" s="182"/>
      <c r="R14" s="182"/>
      <c r="S14" s="182"/>
      <c r="T14" s="182"/>
      <c r="U14" s="182"/>
      <c r="V14" s="182"/>
      <c r="W14" s="182"/>
      <c r="X14" s="182"/>
      <c r="Y14" s="182"/>
      <c r="Z14" s="182"/>
      <c r="AA14" s="182"/>
      <c r="AB14" s="182"/>
      <c r="AC14" s="182"/>
      <c r="AD14" s="182"/>
      <c r="AE14" s="182"/>
      <c r="AF14" s="182"/>
      <c r="AG14" s="183"/>
      <c r="AH14" s="210" t="s">
        <v>131</v>
      </c>
      <c r="AI14" s="211"/>
      <c r="AJ14" s="211"/>
      <c r="AK14" s="211"/>
      <c r="AL14" s="211"/>
      <c r="AM14" s="211"/>
      <c r="AN14" s="211"/>
      <c r="AO14" s="211"/>
      <c r="AP14" s="211"/>
      <c r="AQ14" s="211"/>
      <c r="AR14" s="212"/>
      <c r="AZ14" s="195" t="s">
        <v>129</v>
      </c>
      <c r="BA14" s="195"/>
      <c r="BB14" s="195"/>
      <c r="BC14" s="195"/>
      <c r="BD14" s="195"/>
      <c r="BE14" s="195"/>
      <c r="BF14" s="195"/>
      <c r="BG14" s="195"/>
      <c r="BH14" s="195"/>
      <c r="BI14" s="195"/>
      <c r="BJ14" s="195"/>
      <c r="BK14" s="182" t="s">
        <v>130</v>
      </c>
      <c r="BL14" s="182"/>
      <c r="BM14" s="182"/>
      <c r="BN14" s="182"/>
      <c r="BO14" s="182"/>
      <c r="BP14" s="182"/>
      <c r="BQ14" s="182"/>
      <c r="BR14" s="182"/>
      <c r="BS14" s="182"/>
      <c r="BT14" s="182"/>
      <c r="BU14" s="182"/>
      <c r="BV14" s="182"/>
      <c r="BW14" s="182"/>
      <c r="BX14" s="182"/>
      <c r="BY14" s="182"/>
      <c r="BZ14" s="182"/>
      <c r="CA14" s="182"/>
      <c r="CB14" s="182"/>
      <c r="CC14" s="182"/>
      <c r="CD14" s="183"/>
      <c r="CE14" s="210" t="s">
        <v>131</v>
      </c>
      <c r="CF14" s="211"/>
      <c r="CG14" s="211"/>
      <c r="CH14" s="211"/>
      <c r="CI14" s="211"/>
      <c r="CJ14" s="211"/>
      <c r="CK14" s="211"/>
      <c r="CL14" s="211"/>
      <c r="CM14" s="211"/>
      <c r="CN14" s="211"/>
      <c r="CO14" s="212"/>
    </row>
    <row r="15" spans="1:98" ht="21" customHeight="1">
      <c r="C15" s="195"/>
      <c r="D15" s="195"/>
      <c r="E15" s="195"/>
      <c r="F15" s="195"/>
      <c r="G15" s="195"/>
      <c r="H15" s="195"/>
      <c r="I15" s="195"/>
      <c r="J15" s="195"/>
      <c r="K15" s="195"/>
      <c r="L15" s="195"/>
      <c r="M15" s="195"/>
      <c r="N15" s="347" t="s">
        <v>132</v>
      </c>
      <c r="O15" s="347"/>
      <c r="P15" s="347"/>
      <c r="Q15" s="347"/>
      <c r="R15" s="347" t="s">
        <v>133</v>
      </c>
      <c r="S15" s="347"/>
      <c r="T15" s="347"/>
      <c r="U15" s="347"/>
      <c r="V15" s="347" t="s">
        <v>134</v>
      </c>
      <c r="W15" s="347"/>
      <c r="X15" s="347"/>
      <c r="Y15" s="347"/>
      <c r="Z15" s="347" t="s">
        <v>135</v>
      </c>
      <c r="AA15" s="347"/>
      <c r="AB15" s="347"/>
      <c r="AC15" s="347"/>
      <c r="AD15" s="347" t="s">
        <v>116</v>
      </c>
      <c r="AE15" s="347"/>
      <c r="AF15" s="347"/>
      <c r="AG15" s="347"/>
      <c r="AH15" s="213"/>
      <c r="AI15" s="214"/>
      <c r="AJ15" s="214"/>
      <c r="AK15" s="214"/>
      <c r="AL15" s="214"/>
      <c r="AM15" s="214"/>
      <c r="AN15" s="214"/>
      <c r="AO15" s="214"/>
      <c r="AP15" s="214"/>
      <c r="AQ15" s="214"/>
      <c r="AR15" s="215"/>
      <c r="AZ15" s="195"/>
      <c r="BA15" s="195"/>
      <c r="BB15" s="195"/>
      <c r="BC15" s="195"/>
      <c r="BD15" s="195"/>
      <c r="BE15" s="195"/>
      <c r="BF15" s="195"/>
      <c r="BG15" s="195"/>
      <c r="BH15" s="195"/>
      <c r="BI15" s="195"/>
      <c r="BJ15" s="195"/>
      <c r="BK15" s="347" t="s">
        <v>132</v>
      </c>
      <c r="BL15" s="347"/>
      <c r="BM15" s="347"/>
      <c r="BN15" s="347"/>
      <c r="BO15" s="347" t="s">
        <v>133</v>
      </c>
      <c r="BP15" s="347"/>
      <c r="BQ15" s="347"/>
      <c r="BR15" s="347"/>
      <c r="BS15" s="347" t="s">
        <v>134</v>
      </c>
      <c r="BT15" s="347"/>
      <c r="BU15" s="347"/>
      <c r="BV15" s="347"/>
      <c r="BW15" s="347" t="s">
        <v>135</v>
      </c>
      <c r="BX15" s="347"/>
      <c r="BY15" s="347"/>
      <c r="BZ15" s="347"/>
      <c r="CA15" s="347" t="s">
        <v>116</v>
      </c>
      <c r="CB15" s="347"/>
      <c r="CC15" s="347"/>
      <c r="CD15" s="347"/>
      <c r="CE15" s="213"/>
      <c r="CF15" s="214"/>
      <c r="CG15" s="214"/>
      <c r="CH15" s="214"/>
      <c r="CI15" s="214"/>
      <c r="CJ15" s="214"/>
      <c r="CK15" s="214"/>
      <c r="CL15" s="214"/>
      <c r="CM15" s="214"/>
      <c r="CN15" s="214"/>
      <c r="CO15" s="215"/>
    </row>
    <row r="16" spans="1:98" ht="21" customHeight="1">
      <c r="C16" s="353" t="s">
        <v>136</v>
      </c>
      <c r="D16" s="353"/>
      <c r="E16" s="210" t="s">
        <v>137</v>
      </c>
      <c r="F16" s="211"/>
      <c r="G16" s="211"/>
      <c r="H16" s="211"/>
      <c r="I16" s="211"/>
      <c r="J16" s="212"/>
      <c r="K16" s="341" t="s">
        <v>138</v>
      </c>
      <c r="L16" s="341"/>
      <c r="M16" s="341"/>
      <c r="N16" s="351"/>
      <c r="O16" s="352"/>
      <c r="P16" s="352"/>
      <c r="Q16" s="352"/>
      <c r="R16" s="351"/>
      <c r="S16" s="352"/>
      <c r="T16" s="352"/>
      <c r="U16" s="352"/>
      <c r="V16" s="351"/>
      <c r="W16" s="352"/>
      <c r="X16" s="352"/>
      <c r="Y16" s="352"/>
      <c r="Z16" s="351"/>
      <c r="AA16" s="352"/>
      <c r="AB16" s="352"/>
      <c r="AC16" s="352"/>
      <c r="AD16" s="348">
        <f t="shared" ref="AD16:AD25" si="0">SUM(N16:AC16)</f>
        <v>0</v>
      </c>
      <c r="AE16" s="349"/>
      <c r="AF16" s="349"/>
      <c r="AG16" s="349"/>
      <c r="AH16" s="350" t="s">
        <v>139</v>
      </c>
      <c r="AI16" s="350"/>
      <c r="AJ16" s="350"/>
      <c r="AK16" s="350"/>
      <c r="AL16" s="350"/>
      <c r="AM16" s="350"/>
      <c r="AN16" s="350"/>
      <c r="AO16" s="350"/>
      <c r="AP16" s="350"/>
      <c r="AQ16" s="350"/>
      <c r="AR16" s="350"/>
      <c r="AZ16" s="353" t="s">
        <v>136</v>
      </c>
      <c r="BA16" s="353"/>
      <c r="BB16" s="210" t="s">
        <v>137</v>
      </c>
      <c r="BC16" s="211"/>
      <c r="BD16" s="211"/>
      <c r="BE16" s="211"/>
      <c r="BF16" s="211"/>
      <c r="BG16" s="212"/>
      <c r="BH16" s="341" t="s">
        <v>138</v>
      </c>
      <c r="BI16" s="341"/>
      <c r="BJ16" s="341"/>
      <c r="BK16" s="348">
        <v>1</v>
      </c>
      <c r="BL16" s="349"/>
      <c r="BM16" s="349"/>
      <c r="BN16" s="349"/>
      <c r="BO16" s="348"/>
      <c r="BP16" s="349"/>
      <c r="BQ16" s="349"/>
      <c r="BR16" s="349"/>
      <c r="BS16" s="348"/>
      <c r="BT16" s="349"/>
      <c r="BU16" s="349"/>
      <c r="BV16" s="349"/>
      <c r="BW16" s="348"/>
      <c r="BX16" s="349"/>
      <c r="BY16" s="349"/>
      <c r="BZ16" s="349"/>
      <c r="CA16" s="348">
        <f t="shared" ref="CA16:CA25" si="1">SUM(BK16:BZ16)</f>
        <v>1</v>
      </c>
      <c r="CB16" s="349"/>
      <c r="CC16" s="349"/>
      <c r="CD16" s="349"/>
      <c r="CE16" s="350" t="s">
        <v>139</v>
      </c>
      <c r="CF16" s="350"/>
      <c r="CG16" s="350"/>
      <c r="CH16" s="350"/>
      <c r="CI16" s="350"/>
      <c r="CJ16" s="350"/>
      <c r="CK16" s="350"/>
      <c r="CL16" s="350"/>
      <c r="CM16" s="350"/>
      <c r="CN16" s="350"/>
      <c r="CO16" s="350"/>
    </row>
    <row r="17" spans="3:96" ht="21" customHeight="1">
      <c r="C17" s="353"/>
      <c r="D17" s="353"/>
      <c r="E17" s="354"/>
      <c r="F17" s="355"/>
      <c r="G17" s="355"/>
      <c r="H17" s="355"/>
      <c r="I17" s="355"/>
      <c r="J17" s="356"/>
      <c r="K17" s="379" t="s">
        <v>140</v>
      </c>
      <c r="L17" s="379"/>
      <c r="M17" s="379"/>
      <c r="N17" s="383"/>
      <c r="O17" s="384"/>
      <c r="P17" s="384"/>
      <c r="Q17" s="385"/>
      <c r="R17" s="357"/>
      <c r="S17" s="358"/>
      <c r="T17" s="358"/>
      <c r="U17" s="358"/>
      <c r="V17" s="357"/>
      <c r="W17" s="358"/>
      <c r="X17" s="358"/>
      <c r="Y17" s="358"/>
      <c r="Z17" s="357"/>
      <c r="AA17" s="358"/>
      <c r="AB17" s="358"/>
      <c r="AC17" s="358"/>
      <c r="AD17" s="359">
        <f t="shared" si="0"/>
        <v>0</v>
      </c>
      <c r="AE17" s="360"/>
      <c r="AF17" s="360"/>
      <c r="AG17" s="361"/>
      <c r="AH17" s="362" t="str">
        <f>IF(Y6=0,"",1.65*Y6)</f>
        <v/>
      </c>
      <c r="AI17" s="363"/>
      <c r="AJ17" s="363"/>
      <c r="AK17" s="363"/>
      <c r="AL17" s="363"/>
      <c r="AM17" s="363"/>
      <c r="AN17" s="363"/>
      <c r="AO17" s="363"/>
      <c r="AP17" s="364" t="s">
        <v>141</v>
      </c>
      <c r="AQ17" s="364"/>
      <c r="AR17" s="365"/>
      <c r="AZ17" s="353"/>
      <c r="BA17" s="353"/>
      <c r="BB17" s="354"/>
      <c r="BC17" s="355"/>
      <c r="BD17" s="355"/>
      <c r="BE17" s="355"/>
      <c r="BF17" s="355"/>
      <c r="BG17" s="356"/>
      <c r="BH17" s="379" t="s">
        <v>140</v>
      </c>
      <c r="BI17" s="379"/>
      <c r="BJ17" s="379"/>
      <c r="BK17" s="380">
        <v>15</v>
      </c>
      <c r="BL17" s="381"/>
      <c r="BM17" s="381"/>
      <c r="BN17" s="382"/>
      <c r="BO17" s="359"/>
      <c r="BP17" s="360"/>
      <c r="BQ17" s="360"/>
      <c r="BR17" s="360"/>
      <c r="BS17" s="359"/>
      <c r="BT17" s="360"/>
      <c r="BU17" s="360"/>
      <c r="BV17" s="360"/>
      <c r="BW17" s="359"/>
      <c r="BX17" s="360"/>
      <c r="BY17" s="360"/>
      <c r="BZ17" s="360"/>
      <c r="CA17" s="359">
        <f t="shared" si="1"/>
        <v>15</v>
      </c>
      <c r="CB17" s="360"/>
      <c r="CC17" s="360"/>
      <c r="CD17" s="361"/>
      <c r="CE17" s="362">
        <f>IF(BV6=0,"",1.65*BV6)</f>
        <v>8.25</v>
      </c>
      <c r="CF17" s="363"/>
      <c r="CG17" s="363"/>
      <c r="CH17" s="363"/>
      <c r="CI17" s="363"/>
      <c r="CJ17" s="363"/>
      <c r="CK17" s="363"/>
      <c r="CL17" s="363"/>
      <c r="CM17" s="364" t="s">
        <v>141</v>
      </c>
      <c r="CN17" s="364"/>
      <c r="CO17" s="365"/>
    </row>
    <row r="18" spans="3:96" ht="21" customHeight="1">
      <c r="C18" s="353"/>
      <c r="D18" s="353"/>
      <c r="E18" s="366" t="s">
        <v>284</v>
      </c>
      <c r="F18" s="367"/>
      <c r="G18" s="367"/>
      <c r="H18" s="367"/>
      <c r="I18" s="367"/>
      <c r="J18" s="368"/>
      <c r="K18" s="372" t="s">
        <v>138</v>
      </c>
      <c r="L18" s="372"/>
      <c r="M18" s="372"/>
      <c r="N18" s="373"/>
      <c r="O18" s="374"/>
      <c r="P18" s="374"/>
      <c r="Q18" s="374"/>
      <c r="R18" s="373"/>
      <c r="S18" s="374"/>
      <c r="T18" s="374"/>
      <c r="U18" s="374"/>
      <c r="V18" s="373"/>
      <c r="W18" s="374"/>
      <c r="X18" s="374"/>
      <c r="Y18" s="374"/>
      <c r="Z18" s="373"/>
      <c r="AA18" s="374"/>
      <c r="AB18" s="374"/>
      <c r="AC18" s="374"/>
      <c r="AD18" s="375">
        <f t="shared" si="0"/>
        <v>0</v>
      </c>
      <c r="AE18" s="376"/>
      <c r="AF18" s="376"/>
      <c r="AG18" s="377"/>
      <c r="AH18" s="378" t="s">
        <v>143</v>
      </c>
      <c r="AI18" s="378"/>
      <c r="AJ18" s="378"/>
      <c r="AK18" s="378"/>
      <c r="AL18" s="378"/>
      <c r="AM18" s="378"/>
      <c r="AN18" s="378"/>
      <c r="AO18" s="378"/>
      <c r="AP18" s="378"/>
      <c r="AQ18" s="378"/>
      <c r="AR18" s="378"/>
      <c r="AZ18" s="353"/>
      <c r="BA18" s="353"/>
      <c r="BB18" s="366" t="s">
        <v>284</v>
      </c>
      <c r="BC18" s="367"/>
      <c r="BD18" s="367"/>
      <c r="BE18" s="367"/>
      <c r="BF18" s="367"/>
      <c r="BG18" s="368"/>
      <c r="BH18" s="372" t="s">
        <v>138</v>
      </c>
      <c r="BI18" s="372"/>
      <c r="BJ18" s="372"/>
      <c r="BK18" s="375">
        <v>1</v>
      </c>
      <c r="BL18" s="376"/>
      <c r="BM18" s="376"/>
      <c r="BN18" s="376"/>
      <c r="BO18" s="375"/>
      <c r="BP18" s="376"/>
      <c r="BQ18" s="376"/>
      <c r="BR18" s="376"/>
      <c r="BS18" s="375"/>
      <c r="BT18" s="376"/>
      <c r="BU18" s="376"/>
      <c r="BV18" s="376"/>
      <c r="BW18" s="375"/>
      <c r="BX18" s="376"/>
      <c r="BY18" s="376"/>
      <c r="BZ18" s="376"/>
      <c r="CA18" s="375">
        <f t="shared" si="1"/>
        <v>1</v>
      </c>
      <c r="CB18" s="376"/>
      <c r="CC18" s="376"/>
      <c r="CD18" s="377"/>
      <c r="CE18" s="378" t="s">
        <v>143</v>
      </c>
      <c r="CF18" s="378"/>
      <c r="CG18" s="378"/>
      <c r="CH18" s="378"/>
      <c r="CI18" s="378"/>
      <c r="CJ18" s="378"/>
      <c r="CK18" s="378"/>
      <c r="CL18" s="378"/>
      <c r="CM18" s="378"/>
      <c r="CN18" s="378"/>
      <c r="CO18" s="378"/>
    </row>
    <row r="19" spans="3:96" ht="21" customHeight="1">
      <c r="C19" s="353"/>
      <c r="D19" s="353"/>
      <c r="E19" s="369"/>
      <c r="F19" s="370"/>
      <c r="G19" s="370"/>
      <c r="H19" s="370"/>
      <c r="I19" s="370"/>
      <c r="J19" s="371"/>
      <c r="K19" s="386" t="s">
        <v>140</v>
      </c>
      <c r="L19" s="386"/>
      <c r="M19" s="386"/>
      <c r="N19" s="387"/>
      <c r="O19" s="388"/>
      <c r="P19" s="388"/>
      <c r="Q19" s="388"/>
      <c r="R19" s="387"/>
      <c r="S19" s="388"/>
      <c r="T19" s="388"/>
      <c r="U19" s="388"/>
      <c r="V19" s="387"/>
      <c r="W19" s="388"/>
      <c r="X19" s="388"/>
      <c r="Y19" s="388"/>
      <c r="Z19" s="387"/>
      <c r="AA19" s="388"/>
      <c r="AB19" s="388"/>
      <c r="AC19" s="388"/>
      <c r="AD19" s="389">
        <f t="shared" si="0"/>
        <v>0</v>
      </c>
      <c r="AE19" s="390"/>
      <c r="AF19" s="390"/>
      <c r="AG19" s="390"/>
      <c r="AH19" s="391" t="str">
        <f>IF(Y7=0,"",3.3*Y7)</f>
        <v/>
      </c>
      <c r="AI19" s="392"/>
      <c r="AJ19" s="392"/>
      <c r="AK19" s="392"/>
      <c r="AL19" s="392"/>
      <c r="AM19" s="392"/>
      <c r="AN19" s="392"/>
      <c r="AO19" s="392"/>
      <c r="AP19" s="393" t="s">
        <v>141</v>
      </c>
      <c r="AQ19" s="393"/>
      <c r="AR19" s="394"/>
      <c r="AZ19" s="353"/>
      <c r="BA19" s="353"/>
      <c r="BB19" s="369"/>
      <c r="BC19" s="370"/>
      <c r="BD19" s="370"/>
      <c r="BE19" s="370"/>
      <c r="BF19" s="370"/>
      <c r="BG19" s="371"/>
      <c r="BH19" s="386" t="s">
        <v>140</v>
      </c>
      <c r="BI19" s="386"/>
      <c r="BJ19" s="386"/>
      <c r="BK19" s="389">
        <v>50</v>
      </c>
      <c r="BL19" s="390"/>
      <c r="BM19" s="390"/>
      <c r="BN19" s="390"/>
      <c r="BO19" s="389"/>
      <c r="BP19" s="390"/>
      <c r="BQ19" s="390"/>
      <c r="BR19" s="390"/>
      <c r="BS19" s="389"/>
      <c r="BT19" s="390"/>
      <c r="BU19" s="390"/>
      <c r="BV19" s="390"/>
      <c r="BW19" s="389"/>
      <c r="BX19" s="390"/>
      <c r="BY19" s="390"/>
      <c r="BZ19" s="390"/>
      <c r="CA19" s="389">
        <f t="shared" si="1"/>
        <v>50</v>
      </c>
      <c r="CB19" s="390"/>
      <c r="CC19" s="390"/>
      <c r="CD19" s="390"/>
      <c r="CE19" s="391">
        <f>IF(BV7=0,"",3.3*BV7)</f>
        <v>49.5</v>
      </c>
      <c r="CF19" s="392"/>
      <c r="CG19" s="392"/>
      <c r="CH19" s="392"/>
      <c r="CI19" s="392"/>
      <c r="CJ19" s="392"/>
      <c r="CK19" s="392"/>
      <c r="CL19" s="392"/>
      <c r="CM19" s="393" t="s">
        <v>141</v>
      </c>
      <c r="CN19" s="393"/>
      <c r="CO19" s="394"/>
    </row>
    <row r="20" spans="3:96" ht="42" customHeight="1">
      <c r="C20" s="353"/>
      <c r="D20" s="353"/>
      <c r="E20" s="213" t="s">
        <v>144</v>
      </c>
      <c r="F20" s="214"/>
      <c r="G20" s="214"/>
      <c r="H20" s="214"/>
      <c r="I20" s="214"/>
      <c r="J20" s="214"/>
      <c r="K20" s="214"/>
      <c r="L20" s="214"/>
      <c r="M20" s="215"/>
      <c r="N20" s="395" t="str">
        <f>IF(SUM(N17,N19)=0,"",SUM(N17,N19))</f>
        <v/>
      </c>
      <c r="O20" s="395"/>
      <c r="P20" s="395"/>
      <c r="Q20" s="395"/>
      <c r="R20" s="395" t="str">
        <f>IF(SUM(R17,R19)=0,"",SUM(R17,R19))</f>
        <v/>
      </c>
      <c r="S20" s="395"/>
      <c r="T20" s="395"/>
      <c r="U20" s="395"/>
      <c r="V20" s="395" t="str">
        <f>IF(SUM(V17,V19)=0,"",SUM(V17,V19))</f>
        <v/>
      </c>
      <c r="W20" s="395"/>
      <c r="X20" s="395"/>
      <c r="Y20" s="395"/>
      <c r="Z20" s="395" t="str">
        <f>IF(SUM(Z17,Z19)=0,"",SUM(Z17,Z19))</f>
        <v/>
      </c>
      <c r="AA20" s="395"/>
      <c r="AB20" s="395"/>
      <c r="AC20" s="395"/>
      <c r="AD20" s="395">
        <f t="shared" si="0"/>
        <v>0</v>
      </c>
      <c r="AE20" s="395"/>
      <c r="AF20" s="395"/>
      <c r="AG20" s="395"/>
      <c r="AH20" s="396" t="s">
        <v>145</v>
      </c>
      <c r="AI20" s="396"/>
      <c r="AJ20" s="396"/>
      <c r="AK20" s="396"/>
      <c r="AL20" s="396"/>
      <c r="AM20" s="396"/>
      <c r="AN20" s="396"/>
      <c r="AO20" s="396"/>
      <c r="AP20" s="396"/>
      <c r="AQ20" s="396"/>
      <c r="AR20" s="396"/>
      <c r="AZ20" s="353"/>
      <c r="BA20" s="353"/>
      <c r="BB20" s="213" t="s">
        <v>144</v>
      </c>
      <c r="BC20" s="214"/>
      <c r="BD20" s="214"/>
      <c r="BE20" s="214"/>
      <c r="BF20" s="214"/>
      <c r="BG20" s="214"/>
      <c r="BH20" s="214"/>
      <c r="BI20" s="214"/>
      <c r="BJ20" s="215"/>
      <c r="BK20" s="395">
        <f>IF(SUM(BK17,BK19)=0,"",SUM(BK17,BK19))</f>
        <v>65</v>
      </c>
      <c r="BL20" s="395"/>
      <c r="BM20" s="395"/>
      <c r="BN20" s="395"/>
      <c r="BO20" s="395" t="str">
        <f>IF(SUM(BO17,BO19)=0,"",SUM(BO17,BO19))</f>
        <v/>
      </c>
      <c r="BP20" s="395"/>
      <c r="BQ20" s="395"/>
      <c r="BR20" s="395"/>
      <c r="BS20" s="395" t="str">
        <f>IF(SUM(BS17,BS19)=0,"",SUM(BS17,BS19))</f>
        <v/>
      </c>
      <c r="BT20" s="395"/>
      <c r="BU20" s="395"/>
      <c r="BV20" s="395"/>
      <c r="BW20" s="395" t="str">
        <f>IF(SUM(BW17,BW19)=0,"",SUM(BW17,BW19))</f>
        <v/>
      </c>
      <c r="BX20" s="395"/>
      <c r="BY20" s="395"/>
      <c r="BZ20" s="395"/>
      <c r="CA20" s="395">
        <f t="shared" si="1"/>
        <v>65</v>
      </c>
      <c r="CB20" s="395"/>
      <c r="CC20" s="395"/>
      <c r="CD20" s="395"/>
      <c r="CE20" s="396" t="s">
        <v>145</v>
      </c>
      <c r="CF20" s="396"/>
      <c r="CG20" s="396"/>
      <c r="CH20" s="396"/>
      <c r="CI20" s="396"/>
      <c r="CJ20" s="396"/>
      <c r="CK20" s="396"/>
      <c r="CL20" s="396"/>
      <c r="CM20" s="396"/>
      <c r="CN20" s="396"/>
      <c r="CO20" s="396"/>
    </row>
    <row r="21" spans="3:96" ht="21" customHeight="1">
      <c r="C21" s="397" t="s">
        <v>146</v>
      </c>
      <c r="D21" s="398"/>
      <c r="E21" s="403" t="s">
        <v>285</v>
      </c>
      <c r="F21" s="404"/>
      <c r="G21" s="404"/>
      <c r="H21" s="404"/>
      <c r="I21" s="404"/>
      <c r="J21" s="405"/>
      <c r="K21" s="341" t="s">
        <v>138</v>
      </c>
      <c r="L21" s="341"/>
      <c r="M21" s="341"/>
      <c r="N21" s="409"/>
      <c r="O21" s="409"/>
      <c r="P21" s="409"/>
      <c r="Q21" s="409"/>
      <c r="R21" s="409"/>
      <c r="S21" s="409"/>
      <c r="T21" s="409"/>
      <c r="U21" s="409"/>
      <c r="V21" s="409"/>
      <c r="W21" s="409"/>
      <c r="X21" s="409"/>
      <c r="Y21" s="409"/>
      <c r="Z21" s="409"/>
      <c r="AA21" s="409"/>
      <c r="AB21" s="409"/>
      <c r="AC21" s="409"/>
      <c r="AD21" s="410">
        <f t="shared" si="0"/>
        <v>0</v>
      </c>
      <c r="AE21" s="410"/>
      <c r="AF21" s="410"/>
      <c r="AG21" s="410"/>
      <c r="AH21" s="411"/>
      <c r="AI21" s="412"/>
      <c r="AJ21" s="412"/>
      <c r="AK21" s="412"/>
      <c r="AL21" s="412"/>
      <c r="AM21" s="412"/>
      <c r="AN21" s="412"/>
      <c r="AO21" s="412"/>
      <c r="AP21" s="412"/>
      <c r="AQ21" s="412"/>
      <c r="AR21" s="413"/>
      <c r="AZ21" s="397" t="s">
        <v>146</v>
      </c>
      <c r="BA21" s="398"/>
      <c r="BB21" s="403" t="s">
        <v>285</v>
      </c>
      <c r="BC21" s="404"/>
      <c r="BD21" s="404"/>
      <c r="BE21" s="404"/>
      <c r="BF21" s="404"/>
      <c r="BG21" s="405"/>
      <c r="BH21" s="341" t="s">
        <v>138</v>
      </c>
      <c r="BI21" s="341"/>
      <c r="BJ21" s="341"/>
      <c r="BK21" s="410">
        <v>1</v>
      </c>
      <c r="BL21" s="410"/>
      <c r="BM21" s="410"/>
      <c r="BN21" s="410"/>
      <c r="BO21" s="410"/>
      <c r="BP21" s="410"/>
      <c r="BQ21" s="410"/>
      <c r="BR21" s="410"/>
      <c r="BS21" s="410"/>
      <c r="BT21" s="410"/>
      <c r="BU21" s="410"/>
      <c r="BV21" s="410"/>
      <c r="BW21" s="410"/>
      <c r="BX21" s="410"/>
      <c r="BY21" s="410"/>
      <c r="BZ21" s="410"/>
      <c r="CA21" s="410">
        <f t="shared" si="1"/>
        <v>1</v>
      </c>
      <c r="CB21" s="410"/>
      <c r="CC21" s="410"/>
      <c r="CD21" s="410"/>
      <c r="CE21" s="411"/>
      <c r="CF21" s="412"/>
      <c r="CG21" s="412"/>
      <c r="CH21" s="412"/>
      <c r="CI21" s="412"/>
      <c r="CJ21" s="412"/>
      <c r="CK21" s="412"/>
      <c r="CL21" s="412"/>
      <c r="CM21" s="412"/>
      <c r="CN21" s="412"/>
      <c r="CO21" s="413"/>
    </row>
    <row r="22" spans="3:96" ht="21" customHeight="1">
      <c r="C22" s="399"/>
      <c r="D22" s="400"/>
      <c r="E22" s="406"/>
      <c r="F22" s="407"/>
      <c r="G22" s="407"/>
      <c r="H22" s="407"/>
      <c r="I22" s="407"/>
      <c r="J22" s="408"/>
      <c r="K22" s="379" t="s">
        <v>140</v>
      </c>
      <c r="L22" s="379"/>
      <c r="M22" s="379"/>
      <c r="N22" s="417"/>
      <c r="O22" s="417"/>
      <c r="P22" s="417"/>
      <c r="Q22" s="417"/>
      <c r="R22" s="417"/>
      <c r="S22" s="417"/>
      <c r="T22" s="417"/>
      <c r="U22" s="417"/>
      <c r="V22" s="417"/>
      <c r="W22" s="417"/>
      <c r="X22" s="417"/>
      <c r="Y22" s="417"/>
      <c r="Z22" s="417"/>
      <c r="AA22" s="417"/>
      <c r="AB22" s="417"/>
      <c r="AC22" s="417"/>
      <c r="AD22" s="418">
        <f t="shared" si="0"/>
        <v>0</v>
      </c>
      <c r="AE22" s="418"/>
      <c r="AF22" s="418"/>
      <c r="AG22" s="418"/>
      <c r="AH22" s="414"/>
      <c r="AI22" s="415"/>
      <c r="AJ22" s="415"/>
      <c r="AK22" s="415"/>
      <c r="AL22" s="415"/>
      <c r="AM22" s="415"/>
      <c r="AN22" s="415"/>
      <c r="AO22" s="415"/>
      <c r="AP22" s="415"/>
      <c r="AQ22" s="415"/>
      <c r="AR22" s="416"/>
      <c r="AZ22" s="399"/>
      <c r="BA22" s="400"/>
      <c r="BB22" s="406"/>
      <c r="BC22" s="407"/>
      <c r="BD22" s="407"/>
      <c r="BE22" s="407"/>
      <c r="BF22" s="407"/>
      <c r="BG22" s="408"/>
      <c r="BH22" s="379" t="s">
        <v>140</v>
      </c>
      <c r="BI22" s="379"/>
      <c r="BJ22" s="379"/>
      <c r="BK22" s="418">
        <v>50</v>
      </c>
      <c r="BL22" s="418"/>
      <c r="BM22" s="418"/>
      <c r="BN22" s="418"/>
      <c r="BO22" s="418"/>
      <c r="BP22" s="418"/>
      <c r="BQ22" s="418"/>
      <c r="BR22" s="418"/>
      <c r="BS22" s="418"/>
      <c r="BT22" s="418"/>
      <c r="BU22" s="418"/>
      <c r="BV22" s="418"/>
      <c r="BW22" s="418"/>
      <c r="BX22" s="418"/>
      <c r="BY22" s="418"/>
      <c r="BZ22" s="418"/>
      <c r="CA22" s="418">
        <f t="shared" si="1"/>
        <v>50</v>
      </c>
      <c r="CB22" s="418"/>
      <c r="CC22" s="418"/>
      <c r="CD22" s="418"/>
      <c r="CE22" s="414"/>
      <c r="CF22" s="415"/>
      <c r="CG22" s="415"/>
      <c r="CH22" s="415"/>
      <c r="CI22" s="415"/>
      <c r="CJ22" s="415"/>
      <c r="CK22" s="415"/>
      <c r="CL22" s="415"/>
      <c r="CM22" s="415"/>
      <c r="CN22" s="415"/>
      <c r="CO22" s="416"/>
    </row>
    <row r="23" spans="3:96" ht="21" customHeight="1">
      <c r="C23" s="399"/>
      <c r="D23" s="400"/>
      <c r="E23" s="422" t="s">
        <v>148</v>
      </c>
      <c r="F23" s="423"/>
      <c r="G23" s="423"/>
      <c r="H23" s="423"/>
      <c r="I23" s="423"/>
      <c r="J23" s="424"/>
      <c r="K23" s="372" t="s">
        <v>138</v>
      </c>
      <c r="L23" s="372"/>
      <c r="M23" s="372"/>
      <c r="N23" s="425"/>
      <c r="O23" s="425"/>
      <c r="P23" s="425"/>
      <c r="Q23" s="425"/>
      <c r="R23" s="425"/>
      <c r="S23" s="425"/>
      <c r="T23" s="425"/>
      <c r="U23" s="425"/>
      <c r="V23" s="425"/>
      <c r="W23" s="425"/>
      <c r="X23" s="425"/>
      <c r="Y23" s="425"/>
      <c r="Z23" s="425"/>
      <c r="AA23" s="425"/>
      <c r="AB23" s="425"/>
      <c r="AC23" s="425"/>
      <c r="AD23" s="426">
        <f t="shared" si="0"/>
        <v>0</v>
      </c>
      <c r="AE23" s="426"/>
      <c r="AF23" s="426"/>
      <c r="AG23" s="426"/>
      <c r="AH23" s="522" t="s">
        <v>286</v>
      </c>
      <c r="AI23" s="523"/>
      <c r="AJ23" s="523"/>
      <c r="AK23" s="523"/>
      <c r="AL23" s="523"/>
      <c r="AM23" s="523"/>
      <c r="AN23" s="523"/>
      <c r="AO23" s="523"/>
      <c r="AP23" s="523"/>
      <c r="AQ23" s="523"/>
      <c r="AR23" s="524"/>
      <c r="AZ23" s="399"/>
      <c r="BA23" s="400"/>
      <c r="BB23" s="422" t="s">
        <v>148</v>
      </c>
      <c r="BC23" s="423"/>
      <c r="BD23" s="423"/>
      <c r="BE23" s="423"/>
      <c r="BF23" s="423"/>
      <c r="BG23" s="424"/>
      <c r="BH23" s="372" t="s">
        <v>138</v>
      </c>
      <c r="BI23" s="372"/>
      <c r="BJ23" s="372"/>
      <c r="BK23" s="426"/>
      <c r="BL23" s="426"/>
      <c r="BM23" s="426"/>
      <c r="BN23" s="426"/>
      <c r="BO23" s="426">
        <v>3</v>
      </c>
      <c r="BP23" s="426"/>
      <c r="BQ23" s="426"/>
      <c r="BR23" s="426"/>
      <c r="BS23" s="426"/>
      <c r="BT23" s="426"/>
      <c r="BU23" s="426"/>
      <c r="BV23" s="426"/>
      <c r="BW23" s="426"/>
      <c r="BX23" s="426"/>
      <c r="BY23" s="426"/>
      <c r="BZ23" s="426"/>
      <c r="CA23" s="426">
        <f t="shared" si="1"/>
        <v>3</v>
      </c>
      <c r="CB23" s="426"/>
      <c r="CC23" s="426"/>
      <c r="CD23" s="426"/>
      <c r="CE23" s="522" t="s">
        <v>286</v>
      </c>
      <c r="CF23" s="523"/>
      <c r="CG23" s="523"/>
      <c r="CH23" s="523"/>
      <c r="CI23" s="523"/>
      <c r="CJ23" s="523"/>
      <c r="CK23" s="523"/>
      <c r="CL23" s="523"/>
      <c r="CM23" s="523"/>
      <c r="CN23" s="523"/>
      <c r="CO23" s="524"/>
    </row>
    <row r="24" spans="3:96" ht="21" customHeight="1">
      <c r="C24" s="399"/>
      <c r="D24" s="400"/>
      <c r="E24" s="422"/>
      <c r="F24" s="423"/>
      <c r="G24" s="423"/>
      <c r="H24" s="423"/>
      <c r="I24" s="423"/>
      <c r="J24" s="424"/>
      <c r="K24" s="386" t="s">
        <v>140</v>
      </c>
      <c r="L24" s="386"/>
      <c r="M24" s="386"/>
      <c r="N24" s="427"/>
      <c r="O24" s="427"/>
      <c r="P24" s="427"/>
      <c r="Q24" s="427"/>
      <c r="R24" s="427"/>
      <c r="S24" s="427"/>
      <c r="T24" s="427"/>
      <c r="U24" s="427"/>
      <c r="V24" s="427"/>
      <c r="W24" s="427"/>
      <c r="X24" s="427"/>
      <c r="Y24" s="427"/>
      <c r="Z24" s="427"/>
      <c r="AA24" s="427"/>
      <c r="AB24" s="427"/>
      <c r="AC24" s="427"/>
      <c r="AD24" s="428">
        <f t="shared" si="0"/>
        <v>0</v>
      </c>
      <c r="AE24" s="428"/>
      <c r="AF24" s="428"/>
      <c r="AG24" s="428"/>
      <c r="AH24" s="525"/>
      <c r="AI24" s="525"/>
      <c r="AJ24" s="525"/>
      <c r="AK24" s="525"/>
      <c r="AL24" s="525"/>
      <c r="AM24" s="525"/>
      <c r="AN24" s="525"/>
      <c r="AO24" s="525"/>
      <c r="AP24" s="525"/>
      <c r="AQ24" s="525"/>
      <c r="AR24" s="525"/>
      <c r="AZ24" s="399"/>
      <c r="BA24" s="400"/>
      <c r="BB24" s="422"/>
      <c r="BC24" s="423"/>
      <c r="BD24" s="423"/>
      <c r="BE24" s="423"/>
      <c r="BF24" s="423"/>
      <c r="BG24" s="424"/>
      <c r="BH24" s="386" t="s">
        <v>140</v>
      </c>
      <c r="BI24" s="386"/>
      <c r="BJ24" s="386"/>
      <c r="BK24" s="428"/>
      <c r="BL24" s="428"/>
      <c r="BM24" s="428"/>
      <c r="BN24" s="428"/>
      <c r="BO24" s="428">
        <v>150</v>
      </c>
      <c r="BP24" s="428"/>
      <c r="BQ24" s="428"/>
      <c r="BR24" s="428"/>
      <c r="BS24" s="428"/>
      <c r="BT24" s="428"/>
      <c r="BU24" s="428"/>
      <c r="BV24" s="428"/>
      <c r="BW24" s="428"/>
      <c r="BX24" s="428"/>
      <c r="BY24" s="428"/>
      <c r="BZ24" s="428"/>
      <c r="CA24" s="428">
        <f t="shared" si="1"/>
        <v>150</v>
      </c>
      <c r="CB24" s="428"/>
      <c r="CC24" s="428"/>
      <c r="CD24" s="428"/>
      <c r="CE24" s="525"/>
      <c r="CF24" s="525"/>
      <c r="CG24" s="525"/>
      <c r="CH24" s="525"/>
      <c r="CI24" s="525"/>
      <c r="CJ24" s="525"/>
      <c r="CK24" s="525"/>
      <c r="CL24" s="525"/>
      <c r="CM24" s="525"/>
      <c r="CN24" s="525"/>
      <c r="CO24" s="525"/>
    </row>
    <row r="25" spans="3:96" ht="21" customHeight="1">
      <c r="C25" s="399"/>
      <c r="D25" s="400"/>
      <c r="E25" s="528" t="s">
        <v>149</v>
      </c>
      <c r="F25" s="529"/>
      <c r="G25" s="529"/>
      <c r="H25" s="529"/>
      <c r="I25" s="529"/>
      <c r="J25" s="529"/>
      <c r="K25" s="529"/>
      <c r="L25" s="529"/>
      <c r="M25" s="530"/>
      <c r="N25" s="427"/>
      <c r="O25" s="427"/>
      <c r="P25" s="427"/>
      <c r="Q25" s="427"/>
      <c r="R25" s="427"/>
      <c r="S25" s="427"/>
      <c r="T25" s="427"/>
      <c r="U25" s="427"/>
      <c r="V25" s="427"/>
      <c r="W25" s="427"/>
      <c r="X25" s="427"/>
      <c r="Y25" s="427"/>
      <c r="Z25" s="427"/>
      <c r="AA25" s="427"/>
      <c r="AB25" s="427"/>
      <c r="AC25" s="427"/>
      <c r="AD25" s="526">
        <f t="shared" si="0"/>
        <v>0</v>
      </c>
      <c r="AE25" s="526"/>
      <c r="AF25" s="526"/>
      <c r="AG25" s="526"/>
      <c r="AH25" s="527"/>
      <c r="AI25" s="527"/>
      <c r="AJ25" s="527"/>
      <c r="AK25" s="527"/>
      <c r="AL25" s="527"/>
      <c r="AM25" s="527"/>
      <c r="AN25" s="527"/>
      <c r="AO25" s="527"/>
      <c r="AP25" s="527"/>
      <c r="AQ25" s="527"/>
      <c r="AR25" s="527"/>
      <c r="AZ25" s="399"/>
      <c r="BA25" s="400"/>
      <c r="BB25" s="528" t="s">
        <v>149</v>
      </c>
      <c r="BC25" s="529"/>
      <c r="BD25" s="529"/>
      <c r="BE25" s="529"/>
      <c r="BF25" s="529"/>
      <c r="BG25" s="529"/>
      <c r="BH25" s="529"/>
      <c r="BI25" s="529"/>
      <c r="BJ25" s="530"/>
      <c r="BK25" s="526"/>
      <c r="BL25" s="526"/>
      <c r="BM25" s="526"/>
      <c r="BN25" s="526"/>
      <c r="BO25" s="526">
        <v>60</v>
      </c>
      <c r="BP25" s="526"/>
      <c r="BQ25" s="526"/>
      <c r="BR25" s="526"/>
      <c r="BS25" s="526"/>
      <c r="BT25" s="526"/>
      <c r="BU25" s="526"/>
      <c r="BV25" s="526"/>
      <c r="BW25" s="526"/>
      <c r="BX25" s="526"/>
      <c r="BY25" s="526"/>
      <c r="BZ25" s="526"/>
      <c r="CA25" s="526">
        <f t="shared" si="1"/>
        <v>60</v>
      </c>
      <c r="CB25" s="526"/>
      <c r="CC25" s="526"/>
      <c r="CD25" s="526"/>
      <c r="CE25" s="527"/>
      <c r="CF25" s="527"/>
      <c r="CG25" s="527"/>
      <c r="CH25" s="527"/>
      <c r="CI25" s="527"/>
      <c r="CJ25" s="527"/>
      <c r="CK25" s="527"/>
      <c r="CL25" s="527"/>
      <c r="CM25" s="527"/>
      <c r="CN25" s="527"/>
      <c r="CO25" s="527"/>
    </row>
    <row r="26" spans="3:96" ht="21" customHeight="1">
      <c r="C26" s="399"/>
      <c r="D26" s="400"/>
      <c r="E26" s="531" t="s">
        <v>287</v>
      </c>
      <c r="F26" s="531"/>
      <c r="G26" s="531"/>
      <c r="H26" s="531"/>
      <c r="I26" s="531"/>
      <c r="J26" s="531"/>
      <c r="K26" s="531"/>
      <c r="L26" s="531"/>
      <c r="M26" s="531"/>
      <c r="N26" s="395" t="str">
        <f>IF(SUM(N22,N24,N25)=0,"",SUM(N22,N24,N25))</f>
        <v/>
      </c>
      <c r="O26" s="395"/>
      <c r="P26" s="395"/>
      <c r="Q26" s="395"/>
      <c r="R26" s="395" t="str">
        <f>IF(SUM(R22,R24,R25)=0,"",SUM(R22,R24,R25))</f>
        <v/>
      </c>
      <c r="S26" s="395"/>
      <c r="T26" s="395"/>
      <c r="U26" s="395"/>
      <c r="V26" s="395" t="str">
        <f>IF(SUM(V22,V24,V25)=0,"",SUM(V22,V24,V25))</f>
        <v/>
      </c>
      <c r="W26" s="395"/>
      <c r="X26" s="395"/>
      <c r="Y26" s="395"/>
      <c r="Z26" s="395" t="str">
        <f>IF(SUM(Z22,Z24,Z25)=0,"",SUM(Z22,Z24,Z25))</f>
        <v/>
      </c>
      <c r="AA26" s="395"/>
      <c r="AB26" s="395"/>
      <c r="AC26" s="395"/>
      <c r="AD26" s="395">
        <f>SUM(N26:AC27)</f>
        <v>0</v>
      </c>
      <c r="AE26" s="395"/>
      <c r="AF26" s="395"/>
      <c r="AG26" s="395"/>
      <c r="AH26" s="532" t="s">
        <v>288</v>
      </c>
      <c r="AI26" s="532"/>
      <c r="AJ26" s="532"/>
      <c r="AK26" s="532"/>
      <c r="AL26" s="532"/>
      <c r="AM26" s="532"/>
      <c r="AN26" s="532"/>
      <c r="AO26" s="532"/>
      <c r="AP26" s="532"/>
      <c r="AQ26" s="532"/>
      <c r="AR26" s="532"/>
      <c r="AZ26" s="399"/>
      <c r="BA26" s="400"/>
      <c r="BB26" s="531" t="s">
        <v>287</v>
      </c>
      <c r="BC26" s="531"/>
      <c r="BD26" s="531"/>
      <c r="BE26" s="531"/>
      <c r="BF26" s="531"/>
      <c r="BG26" s="531"/>
      <c r="BH26" s="531"/>
      <c r="BI26" s="531"/>
      <c r="BJ26" s="531"/>
      <c r="BK26" s="395">
        <f>IF(SUM(BK22,BK24,BK25)=0,"",SUM(BK22,BK24,BK25))</f>
        <v>50</v>
      </c>
      <c r="BL26" s="395"/>
      <c r="BM26" s="395"/>
      <c r="BN26" s="395"/>
      <c r="BO26" s="395">
        <f>IF(SUM(BO22,BO24,BO25)=0,"",SUM(BO22,BO24,BO25))</f>
        <v>210</v>
      </c>
      <c r="BP26" s="395"/>
      <c r="BQ26" s="395"/>
      <c r="BR26" s="395"/>
      <c r="BS26" s="395" t="str">
        <f>IF(SUM(BS22,BS24,BS25)=0,"",SUM(BS22,BS24,BS25))</f>
        <v/>
      </c>
      <c r="BT26" s="395"/>
      <c r="BU26" s="395"/>
      <c r="BV26" s="395"/>
      <c r="BW26" s="395" t="str">
        <f>IF(SUM(BW22,BW24,BW25)=0,"",SUM(BW22,BW24,BW25))</f>
        <v/>
      </c>
      <c r="BX26" s="395"/>
      <c r="BY26" s="395"/>
      <c r="BZ26" s="395"/>
      <c r="CA26" s="395">
        <f>SUM(BK26:BZ27)</f>
        <v>260</v>
      </c>
      <c r="CB26" s="395"/>
      <c r="CC26" s="395"/>
      <c r="CD26" s="395"/>
      <c r="CE26" s="532" t="s">
        <v>288</v>
      </c>
      <c r="CF26" s="532"/>
      <c r="CG26" s="532"/>
      <c r="CH26" s="532"/>
      <c r="CI26" s="532"/>
      <c r="CJ26" s="532"/>
      <c r="CK26" s="532"/>
      <c r="CL26" s="532"/>
      <c r="CM26" s="532"/>
      <c r="CN26" s="532"/>
      <c r="CO26" s="532"/>
    </row>
    <row r="27" spans="3:96" ht="21" customHeight="1">
      <c r="C27" s="401"/>
      <c r="D27" s="402"/>
      <c r="E27" s="195"/>
      <c r="F27" s="195"/>
      <c r="G27" s="195"/>
      <c r="H27" s="195"/>
      <c r="I27" s="195"/>
      <c r="J27" s="195"/>
      <c r="K27" s="195"/>
      <c r="L27" s="195"/>
      <c r="M27" s="195"/>
      <c r="N27" s="430"/>
      <c r="O27" s="430"/>
      <c r="P27" s="430"/>
      <c r="Q27" s="430"/>
      <c r="R27" s="430"/>
      <c r="S27" s="430"/>
      <c r="T27" s="430"/>
      <c r="U27" s="430"/>
      <c r="V27" s="430"/>
      <c r="W27" s="430"/>
      <c r="X27" s="430"/>
      <c r="Y27" s="430"/>
      <c r="Z27" s="430"/>
      <c r="AA27" s="430"/>
      <c r="AB27" s="430"/>
      <c r="AC27" s="430"/>
      <c r="AD27" s="430"/>
      <c r="AE27" s="430"/>
      <c r="AF27" s="431"/>
      <c r="AG27" s="431"/>
      <c r="AH27" s="533" t="s">
        <v>289</v>
      </c>
      <c r="AI27" s="534"/>
      <c r="AJ27" s="534"/>
      <c r="AK27" s="534"/>
      <c r="AL27" s="535">
        <f>1.98*SUM(N9,N10,N11,Y8,Y9,Y10,Y11)</f>
        <v>0</v>
      </c>
      <c r="AM27" s="535"/>
      <c r="AN27" s="535"/>
      <c r="AO27" s="535"/>
      <c r="AP27" s="435" t="s">
        <v>141</v>
      </c>
      <c r="AQ27" s="435"/>
      <c r="AR27" s="436"/>
      <c r="AZ27" s="401"/>
      <c r="BA27" s="402"/>
      <c r="BB27" s="195"/>
      <c r="BC27" s="195"/>
      <c r="BD27" s="195"/>
      <c r="BE27" s="195"/>
      <c r="BF27" s="195"/>
      <c r="BG27" s="195"/>
      <c r="BH27" s="195"/>
      <c r="BI27" s="195"/>
      <c r="BJ27" s="195"/>
      <c r="BK27" s="430"/>
      <c r="BL27" s="430"/>
      <c r="BM27" s="430"/>
      <c r="BN27" s="430"/>
      <c r="BO27" s="430"/>
      <c r="BP27" s="430"/>
      <c r="BQ27" s="430"/>
      <c r="BR27" s="430"/>
      <c r="BS27" s="430"/>
      <c r="BT27" s="430"/>
      <c r="BU27" s="430"/>
      <c r="BV27" s="430"/>
      <c r="BW27" s="430"/>
      <c r="BX27" s="430"/>
      <c r="BY27" s="430"/>
      <c r="BZ27" s="430"/>
      <c r="CA27" s="430"/>
      <c r="CB27" s="430"/>
      <c r="CC27" s="431"/>
      <c r="CD27" s="431"/>
      <c r="CE27" s="533" t="s">
        <v>289</v>
      </c>
      <c r="CF27" s="534"/>
      <c r="CG27" s="534"/>
      <c r="CH27" s="534"/>
      <c r="CI27" s="535">
        <f>1.98*SUM(BK9,BK10,BK11,BV8,BV9,BV10,BV11)</f>
        <v>203.94</v>
      </c>
      <c r="CJ27" s="535"/>
      <c r="CK27" s="535"/>
      <c r="CL27" s="535"/>
      <c r="CM27" s="435" t="s">
        <v>141</v>
      </c>
      <c r="CN27" s="435"/>
      <c r="CO27" s="436"/>
    </row>
    <row r="28" spans="3:96" ht="23.1" customHeight="1">
      <c r="C28" s="298" t="s">
        <v>290</v>
      </c>
      <c r="D28" s="299"/>
      <c r="E28" s="299"/>
      <c r="F28" s="299"/>
      <c r="G28" s="299"/>
      <c r="H28" s="299"/>
      <c r="I28" s="299"/>
      <c r="J28" s="299"/>
      <c r="K28" s="299"/>
      <c r="L28" s="299"/>
      <c r="M28" s="300"/>
      <c r="N28" s="448"/>
      <c r="O28" s="448"/>
      <c r="P28" s="448"/>
      <c r="Q28" s="448"/>
      <c r="R28" s="448"/>
      <c r="S28" s="448"/>
      <c r="T28" s="448"/>
      <c r="U28" s="448"/>
      <c r="V28" s="448"/>
      <c r="W28" s="448"/>
      <c r="X28" s="448"/>
      <c r="Y28" s="448"/>
      <c r="Z28" s="448"/>
      <c r="AA28" s="448"/>
      <c r="AB28" s="448"/>
      <c r="AC28" s="448"/>
      <c r="AD28" s="430">
        <f>SUM(N28:AC28)</f>
        <v>0</v>
      </c>
      <c r="AE28" s="430"/>
      <c r="AF28" s="430"/>
      <c r="AG28" s="430"/>
      <c r="AH28" s="190"/>
      <c r="AI28" s="190"/>
      <c r="AJ28" s="190"/>
      <c r="AK28" s="190"/>
      <c r="AL28" s="190"/>
      <c r="AM28" s="190"/>
      <c r="AN28" s="190"/>
      <c r="AO28" s="190"/>
      <c r="AP28" s="190"/>
      <c r="AQ28" s="190"/>
      <c r="AR28" s="190"/>
      <c r="AT28" s="33" t="s">
        <v>153</v>
      </c>
      <c r="AU28" s="33" t="s">
        <v>154</v>
      </c>
      <c r="AZ28" s="298" t="s">
        <v>290</v>
      </c>
      <c r="BA28" s="299"/>
      <c r="BB28" s="299"/>
      <c r="BC28" s="299"/>
      <c r="BD28" s="299"/>
      <c r="BE28" s="299"/>
      <c r="BF28" s="299"/>
      <c r="BG28" s="299"/>
      <c r="BH28" s="299"/>
      <c r="BI28" s="299"/>
      <c r="BJ28" s="300"/>
      <c r="BK28" s="430">
        <v>30</v>
      </c>
      <c r="BL28" s="430"/>
      <c r="BM28" s="430"/>
      <c r="BN28" s="430"/>
      <c r="BO28" s="430">
        <v>25</v>
      </c>
      <c r="BP28" s="430"/>
      <c r="BQ28" s="430"/>
      <c r="BR28" s="430"/>
      <c r="BS28" s="430"/>
      <c r="BT28" s="430"/>
      <c r="BU28" s="430"/>
      <c r="BV28" s="430"/>
      <c r="BW28" s="430"/>
      <c r="BX28" s="430"/>
      <c r="BY28" s="430"/>
      <c r="BZ28" s="430"/>
      <c r="CA28" s="430">
        <f>SUM(BK28:BZ28)</f>
        <v>55</v>
      </c>
      <c r="CB28" s="430"/>
      <c r="CC28" s="430"/>
      <c r="CD28" s="430"/>
      <c r="CE28" s="190"/>
      <c r="CF28" s="190"/>
      <c r="CG28" s="190"/>
      <c r="CH28" s="190"/>
      <c r="CI28" s="190"/>
      <c r="CJ28" s="190"/>
      <c r="CK28" s="190"/>
      <c r="CL28" s="190"/>
      <c r="CM28" s="190"/>
      <c r="CN28" s="190"/>
      <c r="CO28" s="190"/>
      <c r="CQ28" s="33" t="s">
        <v>153</v>
      </c>
      <c r="CR28" s="33" t="s">
        <v>154</v>
      </c>
    </row>
    <row r="29" spans="3:96" ht="20.100000000000001" customHeight="1">
      <c r="C29" s="249" t="s">
        <v>291</v>
      </c>
      <c r="D29" s="250"/>
      <c r="E29" s="250"/>
      <c r="F29" s="250"/>
      <c r="G29" s="250"/>
      <c r="H29" s="250"/>
      <c r="I29" s="250"/>
      <c r="J29" s="250"/>
      <c r="K29" s="250"/>
      <c r="L29" s="250"/>
      <c r="M29" s="251"/>
      <c r="N29" s="440">
        <f>SUM(N20,N26,N28)</f>
        <v>0</v>
      </c>
      <c r="O29" s="441"/>
      <c r="P29" s="441"/>
      <c r="Q29" s="441"/>
      <c r="R29" s="440">
        <f t="shared" ref="R29" si="2">SUM(R20,R26,R28)</f>
        <v>0</v>
      </c>
      <c r="S29" s="441"/>
      <c r="T29" s="441"/>
      <c r="U29" s="441"/>
      <c r="V29" s="440">
        <f t="shared" ref="V29" si="3">SUM(V20,V26,V28)</f>
        <v>0</v>
      </c>
      <c r="W29" s="441"/>
      <c r="X29" s="441"/>
      <c r="Y29" s="441"/>
      <c r="Z29" s="440">
        <f t="shared" ref="Z29" si="4">SUM(Z20,Z26,Z28)</f>
        <v>0</v>
      </c>
      <c r="AA29" s="441"/>
      <c r="AB29" s="441"/>
      <c r="AC29" s="441"/>
      <c r="AD29" s="438">
        <f>SUM(N29:AC30)</f>
        <v>0</v>
      </c>
      <c r="AE29" s="439"/>
      <c r="AF29" s="439"/>
      <c r="AG29" s="444"/>
      <c r="AH29" s="451" t="s">
        <v>40</v>
      </c>
      <c r="AI29" s="364"/>
      <c r="AJ29" s="364"/>
      <c r="AK29" s="364"/>
      <c r="AL29" s="364"/>
      <c r="AM29" s="364"/>
      <c r="AN29" s="364"/>
      <c r="AO29" s="364"/>
      <c r="AP29" s="364"/>
      <c r="AQ29" s="364"/>
      <c r="AR29" s="365"/>
      <c r="AS29" s="53" t="s">
        <v>292</v>
      </c>
      <c r="AT29" s="45">
        <f>1.65*Y6+3.3*Y7+1.98*Y8+180</f>
        <v>180</v>
      </c>
      <c r="AU29" s="36" t="str">
        <f>IF(SUM(AJ9:AR11)=1,"○","")</f>
        <v/>
      </c>
      <c r="AZ29" s="249" t="s">
        <v>291</v>
      </c>
      <c r="BA29" s="250"/>
      <c r="BB29" s="250"/>
      <c r="BC29" s="250"/>
      <c r="BD29" s="250"/>
      <c r="BE29" s="250"/>
      <c r="BF29" s="250"/>
      <c r="BG29" s="250"/>
      <c r="BH29" s="250"/>
      <c r="BI29" s="250"/>
      <c r="BJ29" s="251"/>
      <c r="BK29" s="440">
        <f>SUM(BK20,BK26,BK28)</f>
        <v>145</v>
      </c>
      <c r="BL29" s="441"/>
      <c r="BM29" s="441"/>
      <c r="BN29" s="441"/>
      <c r="BO29" s="440">
        <f t="shared" ref="BO29" si="5">SUM(BO20,BO26,BO28)</f>
        <v>235</v>
      </c>
      <c r="BP29" s="441"/>
      <c r="BQ29" s="441"/>
      <c r="BR29" s="441"/>
      <c r="BS29" s="440">
        <f t="shared" ref="BS29" si="6">SUM(BS20,BS26,BS28)</f>
        <v>0</v>
      </c>
      <c r="BT29" s="441"/>
      <c r="BU29" s="441"/>
      <c r="BV29" s="441"/>
      <c r="BW29" s="440">
        <f t="shared" ref="BW29" si="7">SUM(BW20,BW26,BW28)</f>
        <v>0</v>
      </c>
      <c r="BX29" s="441"/>
      <c r="BY29" s="441"/>
      <c r="BZ29" s="441"/>
      <c r="CA29" s="438">
        <f>SUM(BK29:BZ30)</f>
        <v>380</v>
      </c>
      <c r="CB29" s="439"/>
      <c r="CC29" s="439"/>
      <c r="CD29" s="444"/>
      <c r="CE29" s="451" t="s">
        <v>40</v>
      </c>
      <c r="CF29" s="364"/>
      <c r="CG29" s="364"/>
      <c r="CH29" s="364"/>
      <c r="CI29" s="364"/>
      <c r="CJ29" s="364"/>
      <c r="CK29" s="364"/>
      <c r="CL29" s="364"/>
      <c r="CM29" s="364"/>
      <c r="CN29" s="364"/>
      <c r="CO29" s="365"/>
      <c r="CP29" s="53" t="s">
        <v>292</v>
      </c>
      <c r="CQ29" s="45">
        <f>1.65*BV6+3.3*BV7+1.98*BV8+180</f>
        <v>287.25</v>
      </c>
      <c r="CR29" s="36" t="str">
        <f>IF(SUM(CG9:CO11)=1,"○","")</f>
        <v/>
      </c>
    </row>
    <row r="30" spans="3:96" ht="20.100000000000001" customHeight="1">
      <c r="C30" s="252"/>
      <c r="D30" s="253"/>
      <c r="E30" s="253"/>
      <c r="F30" s="253"/>
      <c r="G30" s="253"/>
      <c r="H30" s="253"/>
      <c r="I30" s="253"/>
      <c r="J30" s="253"/>
      <c r="K30" s="253"/>
      <c r="L30" s="253"/>
      <c r="M30" s="254"/>
      <c r="N30" s="442"/>
      <c r="O30" s="443"/>
      <c r="P30" s="443"/>
      <c r="Q30" s="443"/>
      <c r="R30" s="442"/>
      <c r="S30" s="443"/>
      <c r="T30" s="443"/>
      <c r="U30" s="443"/>
      <c r="V30" s="442"/>
      <c r="W30" s="443"/>
      <c r="X30" s="443"/>
      <c r="Y30" s="443"/>
      <c r="Z30" s="442"/>
      <c r="AA30" s="443"/>
      <c r="AB30" s="443"/>
      <c r="AC30" s="443"/>
      <c r="AD30" s="442"/>
      <c r="AE30" s="443"/>
      <c r="AF30" s="443"/>
      <c r="AG30" s="446"/>
      <c r="AH30" s="449" t="str" cm="1">
        <f t="array" ref="AH30">IFERROR(_xlfn.IFS(AU29="○",AT29,AU30="○",AT30),"")</f>
        <v/>
      </c>
      <c r="AI30" s="450"/>
      <c r="AJ30" s="450"/>
      <c r="AK30" s="450"/>
      <c r="AL30" s="450"/>
      <c r="AM30" s="450"/>
      <c r="AN30" s="450"/>
      <c r="AO30" s="450"/>
      <c r="AP30" s="435" t="s">
        <v>141</v>
      </c>
      <c r="AQ30" s="435"/>
      <c r="AR30" s="436"/>
      <c r="AS30" s="53" t="s">
        <v>293</v>
      </c>
      <c r="AT30" s="45">
        <f>1.65*Y6+3.3*Y7+1.98*Y8+320+100*(SUM(AJ9:AR11)-2)</f>
        <v>120</v>
      </c>
      <c r="AU30" s="36" t="str">
        <f>IF(SUM(AJ9:AR11)&gt;1,"○","")</f>
        <v/>
      </c>
      <c r="AZ30" s="252"/>
      <c r="BA30" s="253"/>
      <c r="BB30" s="253"/>
      <c r="BC30" s="253"/>
      <c r="BD30" s="253"/>
      <c r="BE30" s="253"/>
      <c r="BF30" s="253"/>
      <c r="BG30" s="253"/>
      <c r="BH30" s="253"/>
      <c r="BI30" s="253"/>
      <c r="BJ30" s="254"/>
      <c r="BK30" s="442"/>
      <c r="BL30" s="443"/>
      <c r="BM30" s="443"/>
      <c r="BN30" s="443"/>
      <c r="BO30" s="442"/>
      <c r="BP30" s="443"/>
      <c r="BQ30" s="443"/>
      <c r="BR30" s="443"/>
      <c r="BS30" s="442"/>
      <c r="BT30" s="443"/>
      <c r="BU30" s="443"/>
      <c r="BV30" s="443"/>
      <c r="BW30" s="442"/>
      <c r="BX30" s="443"/>
      <c r="BY30" s="443"/>
      <c r="BZ30" s="443"/>
      <c r="CA30" s="442"/>
      <c r="CB30" s="443"/>
      <c r="CC30" s="443"/>
      <c r="CD30" s="446"/>
      <c r="CE30" s="449" cm="1">
        <f t="array" ref="CE30">IFERROR(_xlfn.IFS(CR29="○",CQ29,CR30="○",CQ30),"")</f>
        <v>527.25</v>
      </c>
      <c r="CF30" s="450"/>
      <c r="CG30" s="450"/>
      <c r="CH30" s="450"/>
      <c r="CI30" s="450"/>
      <c r="CJ30" s="450"/>
      <c r="CK30" s="450"/>
      <c r="CL30" s="450"/>
      <c r="CM30" s="435" t="s">
        <v>141</v>
      </c>
      <c r="CN30" s="435"/>
      <c r="CO30" s="436"/>
      <c r="CP30" s="53" t="s">
        <v>293</v>
      </c>
      <c r="CQ30" s="45">
        <f>1.65*BV6+3.3*BV7+1.98*BV8+320+100*(SUM(CG9:CO11)-2)</f>
        <v>527.25</v>
      </c>
      <c r="CR30" s="36" t="str">
        <f>IF(SUM(CG9:CO11)&gt;1,"○","")</f>
        <v>○</v>
      </c>
    </row>
    <row r="31" spans="3:96" ht="13.5" customHeight="1">
      <c r="C31" s="3" t="s">
        <v>294</v>
      </c>
      <c r="AZ31" s="3" t="s">
        <v>294</v>
      </c>
    </row>
    <row r="32" spans="3:96" ht="13.5" customHeight="1">
      <c r="C32" s="3" t="s">
        <v>295</v>
      </c>
      <c r="AZ32" s="3" t="s">
        <v>295</v>
      </c>
    </row>
    <row r="33" spans="2:96" ht="13.5" customHeight="1">
      <c r="C33" s="3"/>
      <c r="D33" s="3" t="s">
        <v>296</v>
      </c>
      <c r="AZ33" s="3"/>
      <c r="BA33" s="3" t="s">
        <v>296</v>
      </c>
    </row>
    <row r="34" spans="2:96" ht="13.5" customHeight="1">
      <c r="C34" s="3"/>
      <c r="D34" s="3" t="s">
        <v>297</v>
      </c>
      <c r="AZ34" s="3"/>
      <c r="BA34" s="3" t="s">
        <v>297</v>
      </c>
    </row>
    <row r="35" spans="2:96" ht="13.5" customHeight="1">
      <c r="C35" s="3"/>
      <c r="D35" s="3"/>
      <c r="J35" s="3" t="s">
        <v>298</v>
      </c>
      <c r="K35" s="3"/>
      <c r="AZ35" s="3"/>
      <c r="BA35" s="3"/>
      <c r="BG35" s="3" t="s">
        <v>298</v>
      </c>
      <c r="BH35" s="3"/>
    </row>
    <row r="36" spans="2:96" ht="13.5" customHeight="1">
      <c r="C36" s="3"/>
      <c r="AZ36" s="3"/>
    </row>
    <row r="37" spans="2:96" ht="24.95" customHeight="1">
      <c r="B37" s="10" t="s">
        <v>165</v>
      </c>
      <c r="C37" s="3"/>
      <c r="W37" s="94"/>
      <c r="X37" s="94"/>
      <c r="Y37" s="101" t="s">
        <v>166</v>
      </c>
      <c r="Z37" s="94"/>
      <c r="AA37" s="94"/>
      <c r="AB37" s="94"/>
      <c r="AC37" s="94"/>
      <c r="AY37" s="10" t="s">
        <v>165</v>
      </c>
      <c r="AZ37" s="3"/>
      <c r="BV37" s="37" t="s">
        <v>166</v>
      </c>
    </row>
    <row r="38" spans="2:96" ht="24.95" customHeight="1">
      <c r="C38" s="210" t="s">
        <v>299</v>
      </c>
      <c r="D38" s="211"/>
      <c r="E38" s="211"/>
      <c r="F38" s="211"/>
      <c r="G38" s="211"/>
      <c r="H38" s="211"/>
      <c r="I38" s="211"/>
      <c r="J38" s="211"/>
      <c r="K38" s="211"/>
      <c r="L38" s="211"/>
      <c r="M38" s="212"/>
      <c r="N38" s="46"/>
      <c r="O38" s="12" t="s">
        <v>300</v>
      </c>
      <c r="P38" s="12"/>
      <c r="Q38" s="12"/>
      <c r="R38" s="12"/>
      <c r="S38" s="12"/>
      <c r="T38" s="12"/>
      <c r="U38" s="102"/>
      <c r="V38" s="102"/>
      <c r="W38" s="1" t="s">
        <v>301</v>
      </c>
      <c r="X38" s="3"/>
      <c r="Y38" s="3"/>
      <c r="AA38" s="1"/>
      <c r="AB38" s="3"/>
      <c r="AC38" s="1" t="s">
        <v>167</v>
      </c>
      <c r="AD38" s="12"/>
      <c r="AE38" s="102"/>
      <c r="AF38" s="102"/>
      <c r="AG38" s="12" t="s">
        <v>302</v>
      </c>
      <c r="AH38" s="12"/>
      <c r="AI38" s="102"/>
      <c r="AJ38" s="102"/>
      <c r="AK38" s="12"/>
      <c r="AL38" s="12"/>
      <c r="AM38" s="12"/>
      <c r="AN38" s="12"/>
      <c r="AO38" s="12"/>
      <c r="AP38" s="12"/>
      <c r="AQ38" s="102" t="s">
        <v>303</v>
      </c>
      <c r="AR38" s="28"/>
      <c r="AZ38" s="210" t="s">
        <v>299</v>
      </c>
      <c r="BA38" s="211"/>
      <c r="BB38" s="211"/>
      <c r="BC38" s="211"/>
      <c r="BD38" s="211"/>
      <c r="BE38" s="211"/>
      <c r="BF38" s="211"/>
      <c r="BG38" s="211"/>
      <c r="BH38" s="211"/>
      <c r="BI38" s="211"/>
      <c r="BJ38" s="212"/>
      <c r="BK38" s="46"/>
      <c r="BL38" s="12" t="s">
        <v>300</v>
      </c>
      <c r="BM38" s="12"/>
      <c r="BN38" s="12"/>
      <c r="BO38" s="12"/>
      <c r="BP38" s="12"/>
      <c r="BQ38" s="12"/>
      <c r="BR38" s="102"/>
      <c r="BS38" s="102"/>
      <c r="BT38" s="102" t="s">
        <v>301</v>
      </c>
      <c r="BU38" s="3"/>
      <c r="BV38" s="3"/>
      <c r="BX38" s="1"/>
      <c r="BY38" s="12"/>
      <c r="BZ38" s="1" t="s">
        <v>167</v>
      </c>
      <c r="CA38" s="12"/>
      <c r="CB38" s="102"/>
      <c r="CC38" s="102"/>
      <c r="CD38" s="12" t="s">
        <v>302</v>
      </c>
      <c r="CE38" s="12"/>
      <c r="CF38" s="102"/>
      <c r="CG38" s="102"/>
      <c r="CH38" s="12"/>
      <c r="CI38" s="12"/>
      <c r="CJ38" s="12"/>
      <c r="CK38" s="12"/>
      <c r="CL38" s="12"/>
      <c r="CM38" s="12"/>
      <c r="CN38" s="102" t="s">
        <v>303</v>
      </c>
      <c r="CO38" s="28"/>
    </row>
    <row r="39" spans="2:96" ht="24.95" customHeight="1">
      <c r="C39" s="213"/>
      <c r="D39" s="214"/>
      <c r="E39" s="214"/>
      <c r="F39" s="214"/>
      <c r="G39" s="214"/>
      <c r="H39" s="214"/>
      <c r="I39" s="214"/>
      <c r="J39" s="214"/>
      <c r="K39" s="214"/>
      <c r="L39" s="214"/>
      <c r="M39" s="215"/>
      <c r="N39" s="60"/>
      <c r="O39" s="101" t="s">
        <v>304</v>
      </c>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2"/>
      <c r="AZ39" s="213"/>
      <c r="BA39" s="214"/>
      <c r="BB39" s="214"/>
      <c r="BC39" s="214"/>
      <c r="BD39" s="214"/>
      <c r="BE39" s="214"/>
      <c r="BF39" s="214"/>
      <c r="BG39" s="214"/>
      <c r="BH39" s="214"/>
      <c r="BI39" s="214"/>
      <c r="BJ39" s="215"/>
      <c r="BK39" s="60"/>
      <c r="BL39" s="101" t="s">
        <v>304</v>
      </c>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2"/>
    </row>
    <row r="40" spans="2:96" ht="24.95" customHeight="1">
      <c r="C40" s="210" t="s">
        <v>305</v>
      </c>
      <c r="D40" s="211"/>
      <c r="E40" s="211"/>
      <c r="F40" s="211"/>
      <c r="G40" s="211"/>
      <c r="H40" s="211"/>
      <c r="I40" s="211"/>
      <c r="J40" s="211"/>
      <c r="K40" s="211"/>
      <c r="L40" s="211"/>
      <c r="M40" s="212"/>
      <c r="N40" s="46"/>
      <c r="O40" s="12" t="s">
        <v>306</v>
      </c>
      <c r="P40" s="12"/>
      <c r="Q40" s="12"/>
      <c r="R40" s="12"/>
      <c r="S40" s="12"/>
      <c r="T40" s="12"/>
      <c r="U40" s="12"/>
      <c r="V40" s="12"/>
      <c r="W40" s="12"/>
      <c r="X40" s="12"/>
      <c r="Y40" s="12"/>
      <c r="Z40" s="102"/>
      <c r="AA40" s="102" t="s">
        <v>307</v>
      </c>
      <c r="AB40" s="12"/>
      <c r="AC40" s="12"/>
      <c r="AD40" s="12"/>
      <c r="AE40" s="12"/>
      <c r="AF40" s="102"/>
      <c r="AG40" s="102" t="s">
        <v>308</v>
      </c>
      <c r="AH40" s="12"/>
      <c r="AI40" s="12"/>
      <c r="AJ40" s="12"/>
      <c r="AK40" s="12"/>
      <c r="AL40" s="12"/>
      <c r="AM40" s="12"/>
      <c r="AN40" s="12"/>
      <c r="AO40" s="12"/>
      <c r="AP40" s="12"/>
      <c r="AQ40" s="12"/>
      <c r="AR40" s="28"/>
      <c r="AZ40" s="210" t="s">
        <v>305</v>
      </c>
      <c r="BA40" s="211"/>
      <c r="BB40" s="211"/>
      <c r="BC40" s="211"/>
      <c r="BD40" s="211"/>
      <c r="BE40" s="211"/>
      <c r="BF40" s="211"/>
      <c r="BG40" s="211"/>
      <c r="BH40" s="211"/>
      <c r="BI40" s="211"/>
      <c r="BJ40" s="212"/>
      <c r="BK40" s="46"/>
      <c r="BL40" s="12" t="s">
        <v>306</v>
      </c>
      <c r="BM40" s="12"/>
      <c r="BN40" s="12"/>
      <c r="BO40" s="12"/>
      <c r="BP40" s="12"/>
      <c r="BQ40" s="12"/>
      <c r="BR40" s="12"/>
      <c r="BS40" s="12"/>
      <c r="BT40" s="12"/>
      <c r="BU40" s="12"/>
      <c r="BV40" s="12"/>
      <c r="BW40" s="102"/>
      <c r="BX40" s="102" t="s">
        <v>307</v>
      </c>
      <c r="BY40" s="12"/>
      <c r="BZ40" s="12"/>
      <c r="CA40" s="12"/>
      <c r="CB40" s="12"/>
      <c r="CC40" s="102"/>
      <c r="CD40" s="102" t="s">
        <v>308</v>
      </c>
      <c r="CE40" s="12"/>
      <c r="CF40" s="12"/>
      <c r="CG40" s="12"/>
      <c r="CH40" s="12"/>
      <c r="CI40" s="12"/>
      <c r="CJ40" s="12"/>
      <c r="CK40" s="12"/>
      <c r="CL40" s="12"/>
      <c r="CM40" s="12"/>
      <c r="CN40" s="12"/>
      <c r="CO40" s="28"/>
    </row>
    <row r="41" spans="2:96" ht="24.95" customHeight="1">
      <c r="C41" s="213"/>
      <c r="D41" s="214"/>
      <c r="E41" s="214"/>
      <c r="F41" s="214"/>
      <c r="G41" s="214"/>
      <c r="H41" s="214"/>
      <c r="I41" s="214"/>
      <c r="J41" s="214"/>
      <c r="K41" s="214"/>
      <c r="L41" s="214"/>
      <c r="M41" s="215"/>
      <c r="N41" s="60"/>
      <c r="O41" s="61" t="s">
        <v>309</v>
      </c>
      <c r="P41" s="61"/>
      <c r="Q41" s="61"/>
      <c r="R41" s="61"/>
      <c r="S41" s="61"/>
      <c r="T41" s="61"/>
      <c r="U41" s="61"/>
      <c r="V41" s="61"/>
      <c r="W41" s="61"/>
      <c r="X41" s="61"/>
      <c r="Y41" s="61"/>
      <c r="Z41" s="103" t="s">
        <v>310</v>
      </c>
      <c r="AA41" s="61"/>
      <c r="AB41" s="61"/>
      <c r="AC41" s="61"/>
      <c r="AD41" s="61"/>
      <c r="AE41" s="61"/>
      <c r="AF41" s="103" t="s">
        <v>311</v>
      </c>
      <c r="AG41" s="61"/>
      <c r="AH41" s="61"/>
      <c r="AI41" s="61"/>
      <c r="AJ41" s="61"/>
      <c r="AK41" s="61"/>
      <c r="AL41" s="61"/>
      <c r="AM41" s="61"/>
      <c r="AN41" s="61"/>
      <c r="AO41" s="61"/>
      <c r="AP41" s="61"/>
      <c r="AQ41" s="61"/>
      <c r="AR41" s="62"/>
      <c r="AZ41" s="213"/>
      <c r="BA41" s="214"/>
      <c r="BB41" s="214"/>
      <c r="BC41" s="214"/>
      <c r="BD41" s="214"/>
      <c r="BE41" s="214"/>
      <c r="BF41" s="214"/>
      <c r="BG41" s="214"/>
      <c r="BH41" s="214"/>
      <c r="BI41" s="214"/>
      <c r="BJ41" s="215"/>
      <c r="BK41" s="60"/>
      <c r="BL41" s="61" t="s">
        <v>309</v>
      </c>
      <c r="BM41" s="61"/>
      <c r="BN41" s="61"/>
      <c r="BO41" s="61"/>
      <c r="BP41" s="61"/>
      <c r="BQ41" s="61"/>
      <c r="BR41" s="61"/>
      <c r="BS41" s="61"/>
      <c r="BT41" s="61"/>
      <c r="BU41" s="61"/>
      <c r="BV41" s="61"/>
      <c r="BW41" s="103" t="s">
        <v>310</v>
      </c>
      <c r="BX41" s="61"/>
      <c r="BY41" s="61"/>
      <c r="BZ41" s="61"/>
      <c r="CA41" s="61"/>
      <c r="CB41" s="61"/>
      <c r="CC41" s="103" t="s">
        <v>311</v>
      </c>
      <c r="CD41" s="61"/>
      <c r="CE41" s="61"/>
      <c r="CF41" s="61"/>
      <c r="CG41" s="61"/>
      <c r="CH41" s="61"/>
      <c r="CI41" s="61"/>
      <c r="CJ41" s="61"/>
      <c r="CK41" s="61"/>
      <c r="CL41" s="61"/>
      <c r="CM41" s="61"/>
      <c r="CN41" s="61"/>
      <c r="CO41" s="62"/>
    </row>
    <row r="42" spans="2:96" ht="13.5" customHeight="1">
      <c r="C42" s="3"/>
      <c r="AZ42" s="3"/>
    </row>
    <row r="43" spans="2:96" ht="24.95" customHeight="1">
      <c r="B43" s="10" t="s">
        <v>312</v>
      </c>
      <c r="C43" s="3"/>
      <c r="AY43" s="10" t="s">
        <v>312</v>
      </c>
      <c r="AZ43" s="3"/>
    </row>
    <row r="44" spans="2:96" ht="20.100000000000001" customHeight="1">
      <c r="B44" s="10"/>
      <c r="C44" s="181" t="s">
        <v>130</v>
      </c>
      <c r="D44" s="182"/>
      <c r="E44" s="182"/>
      <c r="F44" s="182"/>
      <c r="G44" s="182"/>
      <c r="H44" s="182"/>
      <c r="I44" s="182"/>
      <c r="J44" s="182"/>
      <c r="K44" s="182"/>
      <c r="L44" s="182"/>
      <c r="M44" s="182"/>
      <c r="N44" s="183"/>
      <c r="O44" s="181" t="s">
        <v>130</v>
      </c>
      <c r="P44" s="182"/>
      <c r="Q44" s="182"/>
      <c r="R44" s="182"/>
      <c r="S44" s="182"/>
      <c r="T44" s="182"/>
      <c r="U44" s="182"/>
      <c r="V44" s="182"/>
      <c r="W44" s="182"/>
      <c r="X44" s="182"/>
      <c r="Y44" s="182"/>
      <c r="Z44" s="182"/>
      <c r="AA44" s="182"/>
      <c r="AB44" s="182"/>
      <c r="AC44" s="183"/>
      <c r="AD44" s="181" t="s">
        <v>131</v>
      </c>
      <c r="AE44" s="182"/>
      <c r="AF44" s="182"/>
      <c r="AG44" s="182"/>
      <c r="AH44" s="182"/>
      <c r="AI44" s="182"/>
      <c r="AJ44" s="182"/>
      <c r="AK44" s="182"/>
      <c r="AL44" s="182"/>
      <c r="AM44" s="182"/>
      <c r="AN44" s="182"/>
      <c r="AO44" s="182"/>
      <c r="AP44" s="183"/>
      <c r="AQ44" s="43"/>
      <c r="AS44" s="6" t="s">
        <v>157</v>
      </c>
      <c r="AT44" s="44" t="s">
        <v>172</v>
      </c>
      <c r="AU44" s="104" t="s">
        <v>154</v>
      </c>
      <c r="AY44" s="10"/>
      <c r="AZ44" s="181" t="s">
        <v>130</v>
      </c>
      <c r="BA44" s="182"/>
      <c r="BB44" s="182"/>
      <c r="BC44" s="182"/>
      <c r="BD44" s="182"/>
      <c r="BE44" s="182"/>
      <c r="BF44" s="182"/>
      <c r="BG44" s="182"/>
      <c r="BH44" s="182"/>
      <c r="BI44" s="182"/>
      <c r="BJ44" s="182"/>
      <c r="BK44" s="183"/>
      <c r="BL44" s="181" t="s">
        <v>130</v>
      </c>
      <c r="BM44" s="182"/>
      <c r="BN44" s="182"/>
      <c r="BO44" s="182"/>
      <c r="BP44" s="182"/>
      <c r="BQ44" s="182"/>
      <c r="BR44" s="182"/>
      <c r="BS44" s="182"/>
      <c r="BT44" s="182"/>
      <c r="BU44" s="182"/>
      <c r="BV44" s="182"/>
      <c r="BW44" s="182"/>
      <c r="BX44" s="182"/>
      <c r="BY44" s="182"/>
      <c r="BZ44" s="183"/>
      <c r="CA44" s="181" t="s">
        <v>131</v>
      </c>
      <c r="CB44" s="182"/>
      <c r="CC44" s="182"/>
      <c r="CD44" s="182"/>
      <c r="CE44" s="182"/>
      <c r="CF44" s="182"/>
      <c r="CG44" s="182"/>
      <c r="CH44" s="182"/>
      <c r="CI44" s="182"/>
      <c r="CJ44" s="182"/>
      <c r="CK44" s="182"/>
      <c r="CL44" s="182"/>
      <c r="CM44" s="183"/>
      <c r="CN44" s="43"/>
      <c r="CP44" s="6" t="s">
        <v>157</v>
      </c>
      <c r="CQ44" s="44" t="s">
        <v>172</v>
      </c>
      <c r="CR44" s="104" t="s">
        <v>154</v>
      </c>
    </row>
    <row r="45" spans="2:96" ht="20.100000000000001" customHeight="1">
      <c r="B45" s="10"/>
      <c r="C45" s="210" t="s">
        <v>313</v>
      </c>
      <c r="D45" s="211"/>
      <c r="E45" s="211"/>
      <c r="F45" s="211"/>
      <c r="G45" s="211"/>
      <c r="H45" s="211"/>
      <c r="I45" s="211"/>
      <c r="J45" s="211"/>
      <c r="K45" s="211"/>
      <c r="L45" s="211"/>
      <c r="M45" s="211"/>
      <c r="N45" s="212"/>
      <c r="O45" s="541"/>
      <c r="P45" s="542"/>
      <c r="Q45" s="542"/>
      <c r="R45" s="542"/>
      <c r="S45" s="542"/>
      <c r="T45" s="542"/>
      <c r="U45" s="542"/>
      <c r="V45" s="542"/>
      <c r="W45" s="542"/>
      <c r="X45" s="542"/>
      <c r="Y45" s="542"/>
      <c r="Z45" s="542"/>
      <c r="AB45" s="12"/>
      <c r="AC45" s="12"/>
      <c r="AD45" s="105" t="s">
        <v>40</v>
      </c>
      <c r="AE45" s="12"/>
      <c r="AF45" s="12"/>
      <c r="AG45" s="12"/>
      <c r="AH45" s="12"/>
      <c r="AI45" s="12"/>
      <c r="AJ45" s="12"/>
      <c r="AK45" s="12"/>
      <c r="AL45" s="12"/>
      <c r="AM45" s="12"/>
      <c r="AN45" s="12"/>
      <c r="AO45" s="12"/>
      <c r="AP45" s="28"/>
      <c r="AS45" s="106" t="s">
        <v>314</v>
      </c>
      <c r="AT45" s="48" t="str">
        <f>IF(AND(SUM(AJ9:AR11)&lt;=2,SUM(AJ9:AR11)&gt;0),330+30*(SUM(AJ9:AR11)-1),"")</f>
        <v/>
      </c>
      <c r="AU45" s="45" t="str">
        <f>IF(AT45=MAX(AT45:AT47),"○","")</f>
        <v/>
      </c>
      <c r="AY45" s="10"/>
      <c r="AZ45" s="210" t="s">
        <v>313</v>
      </c>
      <c r="BA45" s="211"/>
      <c r="BB45" s="211"/>
      <c r="BC45" s="211"/>
      <c r="BD45" s="211"/>
      <c r="BE45" s="211"/>
      <c r="BF45" s="211"/>
      <c r="BG45" s="211"/>
      <c r="BH45" s="211"/>
      <c r="BI45" s="211"/>
      <c r="BJ45" s="211"/>
      <c r="BK45" s="212"/>
      <c r="BL45" s="545">
        <v>500</v>
      </c>
      <c r="BM45" s="546"/>
      <c r="BN45" s="546"/>
      <c r="BO45" s="546"/>
      <c r="BP45" s="546"/>
      <c r="BQ45" s="546"/>
      <c r="BR45" s="546"/>
      <c r="BS45" s="546"/>
      <c r="BT45" s="546"/>
      <c r="BU45" s="546"/>
      <c r="BV45" s="546"/>
      <c r="BW45" s="546"/>
      <c r="BY45" s="12"/>
      <c r="BZ45" s="12"/>
      <c r="CA45" s="105" t="s">
        <v>40</v>
      </c>
      <c r="CB45" s="12"/>
      <c r="CC45" s="12"/>
      <c r="CD45" s="12"/>
      <c r="CE45" s="12"/>
      <c r="CF45" s="12"/>
      <c r="CG45" s="12"/>
      <c r="CH45" s="12"/>
      <c r="CI45" s="12"/>
      <c r="CJ45" s="12"/>
      <c r="CK45" s="12"/>
      <c r="CL45" s="12"/>
      <c r="CM45" s="28"/>
      <c r="CP45" s="106" t="s">
        <v>314</v>
      </c>
      <c r="CQ45" s="48" t="str">
        <f>IF(AND(SUM(CG9:CO11)&lt;=2,SUM(CG9:CO11)&gt;0),330+30*(SUM(CG9:CO11)-1),"")</f>
        <v/>
      </c>
      <c r="CR45" s="45" t="str">
        <f>IF(CQ45=MAX(CQ45:CQ47),"○","")</f>
        <v/>
      </c>
    </row>
    <row r="46" spans="2:96" ht="20.100000000000001" customHeight="1">
      <c r="B46" s="10"/>
      <c r="C46" s="549" t="s">
        <v>315</v>
      </c>
      <c r="D46" s="550"/>
      <c r="E46" s="550"/>
      <c r="F46" s="550"/>
      <c r="G46" s="550"/>
      <c r="H46" s="550"/>
      <c r="I46" s="550"/>
      <c r="J46" s="550"/>
      <c r="K46" s="550"/>
      <c r="L46" s="550"/>
      <c r="M46" s="550"/>
      <c r="N46" s="551"/>
      <c r="O46" s="543"/>
      <c r="P46" s="544"/>
      <c r="Q46" s="544"/>
      <c r="R46" s="544"/>
      <c r="S46" s="544"/>
      <c r="T46" s="544"/>
      <c r="U46" s="544"/>
      <c r="V46" s="544"/>
      <c r="W46" s="544"/>
      <c r="X46" s="544"/>
      <c r="Y46" s="544"/>
      <c r="Z46" s="544"/>
      <c r="AA46" s="536" t="s">
        <v>141</v>
      </c>
      <c r="AB46" s="536"/>
      <c r="AC46" s="537"/>
      <c r="AD46" s="538" t="str" cm="1">
        <f t="array" ref="AD46">IFERROR(_xlfn.IFS(AU45="○",AT45,AU46="○",AT46,AU47="○",AT47)+3.3*Y8,"")</f>
        <v/>
      </c>
      <c r="AE46" s="539"/>
      <c r="AF46" s="539"/>
      <c r="AG46" s="539"/>
      <c r="AH46" s="539"/>
      <c r="AI46" s="539"/>
      <c r="AJ46" s="539"/>
      <c r="AK46" s="539"/>
      <c r="AL46" s="539"/>
      <c r="AM46" s="539"/>
      <c r="AN46" s="539"/>
      <c r="AO46" s="539"/>
      <c r="AP46" s="540"/>
      <c r="AS46" s="106" t="s">
        <v>316</v>
      </c>
      <c r="AT46" s="48" t="str">
        <f>IF(SUM(AJ9:AR11)&gt;=3,400+80*(SUM(AJ9:AR11)-3),"")</f>
        <v/>
      </c>
      <c r="AU46" s="36" t="str">
        <f>IF(AT46=MAX(AT45:AT47),"○","")</f>
        <v/>
      </c>
      <c r="AY46" s="10"/>
      <c r="AZ46" s="549" t="s">
        <v>315</v>
      </c>
      <c r="BA46" s="550"/>
      <c r="BB46" s="550"/>
      <c r="BC46" s="550"/>
      <c r="BD46" s="550"/>
      <c r="BE46" s="550"/>
      <c r="BF46" s="550"/>
      <c r="BG46" s="550"/>
      <c r="BH46" s="550"/>
      <c r="BI46" s="550"/>
      <c r="BJ46" s="550"/>
      <c r="BK46" s="551"/>
      <c r="BL46" s="547"/>
      <c r="BM46" s="548"/>
      <c r="BN46" s="548"/>
      <c r="BO46" s="548"/>
      <c r="BP46" s="548"/>
      <c r="BQ46" s="548"/>
      <c r="BR46" s="548"/>
      <c r="BS46" s="548"/>
      <c r="BT46" s="548"/>
      <c r="BU46" s="548"/>
      <c r="BV46" s="548"/>
      <c r="BW46" s="548"/>
      <c r="BX46" s="536" t="s">
        <v>141</v>
      </c>
      <c r="BY46" s="536"/>
      <c r="BZ46" s="537"/>
      <c r="CA46" s="538" cm="1">
        <f t="array" ref="CA46">IFERROR(_xlfn.IFS(CR45="○",CQ45,CR46="○",CQ46,CR47="○",CQ47)+3.3*BV8,"")</f>
        <v>482.5</v>
      </c>
      <c r="CB46" s="539"/>
      <c r="CC46" s="539"/>
      <c r="CD46" s="539"/>
      <c r="CE46" s="539"/>
      <c r="CF46" s="539"/>
      <c r="CG46" s="539"/>
      <c r="CH46" s="539"/>
      <c r="CI46" s="539"/>
      <c r="CJ46" s="539"/>
      <c r="CK46" s="539"/>
      <c r="CL46" s="539"/>
      <c r="CM46" s="540"/>
      <c r="CP46" s="106" t="s">
        <v>316</v>
      </c>
      <c r="CQ46" s="48">
        <f>IF(SUM(CG9:CO11)&gt;=3,400+80*(SUM(CG9:CO11)-3),"")</f>
        <v>400</v>
      </c>
      <c r="CR46" s="36" t="str">
        <f>IF(CQ46=MAX(CQ45:CQ47),"○","")</f>
        <v>○</v>
      </c>
    </row>
    <row r="47" spans="2:96" ht="20.100000000000001" customHeight="1">
      <c r="B47" s="10"/>
      <c r="C47" s="3"/>
      <c r="D47" s="3"/>
      <c r="E47" s="3"/>
      <c r="F47" s="3"/>
      <c r="G47" s="3"/>
      <c r="H47" s="3"/>
      <c r="I47" s="3"/>
      <c r="J47" s="3"/>
      <c r="K47" s="107"/>
      <c r="L47" s="107"/>
      <c r="M47" s="107" t="s">
        <v>317</v>
      </c>
      <c r="N47" s="107"/>
      <c r="O47" s="107"/>
      <c r="P47" s="107"/>
      <c r="Q47" s="107"/>
      <c r="R47" s="107"/>
      <c r="S47" s="107"/>
      <c r="T47" s="107"/>
      <c r="U47" s="107"/>
      <c r="V47" s="107"/>
      <c r="W47" s="107"/>
      <c r="X47" s="3"/>
      <c r="Y47" s="3"/>
      <c r="Z47" s="3"/>
      <c r="AA47" s="108"/>
      <c r="AB47" s="3"/>
      <c r="AC47" s="3"/>
      <c r="AD47" s="3"/>
      <c r="AE47" s="3"/>
      <c r="AF47" s="3"/>
      <c r="AG47" s="3"/>
      <c r="AH47" s="3"/>
      <c r="AI47" s="3"/>
      <c r="AJ47" s="3"/>
      <c r="AK47" s="3"/>
      <c r="AL47" s="3"/>
      <c r="AM47" s="3"/>
      <c r="AN47" s="3"/>
      <c r="AO47" s="3"/>
      <c r="AP47" s="3"/>
      <c r="AS47" s="109" t="s">
        <v>318</v>
      </c>
      <c r="AT47" s="110" t="str">
        <f>IF(SUM(AT45:AT46)=0,"",3.3*SUM(N9:T11,Y9:AE11))</f>
        <v/>
      </c>
      <c r="AU47" s="50" t="str">
        <f>IF(AT47=MAX(AT45:AT47),"○","")</f>
        <v/>
      </c>
      <c r="AY47" s="10"/>
      <c r="AZ47" s="3"/>
      <c r="BA47" s="3"/>
      <c r="BB47" s="3"/>
      <c r="BC47" s="3"/>
      <c r="BD47" s="3"/>
      <c r="BE47" s="3"/>
      <c r="BF47" s="3"/>
      <c r="BG47" s="3"/>
      <c r="BH47" s="107"/>
      <c r="BI47" s="107"/>
      <c r="BJ47" s="107" t="s">
        <v>317</v>
      </c>
      <c r="BK47" s="107"/>
      <c r="BL47" s="107"/>
      <c r="BM47" s="107"/>
      <c r="BN47" s="107"/>
      <c r="BO47" s="107"/>
      <c r="BP47" s="107"/>
      <c r="BQ47" s="107"/>
      <c r="BR47" s="107"/>
      <c r="BS47" s="107"/>
      <c r="BT47" s="107"/>
      <c r="BU47" s="3"/>
      <c r="BV47" s="3"/>
      <c r="BW47" s="3"/>
      <c r="BX47" s="108"/>
      <c r="BY47" s="3"/>
      <c r="BZ47" s="3"/>
      <c r="CA47" s="3"/>
      <c r="CB47" s="3"/>
      <c r="CC47" s="3"/>
      <c r="CD47" s="3"/>
      <c r="CE47" s="3"/>
      <c r="CF47" s="3"/>
      <c r="CG47" s="3"/>
      <c r="CH47" s="3"/>
      <c r="CI47" s="3"/>
      <c r="CJ47" s="3"/>
      <c r="CK47" s="3"/>
      <c r="CL47" s="3"/>
      <c r="CM47" s="3"/>
      <c r="CP47" s="109" t="s">
        <v>318</v>
      </c>
      <c r="CQ47" s="110">
        <f>IF(SUM(CQ45:CQ46)=0,"",3.3*SUM(BK9:BQ11,BV9:CB11))</f>
        <v>257.39999999999998</v>
      </c>
      <c r="CR47" s="50" t="str">
        <f>IF(CQ47=MAX(CQ45:CQ47),"○","")</f>
        <v/>
      </c>
    </row>
    <row r="48" spans="2:96" ht="20.100000000000001" customHeight="1">
      <c r="C48" s="3"/>
      <c r="D48" s="3"/>
      <c r="E48" s="3"/>
      <c r="F48" s="3"/>
      <c r="G48" s="3"/>
      <c r="H48" s="3"/>
      <c r="I48" s="3"/>
      <c r="J48" s="3"/>
      <c r="K48" s="3"/>
      <c r="L48" s="3"/>
      <c r="M48" s="3"/>
      <c r="N48" s="3"/>
      <c r="O48" s="3"/>
      <c r="P48" s="3" t="s">
        <v>319</v>
      </c>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Z48" s="3"/>
      <c r="BA48" s="3"/>
      <c r="BB48" s="3"/>
      <c r="BC48" s="3"/>
      <c r="BD48" s="3"/>
      <c r="BE48" s="3"/>
      <c r="BF48" s="3"/>
      <c r="BG48" s="3"/>
      <c r="BH48" s="3"/>
      <c r="BI48" s="3"/>
      <c r="BJ48" s="3"/>
      <c r="BK48" s="3"/>
      <c r="BL48" s="3"/>
      <c r="BM48" s="3" t="s">
        <v>319</v>
      </c>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row>
    <row r="49" spans="3:91" ht="20.100000000000001" customHeight="1">
      <c r="C49" s="3"/>
      <c r="D49" s="3"/>
      <c r="E49" s="3"/>
      <c r="F49" s="3"/>
      <c r="G49" s="3"/>
      <c r="H49" s="3"/>
      <c r="I49" s="3"/>
      <c r="J49" s="3"/>
      <c r="K49" s="107"/>
      <c r="L49" s="107"/>
      <c r="M49" s="107"/>
      <c r="N49" s="107"/>
      <c r="O49" s="107"/>
      <c r="P49" s="107" t="s">
        <v>320</v>
      </c>
      <c r="Q49" s="107"/>
      <c r="R49" s="107"/>
      <c r="S49" s="107"/>
      <c r="T49" s="107"/>
      <c r="U49" s="107"/>
      <c r="V49" s="107"/>
      <c r="W49" s="107"/>
      <c r="X49" s="3"/>
      <c r="Y49" s="3"/>
      <c r="Z49" s="3"/>
      <c r="AA49" s="3"/>
      <c r="AB49" s="3"/>
      <c r="AC49" s="3"/>
      <c r="AD49" s="3"/>
      <c r="AE49" s="3"/>
      <c r="AF49" s="3"/>
      <c r="AG49" s="3"/>
      <c r="AH49" s="3"/>
      <c r="AI49" s="3"/>
      <c r="AJ49" s="3"/>
      <c r="AK49" s="3"/>
      <c r="AL49" s="3"/>
      <c r="AM49" s="3"/>
      <c r="AN49" s="3"/>
      <c r="AO49" s="3"/>
      <c r="AP49" s="3"/>
      <c r="AZ49" s="3"/>
      <c r="BA49" s="3"/>
      <c r="BB49" s="3"/>
      <c r="BC49" s="3"/>
      <c r="BD49" s="3"/>
      <c r="BE49" s="3"/>
      <c r="BF49" s="3"/>
      <c r="BG49" s="3"/>
      <c r="BH49" s="107"/>
      <c r="BI49" s="107"/>
      <c r="BJ49" s="107"/>
      <c r="BK49" s="107"/>
      <c r="BL49" s="107"/>
      <c r="BM49" s="107" t="s">
        <v>320</v>
      </c>
      <c r="BN49" s="107"/>
      <c r="BO49" s="107"/>
      <c r="BP49" s="107"/>
      <c r="BQ49" s="107"/>
      <c r="BR49" s="107"/>
      <c r="BS49" s="107"/>
      <c r="BT49" s="107"/>
      <c r="BU49" s="3"/>
      <c r="BV49" s="3"/>
      <c r="BW49" s="3"/>
      <c r="BX49" s="3"/>
      <c r="BY49" s="3"/>
      <c r="BZ49" s="3"/>
      <c r="CA49" s="3"/>
      <c r="CB49" s="3"/>
      <c r="CC49" s="3"/>
      <c r="CD49" s="3"/>
      <c r="CE49" s="3"/>
      <c r="CF49" s="3"/>
      <c r="CG49" s="3"/>
      <c r="CH49" s="3"/>
      <c r="CI49" s="3"/>
      <c r="CJ49" s="3"/>
      <c r="CK49" s="3"/>
      <c r="CL49" s="3"/>
      <c r="CM49" s="3"/>
    </row>
    <row r="50" spans="3:91" ht="20.100000000000001" customHeight="1">
      <c r="C50" s="3"/>
      <c r="D50" s="3"/>
      <c r="E50" s="3"/>
      <c r="F50" s="3"/>
      <c r="G50" s="3"/>
      <c r="H50" s="3"/>
      <c r="I50" s="3"/>
      <c r="J50" s="3"/>
      <c r="K50" s="3"/>
      <c r="L50" s="3"/>
      <c r="M50" s="3"/>
      <c r="N50" s="3"/>
      <c r="O50" s="3"/>
      <c r="P50" s="3" t="s">
        <v>321</v>
      </c>
      <c r="Q50" s="3"/>
      <c r="R50" s="3"/>
      <c r="S50" s="3"/>
      <c r="T50" s="3"/>
      <c r="U50" s="3"/>
      <c r="V50" s="3"/>
      <c r="W50" s="3"/>
      <c r="X50" s="3"/>
      <c r="Y50" s="3"/>
      <c r="Z50" s="3"/>
      <c r="AA50" s="3"/>
      <c r="AB50" s="3"/>
      <c r="AC50" s="3"/>
      <c r="AD50" s="3"/>
      <c r="AE50" s="3"/>
      <c r="AF50" s="3"/>
      <c r="AG50" s="3"/>
      <c r="AH50" s="3"/>
      <c r="AI50" s="3"/>
      <c r="AJ50" s="111"/>
      <c r="AK50" s="111"/>
      <c r="AL50" s="111"/>
      <c r="AM50" s="111"/>
      <c r="AN50" s="111"/>
      <c r="AO50" s="111"/>
      <c r="AP50" s="3"/>
      <c r="AZ50" s="3"/>
      <c r="BA50" s="3"/>
      <c r="BB50" s="3"/>
      <c r="BC50" s="3"/>
      <c r="BD50" s="3"/>
      <c r="BE50" s="3"/>
      <c r="BF50" s="3"/>
      <c r="BG50" s="3"/>
      <c r="BH50" s="3"/>
      <c r="BI50" s="3"/>
      <c r="BJ50" s="3"/>
      <c r="BK50" s="3"/>
      <c r="BL50" s="3"/>
      <c r="BM50" s="3" t="s">
        <v>321</v>
      </c>
      <c r="BN50" s="3"/>
      <c r="BO50" s="3"/>
      <c r="BP50" s="3"/>
      <c r="BQ50" s="3"/>
      <c r="BR50" s="3"/>
      <c r="BS50" s="3"/>
      <c r="BT50" s="3"/>
      <c r="BU50" s="3"/>
      <c r="BV50" s="3"/>
      <c r="BW50" s="3"/>
      <c r="BX50" s="3"/>
      <c r="BY50" s="3"/>
      <c r="BZ50" s="3"/>
      <c r="CA50" s="3"/>
      <c r="CB50" s="3"/>
      <c r="CC50" s="3"/>
      <c r="CD50" s="3"/>
      <c r="CE50" s="3"/>
      <c r="CF50" s="3"/>
      <c r="CG50" s="111"/>
      <c r="CH50" s="111"/>
      <c r="CI50" s="111"/>
      <c r="CJ50" s="111"/>
      <c r="CK50" s="111"/>
      <c r="CL50" s="111"/>
      <c r="CM50" s="3"/>
    </row>
    <row r="51" spans="3:91" ht="20.100000000000001" customHeight="1">
      <c r="C51" s="3" t="s">
        <v>322</v>
      </c>
      <c r="D51" s="3"/>
      <c r="E51" s="3"/>
      <c r="F51" s="3"/>
      <c r="G51" s="3"/>
      <c r="H51" s="3"/>
      <c r="I51" s="3"/>
      <c r="J51" s="3"/>
      <c r="K51" s="3"/>
      <c r="L51" s="3"/>
      <c r="M51" s="3"/>
      <c r="N51" s="3"/>
      <c r="O51" s="3"/>
      <c r="P51" s="3"/>
      <c r="Q51" s="3"/>
      <c r="R51" s="3"/>
      <c r="S51" s="3"/>
      <c r="T51" s="111"/>
      <c r="U51" s="111"/>
      <c r="V51" s="111"/>
      <c r="W51" s="111"/>
      <c r="X51" s="111"/>
      <c r="Y51" s="111"/>
      <c r="Z51" s="111"/>
      <c r="AA51" s="111"/>
      <c r="AB51" s="111"/>
      <c r="AC51" s="111"/>
      <c r="AD51" s="111"/>
      <c r="AE51" s="111"/>
      <c r="AF51" s="111"/>
      <c r="AG51" s="111"/>
      <c r="AH51" s="111"/>
      <c r="AI51" s="111"/>
      <c r="AJ51" s="111"/>
      <c r="AK51" s="111"/>
      <c r="AL51" s="111"/>
      <c r="AM51" s="111"/>
      <c r="AN51" s="111"/>
      <c r="AO51" s="111"/>
      <c r="AP51" s="3"/>
      <c r="AZ51" s="3" t="s">
        <v>322</v>
      </c>
      <c r="BA51" s="3"/>
      <c r="BB51" s="3"/>
      <c r="BC51" s="3"/>
      <c r="BD51" s="3"/>
      <c r="BE51" s="3"/>
      <c r="BF51" s="3"/>
      <c r="BG51" s="3"/>
      <c r="BH51" s="3"/>
      <c r="BI51" s="3"/>
      <c r="BJ51" s="3"/>
      <c r="BK51" s="3"/>
      <c r="BL51" s="3"/>
      <c r="BM51" s="3"/>
      <c r="BN51" s="3"/>
      <c r="BO51" s="3"/>
      <c r="BP51" s="3"/>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3"/>
    </row>
    <row r="52" spans="3:91" s="3" customFormat="1" ht="13.5" customHeight="1">
      <c r="C52" s="3" t="s">
        <v>323</v>
      </c>
      <c r="AZ52" s="3" t="s">
        <v>323</v>
      </c>
    </row>
    <row r="53" spans="3:91" s="3" customFormat="1" ht="20.100000000000001" customHeight="1">
      <c r="C53" s="195"/>
      <c r="D53" s="195"/>
      <c r="E53" s="195"/>
      <c r="F53" s="195"/>
      <c r="G53" s="195"/>
      <c r="H53" s="195"/>
      <c r="I53" s="195"/>
      <c r="J53" s="195" t="s">
        <v>130</v>
      </c>
      <c r="K53" s="195"/>
      <c r="L53" s="195"/>
      <c r="M53" s="195"/>
      <c r="N53" s="195"/>
      <c r="O53" s="195"/>
      <c r="P53" s="195"/>
      <c r="Q53" s="195"/>
      <c r="R53" s="195"/>
      <c r="S53" s="195"/>
      <c r="T53" s="195"/>
      <c r="U53" s="195"/>
      <c r="V53" s="195"/>
      <c r="W53" s="195"/>
      <c r="X53" s="195"/>
      <c r="Y53" s="195"/>
      <c r="Z53" s="195" t="s">
        <v>131</v>
      </c>
      <c r="AA53" s="195"/>
      <c r="AB53" s="195"/>
      <c r="AC53" s="195"/>
      <c r="AD53" s="195"/>
      <c r="AE53" s="195"/>
      <c r="AF53" s="195"/>
      <c r="AG53" s="195"/>
      <c r="AH53" s="195"/>
      <c r="AI53" s="195"/>
      <c r="AJ53" s="195"/>
      <c r="AK53" s="195"/>
      <c r="AL53" s="195"/>
      <c r="AM53" s="195"/>
      <c r="AN53" s="195"/>
      <c r="AO53" s="195"/>
      <c r="AP53" s="195"/>
      <c r="AZ53" s="195"/>
      <c r="BA53" s="195"/>
      <c r="BB53" s="195"/>
      <c r="BC53" s="195"/>
      <c r="BD53" s="195"/>
      <c r="BE53" s="195"/>
      <c r="BF53" s="195"/>
      <c r="BG53" s="195" t="s">
        <v>130</v>
      </c>
      <c r="BH53" s="195"/>
      <c r="BI53" s="195"/>
      <c r="BJ53" s="195"/>
      <c r="BK53" s="195"/>
      <c r="BL53" s="195"/>
      <c r="BM53" s="195"/>
      <c r="BN53" s="195"/>
      <c r="BO53" s="195"/>
      <c r="BP53" s="195"/>
      <c r="BQ53" s="195"/>
      <c r="BR53" s="195"/>
      <c r="BS53" s="195"/>
      <c r="BT53" s="195"/>
      <c r="BU53" s="195"/>
      <c r="BV53" s="195"/>
      <c r="BW53" s="195" t="s">
        <v>131</v>
      </c>
      <c r="BX53" s="195"/>
      <c r="BY53" s="195"/>
      <c r="BZ53" s="195"/>
      <c r="CA53" s="195"/>
      <c r="CB53" s="195"/>
      <c r="CC53" s="195"/>
      <c r="CD53" s="195"/>
      <c r="CE53" s="195"/>
      <c r="CF53" s="195"/>
      <c r="CG53" s="195"/>
      <c r="CH53" s="195"/>
      <c r="CI53" s="195"/>
      <c r="CJ53" s="195"/>
      <c r="CK53" s="195"/>
      <c r="CL53" s="195"/>
      <c r="CM53" s="195"/>
    </row>
    <row r="54" spans="3:91" s="3" customFormat="1" ht="20.100000000000001" customHeight="1">
      <c r="C54" s="297" t="s">
        <v>324</v>
      </c>
      <c r="D54" s="297"/>
      <c r="E54" s="297"/>
      <c r="F54" s="297"/>
      <c r="G54" s="297"/>
      <c r="H54" s="297"/>
      <c r="I54" s="298"/>
      <c r="J54" s="565"/>
      <c r="K54" s="566"/>
      <c r="L54" s="566"/>
      <c r="M54" s="566"/>
      <c r="N54" s="566"/>
      <c r="O54" s="566"/>
      <c r="P54" s="566"/>
      <c r="Q54" s="566"/>
      <c r="R54" s="566"/>
      <c r="S54" s="566"/>
      <c r="T54" s="566"/>
      <c r="U54" s="566"/>
      <c r="V54" s="566"/>
      <c r="W54" s="552" t="s">
        <v>141</v>
      </c>
      <c r="X54" s="552"/>
      <c r="Y54" s="553"/>
      <c r="Z54" s="484" t="s">
        <v>325</v>
      </c>
      <c r="AA54" s="479"/>
      <c r="AB54" s="479"/>
      <c r="AC54" s="479"/>
      <c r="AD54" s="479"/>
      <c r="AE54" s="479"/>
      <c r="AF54" s="479"/>
      <c r="AG54" s="479"/>
      <c r="AH54" s="479"/>
      <c r="AI54" s="479"/>
      <c r="AJ54" s="479"/>
      <c r="AK54" s="479"/>
      <c r="AL54" s="479"/>
      <c r="AM54" s="479"/>
      <c r="AN54" s="479"/>
      <c r="AO54" s="479"/>
      <c r="AP54" s="558"/>
      <c r="AZ54" s="297" t="s">
        <v>324</v>
      </c>
      <c r="BA54" s="297"/>
      <c r="BB54" s="297"/>
      <c r="BC54" s="297"/>
      <c r="BD54" s="297"/>
      <c r="BE54" s="297"/>
      <c r="BF54" s="298"/>
      <c r="BG54" s="571"/>
      <c r="BH54" s="572"/>
      <c r="BI54" s="572"/>
      <c r="BJ54" s="572"/>
      <c r="BK54" s="572"/>
      <c r="BL54" s="572"/>
      <c r="BM54" s="572"/>
      <c r="BN54" s="572"/>
      <c r="BO54" s="572"/>
      <c r="BP54" s="572"/>
      <c r="BQ54" s="572"/>
      <c r="BR54" s="572"/>
      <c r="BS54" s="572"/>
      <c r="BT54" s="552" t="s">
        <v>141</v>
      </c>
      <c r="BU54" s="552"/>
      <c r="BV54" s="553"/>
      <c r="BW54" s="484" t="s">
        <v>325</v>
      </c>
      <c r="BX54" s="479"/>
      <c r="BY54" s="479"/>
      <c r="BZ54" s="479"/>
      <c r="CA54" s="479"/>
      <c r="CB54" s="479"/>
      <c r="CC54" s="479"/>
      <c r="CD54" s="479"/>
      <c r="CE54" s="479"/>
      <c r="CF54" s="479"/>
      <c r="CG54" s="479"/>
      <c r="CH54" s="479"/>
      <c r="CI54" s="479"/>
      <c r="CJ54" s="479"/>
      <c r="CK54" s="479"/>
      <c r="CL54" s="479"/>
      <c r="CM54" s="558"/>
    </row>
    <row r="55" spans="3:91" s="3" customFormat="1" ht="20.100000000000001" customHeight="1">
      <c r="C55" s="297"/>
      <c r="D55" s="297"/>
      <c r="E55" s="297"/>
      <c r="F55" s="297"/>
      <c r="G55" s="297"/>
      <c r="H55" s="297"/>
      <c r="I55" s="298"/>
      <c r="J55" s="567"/>
      <c r="K55" s="568"/>
      <c r="L55" s="568"/>
      <c r="M55" s="568"/>
      <c r="N55" s="568"/>
      <c r="O55" s="568"/>
      <c r="P55" s="568"/>
      <c r="Q55" s="568"/>
      <c r="R55" s="568"/>
      <c r="S55" s="568"/>
      <c r="T55" s="568"/>
      <c r="U55" s="568"/>
      <c r="V55" s="568"/>
      <c r="W55" s="554"/>
      <c r="X55" s="554"/>
      <c r="Y55" s="555"/>
      <c r="Z55" s="559">
        <f>3.3*SUM(N9:T11,Y8:AE11)</f>
        <v>0</v>
      </c>
      <c r="AA55" s="560"/>
      <c r="AB55" s="560"/>
      <c r="AC55" s="560"/>
      <c r="AD55" s="560"/>
      <c r="AE55" s="560"/>
      <c r="AF55" s="560"/>
      <c r="AG55" s="560"/>
      <c r="AH55" s="560"/>
      <c r="AI55" s="560"/>
      <c r="AJ55" s="560"/>
      <c r="AK55" s="560"/>
      <c r="AL55" s="560"/>
      <c r="AM55" s="560"/>
      <c r="AN55" s="554" t="s">
        <v>141</v>
      </c>
      <c r="AO55" s="554"/>
      <c r="AP55" s="555"/>
      <c r="AZ55" s="297"/>
      <c r="BA55" s="297"/>
      <c r="BB55" s="297"/>
      <c r="BC55" s="297"/>
      <c r="BD55" s="297"/>
      <c r="BE55" s="297"/>
      <c r="BF55" s="298"/>
      <c r="BG55" s="561"/>
      <c r="BH55" s="562"/>
      <c r="BI55" s="562"/>
      <c r="BJ55" s="562"/>
      <c r="BK55" s="562"/>
      <c r="BL55" s="562"/>
      <c r="BM55" s="562"/>
      <c r="BN55" s="562"/>
      <c r="BO55" s="562"/>
      <c r="BP55" s="562"/>
      <c r="BQ55" s="562"/>
      <c r="BR55" s="562"/>
      <c r="BS55" s="562"/>
      <c r="BT55" s="554"/>
      <c r="BU55" s="554"/>
      <c r="BV55" s="555"/>
      <c r="BW55" s="561">
        <f>3.3*SUM(BK9:BQ11,BV8:CB11)</f>
        <v>339.9</v>
      </c>
      <c r="BX55" s="562"/>
      <c r="BY55" s="562"/>
      <c r="BZ55" s="562"/>
      <c r="CA55" s="562"/>
      <c r="CB55" s="562"/>
      <c r="CC55" s="562"/>
      <c r="CD55" s="562"/>
      <c r="CE55" s="562"/>
      <c r="CF55" s="562"/>
      <c r="CG55" s="562"/>
      <c r="CH55" s="562"/>
      <c r="CI55" s="562"/>
      <c r="CJ55" s="562"/>
      <c r="CK55" s="554" t="s">
        <v>141</v>
      </c>
      <c r="CL55" s="554"/>
      <c r="CM55" s="555"/>
    </row>
    <row r="56" spans="3:91" s="3" customFormat="1" ht="20.100000000000001" customHeight="1">
      <c r="C56" s="297"/>
      <c r="D56" s="297"/>
      <c r="E56" s="297"/>
      <c r="F56" s="297"/>
      <c r="G56" s="297"/>
      <c r="H56" s="297"/>
      <c r="I56" s="298"/>
      <c r="J56" s="569"/>
      <c r="K56" s="570"/>
      <c r="L56" s="570"/>
      <c r="M56" s="570"/>
      <c r="N56" s="570"/>
      <c r="O56" s="570"/>
      <c r="P56" s="570"/>
      <c r="Q56" s="570"/>
      <c r="R56" s="570"/>
      <c r="S56" s="570"/>
      <c r="T56" s="570"/>
      <c r="U56" s="570"/>
      <c r="V56" s="570"/>
      <c r="W56" s="556"/>
      <c r="X56" s="556"/>
      <c r="Y56" s="557"/>
      <c r="Z56" s="547"/>
      <c r="AA56" s="548"/>
      <c r="AB56" s="548"/>
      <c r="AC56" s="548"/>
      <c r="AD56" s="548"/>
      <c r="AE56" s="548"/>
      <c r="AF56" s="548"/>
      <c r="AG56" s="548"/>
      <c r="AH56" s="548"/>
      <c r="AI56" s="548"/>
      <c r="AJ56" s="548"/>
      <c r="AK56" s="548"/>
      <c r="AL56" s="548"/>
      <c r="AM56" s="548"/>
      <c r="AN56" s="556"/>
      <c r="AO56" s="556"/>
      <c r="AP56" s="557"/>
      <c r="AZ56" s="297"/>
      <c r="BA56" s="297"/>
      <c r="BB56" s="297"/>
      <c r="BC56" s="297"/>
      <c r="BD56" s="297"/>
      <c r="BE56" s="297"/>
      <c r="BF56" s="298"/>
      <c r="BG56" s="563"/>
      <c r="BH56" s="564"/>
      <c r="BI56" s="564"/>
      <c r="BJ56" s="564"/>
      <c r="BK56" s="564"/>
      <c r="BL56" s="564"/>
      <c r="BM56" s="564"/>
      <c r="BN56" s="564"/>
      <c r="BO56" s="564"/>
      <c r="BP56" s="564"/>
      <c r="BQ56" s="564"/>
      <c r="BR56" s="564"/>
      <c r="BS56" s="564"/>
      <c r="BT56" s="556"/>
      <c r="BU56" s="556"/>
      <c r="BV56" s="557"/>
      <c r="BW56" s="563"/>
      <c r="BX56" s="564"/>
      <c r="BY56" s="564"/>
      <c r="BZ56" s="564"/>
      <c r="CA56" s="564"/>
      <c r="CB56" s="564"/>
      <c r="CC56" s="564"/>
      <c r="CD56" s="564"/>
      <c r="CE56" s="564"/>
      <c r="CF56" s="564"/>
      <c r="CG56" s="564"/>
      <c r="CH56" s="564"/>
      <c r="CI56" s="564"/>
      <c r="CJ56" s="564"/>
      <c r="CK56" s="556"/>
      <c r="CL56" s="556"/>
      <c r="CM56" s="557"/>
    </row>
    <row r="57" spans="3:91" s="3" customFormat="1" ht="16.5" customHeight="1">
      <c r="C57" s="3" t="s">
        <v>326</v>
      </c>
      <c r="AZ57" s="3" t="s">
        <v>326</v>
      </c>
    </row>
    <row r="58" spans="3:91" s="3" customFormat="1" ht="20.100000000000001" customHeight="1">
      <c r="C58" s="195"/>
      <c r="D58" s="195"/>
      <c r="E58" s="195"/>
      <c r="F58" s="195"/>
      <c r="G58" s="195"/>
      <c r="H58" s="195"/>
      <c r="I58" s="195"/>
      <c r="J58" s="195" t="s">
        <v>130</v>
      </c>
      <c r="K58" s="195"/>
      <c r="L58" s="195"/>
      <c r="M58" s="195"/>
      <c r="N58" s="195"/>
      <c r="O58" s="195"/>
      <c r="P58" s="195"/>
      <c r="Q58" s="195"/>
      <c r="R58" s="195"/>
      <c r="S58" s="195"/>
      <c r="T58" s="195"/>
      <c r="U58" s="195"/>
      <c r="V58" s="195"/>
      <c r="W58" s="195"/>
      <c r="X58" s="195"/>
      <c r="Y58" s="195"/>
      <c r="Z58" s="195" t="s">
        <v>131</v>
      </c>
      <c r="AA58" s="195"/>
      <c r="AB58" s="195"/>
      <c r="AC58" s="195"/>
      <c r="AD58" s="195"/>
      <c r="AE58" s="195"/>
      <c r="AF58" s="195"/>
      <c r="AG58" s="195"/>
      <c r="AH58" s="195"/>
      <c r="AI58" s="195"/>
      <c r="AJ58" s="195"/>
      <c r="AK58" s="195"/>
      <c r="AL58" s="195"/>
      <c r="AM58" s="195"/>
      <c r="AN58" s="195"/>
      <c r="AO58" s="195"/>
      <c r="AP58" s="195"/>
      <c r="AZ58" s="195"/>
      <c r="BA58" s="195"/>
      <c r="BB58" s="195"/>
      <c r="BC58" s="195"/>
      <c r="BD58" s="195"/>
      <c r="BE58" s="195"/>
      <c r="BF58" s="195"/>
      <c r="BG58" s="195" t="s">
        <v>130</v>
      </c>
      <c r="BH58" s="195"/>
      <c r="BI58" s="195"/>
      <c r="BJ58" s="195"/>
      <c r="BK58" s="195"/>
      <c r="BL58" s="195"/>
      <c r="BM58" s="195"/>
      <c r="BN58" s="195"/>
      <c r="BO58" s="195"/>
      <c r="BP58" s="195"/>
      <c r="BQ58" s="195"/>
      <c r="BR58" s="195"/>
      <c r="BS58" s="195"/>
      <c r="BT58" s="195"/>
      <c r="BU58" s="195"/>
      <c r="BV58" s="195"/>
      <c r="BW58" s="195" t="s">
        <v>131</v>
      </c>
      <c r="BX58" s="195"/>
      <c r="BY58" s="195"/>
      <c r="BZ58" s="195"/>
      <c r="CA58" s="195"/>
      <c r="CB58" s="195"/>
      <c r="CC58" s="195"/>
      <c r="CD58" s="195"/>
      <c r="CE58" s="195"/>
      <c r="CF58" s="195"/>
      <c r="CG58" s="195"/>
      <c r="CH58" s="195"/>
      <c r="CI58" s="195"/>
      <c r="CJ58" s="195"/>
      <c r="CK58" s="195"/>
      <c r="CL58" s="195"/>
      <c r="CM58" s="195"/>
    </row>
    <row r="59" spans="3:91" s="3" customFormat="1" ht="20.100000000000001" customHeight="1">
      <c r="C59" s="297" t="s">
        <v>324</v>
      </c>
      <c r="D59" s="297"/>
      <c r="E59" s="297"/>
      <c r="F59" s="297"/>
      <c r="G59" s="297"/>
      <c r="H59" s="297"/>
      <c r="I59" s="298"/>
      <c r="J59" s="565"/>
      <c r="K59" s="566"/>
      <c r="L59" s="566"/>
      <c r="M59" s="566"/>
      <c r="N59" s="566"/>
      <c r="O59" s="566"/>
      <c r="P59" s="566"/>
      <c r="Q59" s="566"/>
      <c r="R59" s="566"/>
      <c r="S59" s="566"/>
      <c r="T59" s="566"/>
      <c r="U59" s="566"/>
      <c r="V59" s="566"/>
      <c r="W59" s="552" t="s">
        <v>141</v>
      </c>
      <c r="X59" s="552"/>
      <c r="Y59" s="553"/>
      <c r="Z59" s="573" t="s">
        <v>327</v>
      </c>
      <c r="AA59" s="471"/>
      <c r="AB59" s="471"/>
      <c r="AC59" s="471"/>
      <c r="AD59" s="471"/>
      <c r="AE59" s="471"/>
      <c r="AF59" s="471"/>
      <c r="AG59" s="471"/>
      <c r="AH59" s="471"/>
      <c r="AI59" s="471"/>
      <c r="AJ59" s="471"/>
      <c r="AK59" s="471"/>
      <c r="AL59" s="471"/>
      <c r="AM59" s="471"/>
      <c r="AN59" s="471"/>
      <c r="AO59" s="471"/>
      <c r="AP59" s="574"/>
      <c r="AZ59" s="297" t="s">
        <v>324</v>
      </c>
      <c r="BA59" s="297"/>
      <c r="BB59" s="297"/>
      <c r="BC59" s="297"/>
      <c r="BD59" s="297"/>
      <c r="BE59" s="297"/>
      <c r="BF59" s="298"/>
      <c r="BG59" s="571"/>
      <c r="BH59" s="572"/>
      <c r="BI59" s="572"/>
      <c r="BJ59" s="572"/>
      <c r="BK59" s="572"/>
      <c r="BL59" s="572"/>
      <c r="BM59" s="572"/>
      <c r="BN59" s="572"/>
      <c r="BO59" s="572"/>
      <c r="BP59" s="572"/>
      <c r="BQ59" s="572"/>
      <c r="BR59" s="572"/>
      <c r="BS59" s="572"/>
      <c r="BT59" s="552" t="s">
        <v>141</v>
      </c>
      <c r="BU59" s="552"/>
      <c r="BV59" s="553"/>
      <c r="BW59" s="573" t="s">
        <v>327</v>
      </c>
      <c r="BX59" s="471"/>
      <c r="BY59" s="471"/>
      <c r="BZ59" s="471"/>
      <c r="CA59" s="471"/>
      <c r="CB59" s="471"/>
      <c r="CC59" s="471"/>
      <c r="CD59" s="471"/>
      <c r="CE59" s="471"/>
      <c r="CF59" s="471"/>
      <c r="CG59" s="471"/>
      <c r="CH59" s="471"/>
      <c r="CI59" s="471"/>
      <c r="CJ59" s="471"/>
      <c r="CK59" s="471"/>
      <c r="CL59" s="471"/>
      <c r="CM59" s="574"/>
    </row>
    <row r="60" spans="3:91" s="3" customFormat="1" ht="20.100000000000001" customHeight="1">
      <c r="C60" s="297"/>
      <c r="D60" s="297"/>
      <c r="E60" s="297"/>
      <c r="F60" s="297"/>
      <c r="G60" s="297"/>
      <c r="H60" s="297"/>
      <c r="I60" s="298"/>
      <c r="J60" s="567"/>
      <c r="K60" s="568"/>
      <c r="L60" s="568"/>
      <c r="M60" s="568"/>
      <c r="N60" s="568"/>
      <c r="O60" s="568"/>
      <c r="P60" s="568"/>
      <c r="Q60" s="568"/>
      <c r="R60" s="568"/>
      <c r="S60" s="568"/>
      <c r="T60" s="568"/>
      <c r="U60" s="568"/>
      <c r="V60" s="568"/>
      <c r="W60" s="554"/>
      <c r="X60" s="554"/>
      <c r="Y60" s="555"/>
      <c r="Z60" s="559">
        <f>3.3*SUM(N9:T11,Y9:AE11)</f>
        <v>0</v>
      </c>
      <c r="AA60" s="560"/>
      <c r="AB60" s="560"/>
      <c r="AC60" s="560"/>
      <c r="AD60" s="560"/>
      <c r="AE60" s="560"/>
      <c r="AF60" s="560"/>
      <c r="AG60" s="560"/>
      <c r="AH60" s="560"/>
      <c r="AI60" s="560"/>
      <c r="AJ60" s="560"/>
      <c r="AK60" s="560"/>
      <c r="AL60" s="560"/>
      <c r="AM60" s="560"/>
      <c r="AP60" s="49"/>
      <c r="AZ60" s="297"/>
      <c r="BA60" s="297"/>
      <c r="BB60" s="297"/>
      <c r="BC60" s="297"/>
      <c r="BD60" s="297"/>
      <c r="BE60" s="297"/>
      <c r="BF60" s="298"/>
      <c r="BG60" s="561"/>
      <c r="BH60" s="562"/>
      <c r="BI60" s="562"/>
      <c r="BJ60" s="562"/>
      <c r="BK60" s="562"/>
      <c r="BL60" s="562"/>
      <c r="BM60" s="562"/>
      <c r="BN60" s="562"/>
      <c r="BO60" s="562"/>
      <c r="BP60" s="562"/>
      <c r="BQ60" s="562"/>
      <c r="BR60" s="562"/>
      <c r="BS60" s="562"/>
      <c r="BT60" s="554"/>
      <c r="BU60" s="554"/>
      <c r="BV60" s="555"/>
      <c r="BW60" s="561">
        <f>3.3*SUM(BK9:BQ11,BV9:CB11)</f>
        <v>257.39999999999998</v>
      </c>
      <c r="BX60" s="562"/>
      <c r="BY60" s="562"/>
      <c r="BZ60" s="562"/>
      <c r="CA60" s="562"/>
      <c r="CB60" s="562"/>
      <c r="CC60" s="562"/>
      <c r="CD60" s="562"/>
      <c r="CE60" s="562"/>
      <c r="CF60" s="562"/>
      <c r="CG60" s="562"/>
      <c r="CH60" s="562"/>
      <c r="CI60" s="562"/>
      <c r="CJ60" s="562"/>
      <c r="CM60" s="49"/>
    </row>
    <row r="61" spans="3:91" s="3" customFormat="1" ht="20.100000000000001" customHeight="1">
      <c r="C61" s="297"/>
      <c r="D61" s="297"/>
      <c r="E61" s="297"/>
      <c r="F61" s="297"/>
      <c r="G61" s="297"/>
      <c r="H61" s="297"/>
      <c r="I61" s="298"/>
      <c r="J61" s="569"/>
      <c r="K61" s="570"/>
      <c r="L61" s="570"/>
      <c r="M61" s="570"/>
      <c r="N61" s="570"/>
      <c r="O61" s="570"/>
      <c r="P61" s="570"/>
      <c r="Q61" s="570"/>
      <c r="R61" s="570"/>
      <c r="S61" s="570"/>
      <c r="T61" s="570"/>
      <c r="U61" s="570"/>
      <c r="V61" s="570"/>
      <c r="W61" s="556"/>
      <c r="X61" s="556"/>
      <c r="Y61" s="557"/>
      <c r="Z61" s="547"/>
      <c r="AA61" s="548"/>
      <c r="AB61" s="548"/>
      <c r="AC61" s="548"/>
      <c r="AD61" s="548"/>
      <c r="AE61" s="548"/>
      <c r="AF61" s="548"/>
      <c r="AG61" s="548"/>
      <c r="AH61" s="548"/>
      <c r="AI61" s="548"/>
      <c r="AJ61" s="548"/>
      <c r="AK61" s="548"/>
      <c r="AL61" s="548"/>
      <c r="AM61" s="548"/>
      <c r="AN61" s="435" t="s">
        <v>141</v>
      </c>
      <c r="AO61" s="435"/>
      <c r="AP61" s="436"/>
      <c r="AZ61" s="297"/>
      <c r="BA61" s="297"/>
      <c r="BB61" s="297"/>
      <c r="BC61" s="297"/>
      <c r="BD61" s="297"/>
      <c r="BE61" s="297"/>
      <c r="BF61" s="298"/>
      <c r="BG61" s="563"/>
      <c r="BH61" s="564"/>
      <c r="BI61" s="564"/>
      <c r="BJ61" s="564"/>
      <c r="BK61" s="564"/>
      <c r="BL61" s="564"/>
      <c r="BM61" s="564"/>
      <c r="BN61" s="564"/>
      <c r="BO61" s="564"/>
      <c r="BP61" s="564"/>
      <c r="BQ61" s="564"/>
      <c r="BR61" s="564"/>
      <c r="BS61" s="564"/>
      <c r="BT61" s="556"/>
      <c r="BU61" s="556"/>
      <c r="BV61" s="557"/>
      <c r="BW61" s="563"/>
      <c r="BX61" s="564"/>
      <c r="BY61" s="564"/>
      <c r="BZ61" s="564"/>
      <c r="CA61" s="564"/>
      <c r="CB61" s="564"/>
      <c r="CC61" s="564"/>
      <c r="CD61" s="564"/>
      <c r="CE61" s="564"/>
      <c r="CF61" s="564"/>
      <c r="CG61" s="564"/>
      <c r="CH61" s="564"/>
      <c r="CI61" s="564"/>
      <c r="CJ61" s="564"/>
      <c r="CK61" s="435" t="s">
        <v>141</v>
      </c>
      <c r="CL61" s="435"/>
      <c r="CM61" s="436"/>
    </row>
    <row r="62" spans="3:91" s="3" customFormat="1" ht="33.75" customHeight="1">
      <c r="C62" s="181" t="s">
        <v>328</v>
      </c>
      <c r="D62" s="182"/>
      <c r="E62" s="182"/>
      <c r="F62" s="182"/>
      <c r="G62" s="182"/>
      <c r="H62" s="182"/>
      <c r="I62" s="183"/>
      <c r="J62" s="588"/>
      <c r="K62" s="589"/>
      <c r="L62" s="589"/>
      <c r="M62" s="589"/>
      <c r="N62" s="589"/>
      <c r="O62" s="589"/>
      <c r="P62" s="589"/>
      <c r="Q62" s="589"/>
      <c r="R62" s="589"/>
      <c r="S62" s="589"/>
      <c r="T62" s="589"/>
      <c r="U62" s="589"/>
      <c r="V62" s="589"/>
      <c r="W62" s="584" t="s">
        <v>141</v>
      </c>
      <c r="X62" s="584"/>
      <c r="Y62" s="585"/>
      <c r="Z62" s="586" t="s">
        <v>329</v>
      </c>
      <c r="AA62" s="587"/>
      <c r="AB62" s="587"/>
      <c r="AC62" s="587"/>
      <c r="AD62" s="587"/>
      <c r="AE62" s="587"/>
      <c r="AF62" s="587"/>
      <c r="AG62" s="590">
        <f>3.3*Y8</f>
        <v>0</v>
      </c>
      <c r="AH62" s="590"/>
      <c r="AI62" s="590"/>
      <c r="AJ62" s="590"/>
      <c r="AK62" s="590"/>
      <c r="AL62" s="590"/>
      <c r="AM62" s="590"/>
      <c r="AN62" s="584" t="s">
        <v>141</v>
      </c>
      <c r="AO62" s="584"/>
      <c r="AP62" s="585"/>
      <c r="AZ62" s="181" t="s">
        <v>328</v>
      </c>
      <c r="BA62" s="182"/>
      <c r="BB62" s="182"/>
      <c r="BC62" s="182"/>
      <c r="BD62" s="182"/>
      <c r="BE62" s="182"/>
      <c r="BF62" s="183"/>
      <c r="BG62" s="582"/>
      <c r="BH62" s="583"/>
      <c r="BI62" s="583"/>
      <c r="BJ62" s="583"/>
      <c r="BK62" s="583"/>
      <c r="BL62" s="583"/>
      <c r="BM62" s="583"/>
      <c r="BN62" s="583"/>
      <c r="BO62" s="583"/>
      <c r="BP62" s="583"/>
      <c r="BQ62" s="583"/>
      <c r="BR62" s="583"/>
      <c r="BS62" s="583"/>
      <c r="BT62" s="584" t="s">
        <v>141</v>
      </c>
      <c r="BU62" s="584"/>
      <c r="BV62" s="585"/>
      <c r="BW62" s="586" t="s">
        <v>329</v>
      </c>
      <c r="BX62" s="587"/>
      <c r="BY62" s="587"/>
      <c r="BZ62" s="587"/>
      <c r="CA62" s="587"/>
      <c r="CB62" s="587"/>
      <c r="CC62" s="587"/>
      <c r="CD62" s="583">
        <f>3.3*BV8</f>
        <v>82.5</v>
      </c>
      <c r="CE62" s="583"/>
      <c r="CF62" s="583"/>
      <c r="CG62" s="583"/>
      <c r="CH62" s="583"/>
      <c r="CI62" s="583"/>
      <c r="CJ62" s="583"/>
      <c r="CK62" s="584" t="s">
        <v>141</v>
      </c>
      <c r="CL62" s="584"/>
      <c r="CM62" s="585"/>
    </row>
    <row r="63" spans="3:91" s="3" customFormat="1" ht="20.100000000000001" customHeight="1">
      <c r="C63" s="3" t="s">
        <v>330</v>
      </c>
      <c r="AP63" s="1" t="s">
        <v>331</v>
      </c>
      <c r="AZ63" s="3" t="s">
        <v>330</v>
      </c>
      <c r="CM63" s="1" t="s">
        <v>331</v>
      </c>
    </row>
    <row r="64" spans="3:91" s="3" customFormat="1" ht="20.100000000000001" customHeight="1">
      <c r="C64" s="575" t="s">
        <v>328</v>
      </c>
      <c r="D64" s="576"/>
      <c r="E64" s="576"/>
      <c r="F64" s="576"/>
      <c r="G64" s="576"/>
      <c r="H64" s="576"/>
      <c r="I64" s="576"/>
      <c r="J64" s="576"/>
      <c r="K64" s="576"/>
      <c r="L64" s="576"/>
      <c r="M64" s="576"/>
      <c r="N64" s="576"/>
      <c r="O64" s="576"/>
      <c r="P64" s="576"/>
      <c r="Q64" s="577"/>
      <c r="R64" s="46"/>
      <c r="S64" s="12" t="s">
        <v>332</v>
      </c>
      <c r="T64" s="12"/>
      <c r="U64" s="12"/>
      <c r="V64" s="12"/>
      <c r="W64" s="12" t="s">
        <v>186</v>
      </c>
      <c r="X64" s="12"/>
      <c r="Y64" s="12"/>
      <c r="Z64" s="12"/>
      <c r="AA64" s="12" t="s">
        <v>187</v>
      </c>
      <c r="AB64" s="12"/>
      <c r="AC64" s="12"/>
      <c r="AD64" s="12"/>
      <c r="AE64" s="12"/>
      <c r="AF64" s="12"/>
      <c r="AG64" s="12"/>
      <c r="AH64" s="479" t="s">
        <v>333</v>
      </c>
      <c r="AI64" s="479"/>
      <c r="AJ64" s="479"/>
      <c r="AK64" s="479"/>
      <c r="AL64" s="477"/>
      <c r="AM64" s="477"/>
      <c r="AN64" s="477"/>
      <c r="AO64" s="477"/>
      <c r="AP64" s="112" t="s">
        <v>231</v>
      </c>
      <c r="AZ64" s="575" t="s">
        <v>328</v>
      </c>
      <c r="BA64" s="576"/>
      <c r="BB64" s="576"/>
      <c r="BC64" s="576"/>
      <c r="BD64" s="576"/>
      <c r="BE64" s="576"/>
      <c r="BF64" s="576"/>
      <c r="BG64" s="576"/>
      <c r="BH64" s="576"/>
      <c r="BI64" s="576"/>
      <c r="BJ64" s="576"/>
      <c r="BK64" s="576"/>
      <c r="BL64" s="576"/>
      <c r="BM64" s="576"/>
      <c r="BN64" s="577"/>
      <c r="BO64" s="46"/>
      <c r="BP64" s="12" t="s">
        <v>332</v>
      </c>
      <c r="BQ64" s="12"/>
      <c r="BR64" s="12"/>
      <c r="BS64" s="12"/>
      <c r="BT64" s="12" t="s">
        <v>186</v>
      </c>
      <c r="BU64" s="12"/>
      <c r="BV64" s="12"/>
      <c r="BW64" s="12"/>
      <c r="BX64" s="12" t="s">
        <v>187</v>
      </c>
      <c r="BY64" s="12"/>
      <c r="BZ64" s="12"/>
      <c r="CA64" s="12"/>
      <c r="CB64" s="12"/>
      <c r="CC64" s="12"/>
      <c r="CD64" s="12"/>
      <c r="CE64" s="479" t="s">
        <v>333</v>
      </c>
      <c r="CF64" s="479"/>
      <c r="CG64" s="479"/>
      <c r="CH64" s="479"/>
      <c r="CI64" s="479"/>
      <c r="CJ64" s="479"/>
      <c r="CK64" s="479"/>
      <c r="CL64" s="479"/>
      <c r="CM64" s="112" t="s">
        <v>231</v>
      </c>
    </row>
    <row r="65" spans="2:91" s="3" customFormat="1" ht="20.100000000000001" customHeight="1">
      <c r="C65" s="578"/>
      <c r="D65" s="579"/>
      <c r="E65" s="579"/>
      <c r="F65" s="579"/>
      <c r="G65" s="579"/>
      <c r="H65" s="579"/>
      <c r="I65" s="579"/>
      <c r="J65" s="579"/>
      <c r="K65" s="579"/>
      <c r="L65" s="579"/>
      <c r="M65" s="579"/>
      <c r="N65" s="579"/>
      <c r="O65" s="579"/>
      <c r="P65" s="579"/>
      <c r="Q65" s="580"/>
      <c r="R65" s="60"/>
      <c r="S65" s="61" t="s">
        <v>334</v>
      </c>
      <c r="T65" s="61"/>
      <c r="U65" s="61"/>
      <c r="V65" s="61"/>
      <c r="W65" s="61"/>
      <c r="X65" s="61"/>
      <c r="Y65" s="61"/>
      <c r="Z65" s="475"/>
      <c r="AA65" s="475"/>
      <c r="AB65" s="475"/>
      <c r="AC65" s="475"/>
      <c r="AD65" s="475"/>
      <c r="AE65" s="475"/>
      <c r="AF65" s="475"/>
      <c r="AG65" s="475"/>
      <c r="AH65" s="475"/>
      <c r="AI65" s="475"/>
      <c r="AJ65" s="475"/>
      <c r="AK65" s="475"/>
      <c r="AL65" s="475"/>
      <c r="AM65" s="475"/>
      <c r="AN65" s="475"/>
      <c r="AO65" s="475"/>
      <c r="AP65" s="581"/>
      <c r="AZ65" s="578"/>
      <c r="BA65" s="579"/>
      <c r="BB65" s="579"/>
      <c r="BC65" s="579"/>
      <c r="BD65" s="579"/>
      <c r="BE65" s="579"/>
      <c r="BF65" s="579"/>
      <c r="BG65" s="579"/>
      <c r="BH65" s="579"/>
      <c r="BI65" s="579"/>
      <c r="BJ65" s="579"/>
      <c r="BK65" s="579"/>
      <c r="BL65" s="579"/>
      <c r="BM65" s="579"/>
      <c r="BN65" s="580"/>
      <c r="BO65" s="60"/>
      <c r="BP65" s="61" t="s">
        <v>334</v>
      </c>
      <c r="BQ65" s="61"/>
      <c r="BR65" s="61"/>
      <c r="BS65" s="61"/>
      <c r="BT65" s="61"/>
      <c r="BU65" s="61"/>
      <c r="BV65" s="61"/>
      <c r="BW65" s="481"/>
      <c r="BX65" s="481"/>
      <c r="BY65" s="481"/>
      <c r="BZ65" s="481"/>
      <c r="CA65" s="481"/>
      <c r="CB65" s="481"/>
      <c r="CC65" s="481"/>
      <c r="CD65" s="481"/>
      <c r="CE65" s="481"/>
      <c r="CF65" s="481"/>
      <c r="CG65" s="481"/>
      <c r="CH65" s="481"/>
      <c r="CI65" s="481"/>
      <c r="CJ65" s="481"/>
      <c r="CK65" s="481"/>
      <c r="CL65" s="481"/>
      <c r="CM65" s="482"/>
    </row>
    <row r="66" spans="2:91" s="3" customFormat="1" ht="20.100000000000001" customHeight="1">
      <c r="C66" s="113" t="s">
        <v>335</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28"/>
      <c r="AZ66" s="113" t="s">
        <v>335</v>
      </c>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28"/>
    </row>
    <row r="67" spans="2:91" s="3" customFormat="1" ht="20.100000000000001" customHeight="1">
      <c r="C67" s="88" t="s">
        <v>336</v>
      </c>
      <c r="AP67" s="49"/>
      <c r="AZ67" s="88" t="s">
        <v>336</v>
      </c>
      <c r="CM67" s="49"/>
    </row>
    <row r="68" spans="2:91" s="3" customFormat="1" ht="20.100000000000001" customHeight="1">
      <c r="C68" s="88" t="s">
        <v>337</v>
      </c>
      <c r="AP68" s="49"/>
      <c r="AZ68" s="88" t="s">
        <v>337</v>
      </c>
      <c r="CM68" s="49"/>
    </row>
    <row r="69" spans="2:91" s="3" customFormat="1" ht="20.100000000000001" customHeight="1">
      <c r="C69" s="591"/>
      <c r="D69" s="592"/>
      <c r="E69" s="592"/>
      <c r="F69" s="592"/>
      <c r="G69" s="592"/>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c r="AI69" s="592"/>
      <c r="AJ69" s="592"/>
      <c r="AK69" s="592"/>
      <c r="AL69" s="592"/>
      <c r="AM69" s="592"/>
      <c r="AN69" s="592"/>
      <c r="AO69" s="592"/>
      <c r="AP69" s="593"/>
      <c r="AZ69" s="591"/>
      <c r="BA69" s="592"/>
      <c r="BB69" s="592"/>
      <c r="BC69" s="592"/>
      <c r="BD69" s="592"/>
      <c r="BE69" s="592"/>
      <c r="BF69" s="592"/>
      <c r="BG69" s="592"/>
      <c r="BH69" s="592"/>
      <c r="BI69" s="592"/>
      <c r="BJ69" s="592"/>
      <c r="BK69" s="592"/>
      <c r="BL69" s="592"/>
      <c r="BM69" s="592"/>
      <c r="BN69" s="592"/>
      <c r="BO69" s="592"/>
      <c r="BP69" s="592"/>
      <c r="BQ69" s="592"/>
      <c r="BR69" s="592"/>
      <c r="BS69" s="592"/>
      <c r="BT69" s="592"/>
      <c r="BU69" s="592"/>
      <c r="BV69" s="592"/>
      <c r="BW69" s="592"/>
      <c r="BX69" s="592"/>
      <c r="BY69" s="592"/>
      <c r="BZ69" s="592"/>
      <c r="CA69" s="592"/>
      <c r="CB69" s="592"/>
      <c r="CC69" s="592"/>
      <c r="CD69" s="592"/>
      <c r="CE69" s="592"/>
      <c r="CF69" s="592"/>
      <c r="CG69" s="592"/>
      <c r="CH69" s="592"/>
      <c r="CI69" s="592"/>
      <c r="CJ69" s="592"/>
      <c r="CK69" s="592"/>
      <c r="CL69" s="592"/>
      <c r="CM69" s="593"/>
    </row>
    <row r="70" spans="2:91" s="3" customFormat="1" ht="20.100000000000001" customHeight="1">
      <c r="C70" s="591"/>
      <c r="D70" s="592"/>
      <c r="E70" s="592"/>
      <c r="F70" s="592"/>
      <c r="G70" s="592"/>
      <c r="H70" s="592"/>
      <c r="I70" s="592"/>
      <c r="J70" s="592"/>
      <c r="K70" s="592"/>
      <c r="L70" s="592"/>
      <c r="M70" s="592"/>
      <c r="N70" s="592"/>
      <c r="O70" s="592"/>
      <c r="P70" s="592"/>
      <c r="Q70" s="592"/>
      <c r="R70" s="592"/>
      <c r="S70" s="592"/>
      <c r="T70" s="592"/>
      <c r="U70" s="592"/>
      <c r="V70" s="592"/>
      <c r="W70" s="592"/>
      <c r="X70" s="592"/>
      <c r="Y70" s="592"/>
      <c r="Z70" s="592"/>
      <c r="AA70" s="592"/>
      <c r="AB70" s="592"/>
      <c r="AC70" s="592"/>
      <c r="AD70" s="592"/>
      <c r="AE70" s="592"/>
      <c r="AF70" s="592"/>
      <c r="AG70" s="592"/>
      <c r="AH70" s="592"/>
      <c r="AI70" s="592"/>
      <c r="AJ70" s="592"/>
      <c r="AK70" s="592"/>
      <c r="AL70" s="592"/>
      <c r="AM70" s="592"/>
      <c r="AN70" s="592"/>
      <c r="AO70" s="592"/>
      <c r="AP70" s="593"/>
      <c r="AZ70" s="591"/>
      <c r="BA70" s="592"/>
      <c r="BB70" s="592"/>
      <c r="BC70" s="592"/>
      <c r="BD70" s="592"/>
      <c r="BE70" s="592"/>
      <c r="BF70" s="592"/>
      <c r="BG70" s="592"/>
      <c r="BH70" s="592"/>
      <c r="BI70" s="592"/>
      <c r="BJ70" s="592"/>
      <c r="BK70" s="592"/>
      <c r="BL70" s="592"/>
      <c r="BM70" s="592"/>
      <c r="BN70" s="592"/>
      <c r="BO70" s="592"/>
      <c r="BP70" s="592"/>
      <c r="BQ70" s="592"/>
      <c r="BR70" s="592"/>
      <c r="BS70" s="592"/>
      <c r="BT70" s="592"/>
      <c r="BU70" s="592"/>
      <c r="BV70" s="592"/>
      <c r="BW70" s="592"/>
      <c r="BX70" s="592"/>
      <c r="BY70" s="592"/>
      <c r="BZ70" s="592"/>
      <c r="CA70" s="592"/>
      <c r="CB70" s="592"/>
      <c r="CC70" s="592"/>
      <c r="CD70" s="592"/>
      <c r="CE70" s="592"/>
      <c r="CF70" s="592"/>
      <c r="CG70" s="592"/>
      <c r="CH70" s="592"/>
      <c r="CI70" s="592"/>
      <c r="CJ70" s="592"/>
      <c r="CK70" s="592"/>
      <c r="CL70" s="592"/>
      <c r="CM70" s="593"/>
    </row>
    <row r="71" spans="2:91" s="3" customFormat="1" ht="20.100000000000001" customHeight="1">
      <c r="C71" s="591"/>
      <c r="D71" s="592"/>
      <c r="E71" s="592"/>
      <c r="F71" s="592"/>
      <c r="G71" s="592"/>
      <c r="H71" s="592"/>
      <c r="I71" s="592"/>
      <c r="J71" s="592"/>
      <c r="K71" s="592"/>
      <c r="L71" s="592"/>
      <c r="M71" s="592"/>
      <c r="N71" s="592"/>
      <c r="O71" s="592"/>
      <c r="P71" s="592"/>
      <c r="Q71" s="592"/>
      <c r="R71" s="592"/>
      <c r="S71" s="592"/>
      <c r="T71" s="592"/>
      <c r="U71" s="592"/>
      <c r="V71" s="592"/>
      <c r="W71" s="592"/>
      <c r="X71" s="592"/>
      <c r="Y71" s="592"/>
      <c r="Z71" s="592"/>
      <c r="AA71" s="592"/>
      <c r="AB71" s="592"/>
      <c r="AC71" s="592"/>
      <c r="AD71" s="592"/>
      <c r="AE71" s="592"/>
      <c r="AF71" s="592"/>
      <c r="AG71" s="592"/>
      <c r="AH71" s="592"/>
      <c r="AI71" s="592"/>
      <c r="AJ71" s="592"/>
      <c r="AK71" s="592"/>
      <c r="AL71" s="592"/>
      <c r="AM71" s="592"/>
      <c r="AN71" s="592"/>
      <c r="AO71" s="592"/>
      <c r="AP71" s="593"/>
      <c r="AZ71" s="591"/>
      <c r="BA71" s="592"/>
      <c r="BB71" s="592"/>
      <c r="BC71" s="592"/>
      <c r="BD71" s="592"/>
      <c r="BE71" s="592"/>
      <c r="BF71" s="592"/>
      <c r="BG71" s="592"/>
      <c r="BH71" s="592"/>
      <c r="BI71" s="592"/>
      <c r="BJ71" s="592"/>
      <c r="BK71" s="592"/>
      <c r="BL71" s="592"/>
      <c r="BM71" s="592"/>
      <c r="BN71" s="592"/>
      <c r="BO71" s="592"/>
      <c r="BP71" s="592"/>
      <c r="BQ71" s="592"/>
      <c r="BR71" s="592"/>
      <c r="BS71" s="592"/>
      <c r="BT71" s="592"/>
      <c r="BU71" s="592"/>
      <c r="BV71" s="592"/>
      <c r="BW71" s="592"/>
      <c r="BX71" s="592"/>
      <c r="BY71" s="592"/>
      <c r="BZ71" s="592"/>
      <c r="CA71" s="592"/>
      <c r="CB71" s="592"/>
      <c r="CC71" s="592"/>
      <c r="CD71" s="592"/>
      <c r="CE71" s="592"/>
      <c r="CF71" s="592"/>
      <c r="CG71" s="592"/>
      <c r="CH71" s="592"/>
      <c r="CI71" s="592"/>
      <c r="CJ71" s="592"/>
      <c r="CK71" s="592"/>
      <c r="CL71" s="592"/>
      <c r="CM71" s="593"/>
    </row>
    <row r="72" spans="2:91" s="3" customFormat="1" ht="20.100000000000001" customHeight="1">
      <c r="C72" s="594"/>
      <c r="D72" s="595"/>
      <c r="E72" s="595"/>
      <c r="F72" s="595"/>
      <c r="G72" s="595"/>
      <c r="H72" s="595"/>
      <c r="I72" s="595"/>
      <c r="J72" s="595"/>
      <c r="K72" s="595"/>
      <c r="L72" s="595"/>
      <c r="M72" s="595"/>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595"/>
      <c r="AM72" s="595"/>
      <c r="AN72" s="595"/>
      <c r="AO72" s="595"/>
      <c r="AP72" s="596"/>
      <c r="AZ72" s="594"/>
      <c r="BA72" s="595"/>
      <c r="BB72" s="595"/>
      <c r="BC72" s="595"/>
      <c r="BD72" s="595"/>
      <c r="BE72" s="595"/>
      <c r="BF72" s="595"/>
      <c r="BG72" s="595"/>
      <c r="BH72" s="595"/>
      <c r="BI72" s="595"/>
      <c r="BJ72" s="595"/>
      <c r="BK72" s="595"/>
      <c r="BL72" s="595"/>
      <c r="BM72" s="595"/>
      <c r="BN72" s="595"/>
      <c r="BO72" s="595"/>
      <c r="BP72" s="595"/>
      <c r="BQ72" s="595"/>
      <c r="BR72" s="595"/>
      <c r="BS72" s="595"/>
      <c r="BT72" s="595"/>
      <c r="BU72" s="595"/>
      <c r="BV72" s="595"/>
      <c r="BW72" s="595"/>
      <c r="BX72" s="595"/>
      <c r="BY72" s="595"/>
      <c r="BZ72" s="595"/>
      <c r="CA72" s="595"/>
      <c r="CB72" s="595"/>
      <c r="CC72" s="595"/>
      <c r="CD72" s="595"/>
      <c r="CE72" s="595"/>
      <c r="CF72" s="595"/>
      <c r="CG72" s="595"/>
      <c r="CH72" s="595"/>
      <c r="CI72" s="595"/>
      <c r="CJ72" s="595"/>
      <c r="CK72" s="595"/>
      <c r="CL72" s="595"/>
      <c r="CM72" s="596"/>
    </row>
    <row r="73" spans="2:91" s="3" customFormat="1" ht="20.100000000000001" customHeight="1">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c r="AO73" s="114"/>
      <c r="AP73" s="114"/>
      <c r="AZ73" s="114"/>
      <c r="BA73" s="114"/>
      <c r="BB73" s="114"/>
      <c r="BC73" s="114"/>
      <c r="BD73" s="114"/>
      <c r="BE73" s="114"/>
      <c r="BF73" s="114"/>
      <c r="BG73" s="114"/>
      <c r="BH73" s="114"/>
      <c r="BI73" s="114"/>
      <c r="BJ73" s="114"/>
      <c r="BK73" s="114"/>
      <c r="BL73" s="114"/>
      <c r="BM73" s="114"/>
      <c r="BN73" s="114"/>
      <c r="BO73" s="114"/>
      <c r="BP73" s="114"/>
      <c r="BQ73" s="114"/>
      <c r="BR73" s="114"/>
      <c r="BS73" s="114"/>
      <c r="BT73" s="114"/>
      <c r="BU73" s="114"/>
      <c r="BV73" s="114"/>
      <c r="BW73" s="114"/>
      <c r="BX73" s="114"/>
      <c r="BY73" s="114"/>
      <c r="BZ73" s="114"/>
      <c r="CA73" s="114"/>
      <c r="CB73" s="114"/>
      <c r="CC73" s="114"/>
      <c r="CD73" s="114"/>
      <c r="CE73" s="114"/>
      <c r="CF73" s="114"/>
      <c r="CG73" s="114"/>
      <c r="CH73" s="114"/>
      <c r="CI73" s="114"/>
      <c r="CJ73" s="114"/>
      <c r="CK73" s="114"/>
      <c r="CL73" s="114"/>
      <c r="CM73" s="114"/>
    </row>
    <row r="74" spans="2:91" s="3" customFormat="1" ht="20.100000000000001" customHeight="1">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c r="AO74" s="114"/>
      <c r="AP74" s="114"/>
      <c r="AZ74" s="114"/>
      <c r="BA74" s="114"/>
      <c r="BB74" s="114"/>
      <c r="BC74" s="114"/>
      <c r="BD74" s="114"/>
      <c r="BE74" s="114"/>
      <c r="BF74" s="114"/>
      <c r="BG74" s="114"/>
      <c r="BH74" s="114"/>
      <c r="BI74" s="114"/>
      <c r="BJ74" s="114"/>
      <c r="BK74" s="114"/>
      <c r="BL74" s="114"/>
      <c r="BM74" s="114"/>
      <c r="BN74" s="114"/>
      <c r="BO74" s="114"/>
      <c r="BP74" s="114"/>
      <c r="BQ74" s="114"/>
      <c r="BR74" s="114"/>
      <c r="BS74" s="114"/>
      <c r="BT74" s="114"/>
      <c r="BU74" s="114"/>
      <c r="BV74" s="114"/>
      <c r="BW74" s="114"/>
      <c r="BX74" s="114"/>
      <c r="BY74" s="114"/>
      <c r="BZ74" s="114"/>
      <c r="CA74" s="114"/>
      <c r="CB74" s="114"/>
      <c r="CC74" s="114"/>
      <c r="CD74" s="114"/>
      <c r="CE74" s="114"/>
      <c r="CF74" s="114"/>
      <c r="CG74" s="114"/>
      <c r="CH74" s="114"/>
      <c r="CI74" s="114"/>
      <c r="CJ74" s="114"/>
      <c r="CK74" s="114"/>
      <c r="CL74" s="114"/>
      <c r="CM74" s="114"/>
    </row>
    <row r="75" spans="2:91" ht="22.5" customHeight="1">
      <c r="B75" s="9" t="s">
        <v>200</v>
      </c>
      <c r="AP75" s="1" t="s">
        <v>201</v>
      </c>
      <c r="AY75" s="9" t="s">
        <v>200</v>
      </c>
      <c r="CM75" s="1" t="s">
        <v>201</v>
      </c>
    </row>
    <row r="76" spans="2:91" s="3" customFormat="1" ht="21" customHeight="1">
      <c r="C76" s="195" t="s">
        <v>202</v>
      </c>
      <c r="D76" s="195"/>
      <c r="E76" s="195"/>
      <c r="F76" s="195"/>
      <c r="G76" s="195" t="s">
        <v>203</v>
      </c>
      <c r="H76" s="195"/>
      <c r="I76" s="195"/>
      <c r="J76" s="195"/>
      <c r="K76" s="195"/>
      <c r="L76" s="195"/>
      <c r="M76" s="195"/>
      <c r="N76" s="195"/>
      <c r="O76" s="195"/>
      <c r="P76" s="46"/>
      <c r="Q76" s="12"/>
      <c r="R76" s="12"/>
      <c r="S76" s="12"/>
      <c r="T76" s="12" t="s">
        <v>204</v>
      </c>
      <c r="U76" s="12"/>
      <c r="V76" s="12"/>
      <c r="W76" s="12"/>
      <c r="X76" s="12"/>
      <c r="Y76" s="12"/>
      <c r="Z76" s="12"/>
      <c r="AA76" s="12"/>
      <c r="AB76" s="12"/>
      <c r="AC76" s="12" t="s">
        <v>205</v>
      </c>
      <c r="AD76" s="12"/>
      <c r="AE76" s="12"/>
      <c r="AF76" s="12"/>
      <c r="AG76" s="12"/>
      <c r="AH76" s="12"/>
      <c r="AI76" s="12"/>
      <c r="AJ76" s="12"/>
      <c r="AK76" s="12"/>
      <c r="AL76" s="12"/>
      <c r="AM76" s="12"/>
      <c r="AN76" s="12"/>
      <c r="AO76" s="12"/>
      <c r="AP76" s="28"/>
      <c r="AZ76" s="195" t="s">
        <v>202</v>
      </c>
      <c r="BA76" s="195"/>
      <c r="BB76" s="195"/>
      <c r="BC76" s="195"/>
      <c r="BD76" s="195" t="s">
        <v>203</v>
      </c>
      <c r="BE76" s="195"/>
      <c r="BF76" s="195"/>
      <c r="BG76" s="195"/>
      <c r="BH76" s="195"/>
      <c r="BI76" s="195"/>
      <c r="BJ76" s="195"/>
      <c r="BK76" s="195"/>
      <c r="BL76" s="195"/>
      <c r="BM76" s="46"/>
      <c r="BN76" s="12"/>
      <c r="BO76" s="12"/>
      <c r="BP76" s="12"/>
      <c r="BQ76" s="12" t="s">
        <v>204</v>
      </c>
      <c r="BR76" s="12"/>
      <c r="BS76" s="12"/>
      <c r="BT76" s="12"/>
      <c r="BU76" s="12"/>
      <c r="BV76" s="12"/>
      <c r="BW76" s="12"/>
      <c r="BX76" s="12"/>
      <c r="BY76" s="12"/>
      <c r="BZ76" s="12" t="s">
        <v>205</v>
      </c>
      <c r="CA76" s="12"/>
      <c r="CB76" s="12"/>
      <c r="CC76" s="12"/>
      <c r="CD76" s="12"/>
      <c r="CE76" s="12"/>
      <c r="CF76" s="12"/>
      <c r="CG76" s="12"/>
      <c r="CH76" s="12"/>
      <c r="CI76" s="12"/>
      <c r="CJ76" s="12"/>
      <c r="CK76" s="12"/>
      <c r="CL76" s="12"/>
      <c r="CM76" s="28"/>
    </row>
    <row r="77" spans="2:91" s="3" customFormat="1" ht="21" customHeight="1">
      <c r="C77" s="195"/>
      <c r="D77" s="195"/>
      <c r="E77" s="195"/>
      <c r="F77" s="195"/>
      <c r="G77" s="195"/>
      <c r="H77" s="195"/>
      <c r="I77" s="195"/>
      <c r="J77" s="195"/>
      <c r="K77" s="195"/>
      <c r="L77" s="195"/>
      <c r="M77" s="195"/>
      <c r="N77" s="195"/>
      <c r="O77" s="195"/>
      <c r="P77" s="60"/>
      <c r="Q77" s="61"/>
      <c r="R77" s="61"/>
      <c r="S77" s="61"/>
      <c r="T77" s="61" t="s">
        <v>206</v>
      </c>
      <c r="U77" s="61"/>
      <c r="V77" s="61"/>
      <c r="W77" s="61"/>
      <c r="X77" s="61"/>
      <c r="Y77" s="61"/>
      <c r="Z77" s="61"/>
      <c r="AA77" s="61"/>
      <c r="AB77" s="61"/>
      <c r="AC77" s="64" t="s">
        <v>207</v>
      </c>
      <c r="AD77" s="475"/>
      <c r="AE77" s="475"/>
      <c r="AF77" s="475"/>
      <c r="AG77" s="475"/>
      <c r="AH77" s="475"/>
      <c r="AI77" s="475"/>
      <c r="AJ77" s="475"/>
      <c r="AK77" s="475"/>
      <c r="AL77" s="475"/>
      <c r="AM77" s="64" t="s">
        <v>189</v>
      </c>
      <c r="AN77" s="61"/>
      <c r="AO77" s="61"/>
      <c r="AP77" s="62"/>
      <c r="AZ77" s="195"/>
      <c r="BA77" s="195"/>
      <c r="BB77" s="195"/>
      <c r="BC77" s="195"/>
      <c r="BD77" s="195"/>
      <c r="BE77" s="195"/>
      <c r="BF77" s="195"/>
      <c r="BG77" s="195"/>
      <c r="BH77" s="195"/>
      <c r="BI77" s="195"/>
      <c r="BJ77" s="195"/>
      <c r="BK77" s="195"/>
      <c r="BL77" s="195"/>
      <c r="BM77" s="60"/>
      <c r="BN77" s="61"/>
      <c r="BO77" s="61"/>
      <c r="BP77" s="61"/>
      <c r="BQ77" s="61" t="s">
        <v>206</v>
      </c>
      <c r="BR77" s="61"/>
      <c r="BS77" s="61"/>
      <c r="BT77" s="61"/>
      <c r="BU77" s="61"/>
      <c r="BV77" s="61"/>
      <c r="BW77" s="61"/>
      <c r="BX77" s="61"/>
      <c r="BY77" s="61"/>
      <c r="BZ77" s="64" t="s">
        <v>207</v>
      </c>
      <c r="CA77" s="481"/>
      <c r="CB77" s="481"/>
      <c r="CC77" s="481"/>
      <c r="CD77" s="481"/>
      <c r="CE77" s="481"/>
      <c r="CF77" s="481"/>
      <c r="CG77" s="481"/>
      <c r="CH77" s="481"/>
      <c r="CI77" s="481"/>
      <c r="CJ77" s="64" t="s">
        <v>189</v>
      </c>
      <c r="CK77" s="61"/>
      <c r="CL77" s="61"/>
      <c r="CM77" s="62"/>
    </row>
    <row r="78" spans="2:91" s="3" customFormat="1" ht="21" customHeight="1">
      <c r="C78" s="195"/>
      <c r="D78" s="195"/>
      <c r="E78" s="195"/>
      <c r="F78" s="195"/>
      <c r="G78" s="195"/>
      <c r="H78" s="195"/>
      <c r="I78" s="195"/>
      <c r="J78" s="195"/>
      <c r="K78" s="195"/>
      <c r="L78" s="195"/>
      <c r="M78" s="195"/>
      <c r="N78" s="195"/>
      <c r="O78" s="195"/>
      <c r="P78" s="181" t="s">
        <v>208</v>
      </c>
      <c r="Q78" s="182"/>
      <c r="R78" s="182"/>
      <c r="S78" s="182"/>
      <c r="T78" s="182"/>
      <c r="U78" s="183"/>
      <c r="V78" s="308"/>
      <c r="W78" s="309"/>
      <c r="X78" s="65"/>
      <c r="Y78" s="66" t="s">
        <v>209</v>
      </c>
      <c r="Z78" s="67"/>
      <c r="AA78" s="66" t="s">
        <v>210</v>
      </c>
      <c r="AB78" s="67"/>
      <c r="AC78" s="66" t="s">
        <v>211</v>
      </c>
      <c r="AD78" s="66"/>
      <c r="AE78" s="66" t="s">
        <v>212</v>
      </c>
      <c r="AF78" s="309"/>
      <c r="AG78" s="309"/>
      <c r="AH78" s="67"/>
      <c r="AI78" s="66" t="s">
        <v>209</v>
      </c>
      <c r="AJ78" s="67"/>
      <c r="AK78" s="66" t="s">
        <v>210</v>
      </c>
      <c r="AL78" s="67"/>
      <c r="AM78" s="66" t="s">
        <v>211</v>
      </c>
      <c r="AN78" s="66"/>
      <c r="AO78" s="29"/>
      <c r="AP78" s="30"/>
      <c r="AZ78" s="195"/>
      <c r="BA78" s="195"/>
      <c r="BB78" s="195"/>
      <c r="BC78" s="195"/>
      <c r="BD78" s="195"/>
      <c r="BE78" s="195"/>
      <c r="BF78" s="195"/>
      <c r="BG78" s="195"/>
      <c r="BH78" s="195"/>
      <c r="BI78" s="195"/>
      <c r="BJ78" s="195"/>
      <c r="BK78" s="195"/>
      <c r="BL78" s="195"/>
      <c r="BM78" s="182" t="s">
        <v>208</v>
      </c>
      <c r="BN78" s="182"/>
      <c r="BO78" s="182"/>
      <c r="BP78" s="182"/>
      <c r="BQ78" s="182"/>
      <c r="BR78" s="183"/>
      <c r="BS78" s="315"/>
      <c r="BT78" s="316"/>
      <c r="BU78" s="66"/>
      <c r="BV78" s="66" t="s">
        <v>209</v>
      </c>
      <c r="BW78" s="68"/>
      <c r="BX78" s="66" t="s">
        <v>210</v>
      </c>
      <c r="BY78" s="68"/>
      <c r="BZ78" s="66" t="s">
        <v>211</v>
      </c>
      <c r="CA78" s="66"/>
      <c r="CB78" s="66" t="s">
        <v>212</v>
      </c>
      <c r="CC78" s="316"/>
      <c r="CD78" s="316"/>
      <c r="CE78" s="68"/>
      <c r="CF78" s="66" t="s">
        <v>209</v>
      </c>
      <c r="CG78" s="68"/>
      <c r="CH78" s="66" t="s">
        <v>210</v>
      </c>
      <c r="CI78" s="68"/>
      <c r="CJ78" s="66" t="s">
        <v>211</v>
      </c>
      <c r="CK78" s="66"/>
      <c r="CL78" s="29"/>
      <c r="CM78" s="30"/>
    </row>
    <row r="79" spans="2:91" s="3" customFormat="1" ht="21" customHeight="1">
      <c r="C79" s="195"/>
      <c r="D79" s="195"/>
      <c r="E79" s="195"/>
      <c r="F79" s="195"/>
      <c r="G79" s="195" t="s">
        <v>215</v>
      </c>
      <c r="H79" s="195"/>
      <c r="I79" s="195"/>
      <c r="J79" s="195"/>
      <c r="K79" s="195"/>
      <c r="L79" s="195"/>
      <c r="M79" s="195"/>
      <c r="N79" s="195"/>
      <c r="O79" s="195"/>
      <c r="P79" s="476"/>
      <c r="Q79" s="477"/>
      <c r="R79" s="477"/>
      <c r="S79" s="477"/>
      <c r="T79" s="477"/>
      <c r="U79" s="477"/>
      <c r="V79" s="12" t="s">
        <v>216</v>
      </c>
      <c r="W79" s="12"/>
      <c r="X79" s="477"/>
      <c r="Y79" s="477"/>
      <c r="Z79" s="477"/>
      <c r="AA79" s="477"/>
      <c r="AB79" s="12" t="s">
        <v>217</v>
      </c>
      <c r="AC79" s="12"/>
      <c r="AD79" s="12"/>
      <c r="AE79" s="12"/>
      <c r="AF79" s="478"/>
      <c r="AG79" s="478"/>
      <c r="AH79" s="478"/>
      <c r="AI79" s="478"/>
      <c r="AJ79" s="478"/>
      <c r="AK79" s="478"/>
      <c r="AL79" s="478"/>
      <c r="AM79" s="221" t="s">
        <v>218</v>
      </c>
      <c r="AN79" s="221"/>
      <c r="AO79" s="221"/>
      <c r="AP79" s="447"/>
      <c r="AZ79" s="195"/>
      <c r="BA79" s="195"/>
      <c r="BB79" s="195"/>
      <c r="BC79" s="195"/>
      <c r="BD79" s="195" t="s">
        <v>215</v>
      </c>
      <c r="BE79" s="195"/>
      <c r="BF79" s="195"/>
      <c r="BG79" s="195"/>
      <c r="BH79" s="195"/>
      <c r="BI79" s="195"/>
      <c r="BJ79" s="195"/>
      <c r="BK79" s="195"/>
      <c r="BL79" s="195"/>
      <c r="BM79" s="484" t="s">
        <v>219</v>
      </c>
      <c r="BN79" s="479"/>
      <c r="BO79" s="479"/>
      <c r="BP79" s="479"/>
      <c r="BQ79" s="479"/>
      <c r="BR79" s="479"/>
      <c r="BS79" s="12" t="s">
        <v>216</v>
      </c>
      <c r="BT79" s="12"/>
      <c r="BU79" s="479">
        <v>2</v>
      </c>
      <c r="BV79" s="479"/>
      <c r="BW79" s="479"/>
      <c r="BX79" s="479"/>
      <c r="BY79" s="12" t="s">
        <v>217</v>
      </c>
      <c r="BZ79" s="12"/>
      <c r="CA79" s="12"/>
      <c r="CB79" s="12"/>
      <c r="CC79" s="480" t="s">
        <v>338</v>
      </c>
      <c r="CD79" s="480"/>
      <c r="CE79" s="480"/>
      <c r="CF79" s="480"/>
      <c r="CG79" s="480"/>
      <c r="CH79" s="480"/>
      <c r="CI79" s="480"/>
      <c r="CJ79" s="221" t="s">
        <v>218</v>
      </c>
      <c r="CK79" s="221"/>
      <c r="CL79" s="221"/>
      <c r="CM79" s="447"/>
    </row>
    <row r="80" spans="2:91" s="3" customFormat="1" ht="21" customHeight="1">
      <c r="C80" s="195"/>
      <c r="D80" s="195"/>
      <c r="E80" s="195"/>
      <c r="F80" s="195"/>
      <c r="G80" s="195"/>
      <c r="H80" s="195"/>
      <c r="I80" s="195"/>
      <c r="J80" s="195"/>
      <c r="K80" s="195"/>
      <c r="L80" s="195"/>
      <c r="M80" s="195"/>
      <c r="N80" s="195"/>
      <c r="O80" s="195"/>
      <c r="P80" s="483"/>
      <c r="Q80" s="481"/>
      <c r="R80" s="481"/>
      <c r="S80" s="481"/>
      <c r="T80" s="481"/>
      <c r="U80" s="481"/>
      <c r="V80" s="61" t="s">
        <v>221</v>
      </c>
      <c r="W80" s="61"/>
      <c r="X80" s="61"/>
      <c r="Y80" s="61"/>
      <c r="Z80" s="61"/>
      <c r="AA80" s="450">
        <f>SUM(AD34,AD40,AD42)</f>
        <v>0</v>
      </c>
      <c r="AB80" s="450"/>
      <c r="AC80" s="450"/>
      <c r="AD80" s="450"/>
      <c r="AE80" s="450"/>
      <c r="AF80" s="450"/>
      <c r="AG80" s="450"/>
      <c r="AH80" s="450"/>
      <c r="AI80" s="450"/>
      <c r="AJ80" s="450"/>
      <c r="AK80" s="450"/>
      <c r="AL80" s="481" t="s">
        <v>141</v>
      </c>
      <c r="AM80" s="481"/>
      <c r="AN80" s="481"/>
      <c r="AO80" s="481"/>
      <c r="AP80" s="482"/>
      <c r="AZ80" s="195"/>
      <c r="BA80" s="195"/>
      <c r="BB80" s="195"/>
      <c r="BC80" s="195"/>
      <c r="BD80" s="195"/>
      <c r="BE80" s="195"/>
      <c r="BF80" s="195"/>
      <c r="BG80" s="195"/>
      <c r="BH80" s="195"/>
      <c r="BI80" s="195"/>
      <c r="BJ80" s="195"/>
      <c r="BK80" s="195"/>
      <c r="BL80" s="195"/>
      <c r="BM80" s="483"/>
      <c r="BN80" s="481"/>
      <c r="BO80" s="481"/>
      <c r="BP80" s="481"/>
      <c r="BQ80" s="481"/>
      <c r="BR80" s="481"/>
      <c r="BS80" s="61" t="s">
        <v>221</v>
      </c>
      <c r="BT80" s="61"/>
      <c r="BU80" s="61"/>
      <c r="BV80" s="61"/>
      <c r="BW80" s="61"/>
      <c r="BX80" s="450">
        <f>SUM(CA20,CA26,CA28)</f>
        <v>380</v>
      </c>
      <c r="BY80" s="450"/>
      <c r="BZ80" s="450"/>
      <c r="CA80" s="450"/>
      <c r="CB80" s="450"/>
      <c r="CC80" s="450"/>
      <c r="CD80" s="450"/>
      <c r="CE80" s="450"/>
      <c r="CF80" s="450"/>
      <c r="CG80" s="450"/>
      <c r="CH80" s="450"/>
      <c r="CI80" s="481" t="s">
        <v>141</v>
      </c>
      <c r="CJ80" s="481"/>
      <c r="CK80" s="481"/>
      <c r="CL80" s="481"/>
      <c r="CM80" s="482"/>
    </row>
    <row r="81" spans="2:93" s="3" customFormat="1" ht="30" customHeight="1">
      <c r="C81" s="195"/>
      <c r="D81" s="195"/>
      <c r="E81" s="195"/>
      <c r="F81" s="195"/>
      <c r="G81" s="301" t="s">
        <v>222</v>
      </c>
      <c r="H81" s="301"/>
      <c r="I81" s="301"/>
      <c r="J81" s="301"/>
      <c r="K81" s="301"/>
      <c r="L81" s="301"/>
      <c r="M81" s="301"/>
      <c r="N81" s="301"/>
      <c r="O81" s="301"/>
      <c r="P81" s="181" t="s">
        <v>223</v>
      </c>
      <c r="Q81" s="182"/>
      <c r="R81" s="182"/>
      <c r="S81" s="182"/>
      <c r="T81" s="182"/>
      <c r="U81" s="183"/>
      <c r="V81" s="308"/>
      <c r="W81" s="309"/>
      <c r="X81" s="309"/>
      <c r="Y81" s="309"/>
      <c r="Z81" s="309"/>
      <c r="AA81" s="12" t="s">
        <v>209</v>
      </c>
      <c r="AB81" s="12"/>
      <c r="AC81" s="12"/>
      <c r="AD81" s="309"/>
      <c r="AE81" s="309"/>
      <c r="AF81" s="12" t="s">
        <v>210</v>
      </c>
      <c r="AG81" s="12"/>
      <c r="AH81" s="12"/>
      <c r="AI81" s="12"/>
      <c r="AJ81" s="12"/>
      <c r="AK81" s="12" t="s">
        <v>224</v>
      </c>
      <c r="AL81" s="12"/>
      <c r="AM81" s="12"/>
      <c r="AN81" s="12"/>
      <c r="AO81" s="12"/>
      <c r="AP81" s="28"/>
      <c r="AZ81" s="195"/>
      <c r="BA81" s="195"/>
      <c r="BB81" s="195"/>
      <c r="BC81" s="195"/>
      <c r="BD81" s="301" t="s">
        <v>222</v>
      </c>
      <c r="BE81" s="301"/>
      <c r="BF81" s="301"/>
      <c r="BG81" s="301"/>
      <c r="BH81" s="301"/>
      <c r="BI81" s="301"/>
      <c r="BJ81" s="301"/>
      <c r="BK81" s="301"/>
      <c r="BL81" s="301"/>
      <c r="BM81" s="182" t="s">
        <v>223</v>
      </c>
      <c r="BN81" s="182"/>
      <c r="BO81" s="182"/>
      <c r="BP81" s="182"/>
      <c r="BQ81" s="182"/>
      <c r="BR81" s="183"/>
      <c r="BS81" s="315"/>
      <c r="BT81" s="316"/>
      <c r="BU81" s="316"/>
      <c r="BV81" s="316"/>
      <c r="BW81" s="316"/>
      <c r="BX81" s="12" t="s">
        <v>209</v>
      </c>
      <c r="BY81" s="12"/>
      <c r="BZ81" s="12"/>
      <c r="CA81" s="316"/>
      <c r="CB81" s="316"/>
      <c r="CC81" s="12" t="s">
        <v>210</v>
      </c>
      <c r="CD81" s="12"/>
      <c r="CE81" s="12"/>
      <c r="CF81" s="12"/>
      <c r="CG81" s="12"/>
      <c r="CH81" s="12" t="s">
        <v>224</v>
      </c>
      <c r="CI81" s="12"/>
      <c r="CJ81" s="12"/>
      <c r="CK81" s="12"/>
      <c r="CL81" s="12"/>
      <c r="CM81" s="28"/>
    </row>
    <row r="82" spans="2:93" s="3" customFormat="1" ht="30" customHeight="1">
      <c r="C82" s="195"/>
      <c r="D82" s="195"/>
      <c r="E82" s="195"/>
      <c r="F82" s="195"/>
      <c r="G82" s="301"/>
      <c r="H82" s="301"/>
      <c r="I82" s="301"/>
      <c r="J82" s="301"/>
      <c r="K82" s="301"/>
      <c r="L82" s="301"/>
      <c r="M82" s="301"/>
      <c r="N82" s="301"/>
      <c r="O82" s="301"/>
      <c r="P82" s="181" t="s">
        <v>225</v>
      </c>
      <c r="Q82" s="182"/>
      <c r="R82" s="182"/>
      <c r="S82" s="182"/>
      <c r="T82" s="182"/>
      <c r="U82" s="183"/>
      <c r="V82" s="308"/>
      <c r="W82" s="309"/>
      <c r="X82" s="309"/>
      <c r="Y82" s="309"/>
      <c r="Z82" s="309"/>
      <c r="AA82" s="12" t="s">
        <v>209</v>
      </c>
      <c r="AB82" s="12"/>
      <c r="AC82" s="12"/>
      <c r="AD82" s="309"/>
      <c r="AE82" s="309"/>
      <c r="AF82" s="12" t="s">
        <v>210</v>
      </c>
      <c r="AG82" s="12"/>
      <c r="AH82" s="12"/>
      <c r="AI82" s="12"/>
      <c r="AJ82" s="12"/>
      <c r="AK82" s="12" t="s">
        <v>224</v>
      </c>
      <c r="AL82" s="12"/>
      <c r="AM82" s="12"/>
      <c r="AN82" s="12"/>
      <c r="AO82" s="12"/>
      <c r="AP82" s="28"/>
      <c r="AZ82" s="195"/>
      <c r="BA82" s="195"/>
      <c r="BB82" s="195"/>
      <c r="BC82" s="195"/>
      <c r="BD82" s="301"/>
      <c r="BE82" s="301"/>
      <c r="BF82" s="301"/>
      <c r="BG82" s="301"/>
      <c r="BH82" s="301"/>
      <c r="BI82" s="301"/>
      <c r="BJ82" s="301"/>
      <c r="BK82" s="301"/>
      <c r="BL82" s="301"/>
      <c r="BM82" s="182" t="s">
        <v>225</v>
      </c>
      <c r="BN82" s="182"/>
      <c r="BO82" s="182"/>
      <c r="BP82" s="182"/>
      <c r="BQ82" s="182"/>
      <c r="BR82" s="183"/>
      <c r="BS82" s="315"/>
      <c r="BT82" s="316"/>
      <c r="BU82" s="316"/>
      <c r="BV82" s="316"/>
      <c r="BW82" s="316"/>
      <c r="BX82" s="12" t="s">
        <v>209</v>
      </c>
      <c r="BY82" s="12"/>
      <c r="BZ82" s="12"/>
      <c r="CA82" s="316"/>
      <c r="CB82" s="316"/>
      <c r="CC82" s="12" t="s">
        <v>210</v>
      </c>
      <c r="CD82" s="12"/>
      <c r="CE82" s="12"/>
      <c r="CF82" s="12"/>
      <c r="CG82" s="12"/>
      <c r="CH82" s="12" t="s">
        <v>224</v>
      </c>
      <c r="CI82" s="12"/>
      <c r="CJ82" s="12"/>
      <c r="CK82" s="12"/>
      <c r="CL82" s="12"/>
      <c r="CM82" s="28"/>
    </row>
    <row r="83" spans="2:93" s="3" customFormat="1" ht="21" customHeight="1">
      <c r="C83" s="249" t="s">
        <v>226</v>
      </c>
      <c r="D83" s="250"/>
      <c r="E83" s="250"/>
      <c r="F83" s="250"/>
      <c r="G83" s="250"/>
      <c r="H83" s="250"/>
      <c r="I83" s="250"/>
      <c r="J83" s="250"/>
      <c r="K83" s="250"/>
      <c r="L83" s="250"/>
      <c r="M83" s="250"/>
      <c r="N83" s="250"/>
      <c r="O83" s="251"/>
      <c r="P83" s="46" t="s">
        <v>227</v>
      </c>
      <c r="Q83" s="12"/>
      <c r="R83" s="12"/>
      <c r="S83" s="12"/>
      <c r="T83" s="12"/>
      <c r="U83" s="12"/>
      <c r="V83" s="12"/>
      <c r="W83" s="12"/>
      <c r="X83" s="12"/>
      <c r="Y83" s="12"/>
      <c r="Z83" s="12"/>
      <c r="AA83" s="12" t="s">
        <v>204</v>
      </c>
      <c r="AB83" s="12"/>
      <c r="AC83" s="12"/>
      <c r="AD83" s="12"/>
      <c r="AE83" s="12"/>
      <c r="AF83" s="12"/>
      <c r="AG83" s="12"/>
      <c r="AH83" s="12" t="s">
        <v>205</v>
      </c>
      <c r="AI83" s="12"/>
      <c r="AJ83" s="12"/>
      <c r="AK83" s="12"/>
      <c r="AL83" s="12"/>
      <c r="AM83" s="12"/>
      <c r="AN83" s="12"/>
      <c r="AO83" s="12"/>
      <c r="AP83" s="28"/>
      <c r="AZ83" s="249" t="s">
        <v>226</v>
      </c>
      <c r="BA83" s="250"/>
      <c r="BB83" s="250"/>
      <c r="BC83" s="250"/>
      <c r="BD83" s="250"/>
      <c r="BE83" s="250"/>
      <c r="BF83" s="250"/>
      <c r="BG83" s="250"/>
      <c r="BH83" s="250"/>
      <c r="BI83" s="250"/>
      <c r="BJ83" s="250"/>
      <c r="BK83" s="250"/>
      <c r="BL83" s="251"/>
      <c r="BM83" s="46" t="s">
        <v>227</v>
      </c>
      <c r="BN83" s="12"/>
      <c r="BO83" s="12"/>
      <c r="BP83" s="12"/>
      <c r="BQ83" s="12"/>
      <c r="BR83" s="12"/>
      <c r="BS83" s="12"/>
      <c r="BT83" s="12"/>
      <c r="BU83" s="12"/>
      <c r="BV83" s="12"/>
      <c r="BW83" s="12"/>
      <c r="BX83" s="12" t="s">
        <v>204</v>
      </c>
      <c r="BY83" s="12"/>
      <c r="BZ83" s="12"/>
      <c r="CA83" s="12"/>
      <c r="CB83" s="12"/>
      <c r="CC83" s="12"/>
      <c r="CD83" s="12"/>
      <c r="CE83" s="12" t="s">
        <v>205</v>
      </c>
      <c r="CF83" s="12"/>
      <c r="CG83" s="12"/>
      <c r="CH83" s="12"/>
      <c r="CI83" s="12"/>
      <c r="CJ83" s="12"/>
      <c r="CK83" s="12"/>
      <c r="CL83" s="12"/>
      <c r="CM83" s="28"/>
    </row>
    <row r="84" spans="2:93" s="3" customFormat="1" ht="21" customHeight="1">
      <c r="C84" s="485"/>
      <c r="D84" s="486"/>
      <c r="E84" s="486"/>
      <c r="F84" s="486"/>
      <c r="G84" s="486"/>
      <c r="H84" s="486"/>
      <c r="I84" s="486"/>
      <c r="J84" s="486"/>
      <c r="K84" s="486"/>
      <c r="L84" s="486"/>
      <c r="M84" s="486"/>
      <c r="N84" s="486"/>
      <c r="O84" s="487"/>
      <c r="P84" s="60"/>
      <c r="Q84" s="61"/>
      <c r="R84" s="61"/>
      <c r="S84" s="61"/>
      <c r="T84" s="61"/>
      <c r="U84" s="61"/>
      <c r="V84" s="61"/>
      <c r="W84" s="61"/>
      <c r="X84" s="61"/>
      <c r="Y84" s="61"/>
      <c r="Z84" s="61"/>
      <c r="AA84" s="61" t="s">
        <v>206</v>
      </c>
      <c r="AB84" s="61"/>
      <c r="AC84" s="61"/>
      <c r="AD84" s="61"/>
      <c r="AE84" s="61"/>
      <c r="AF84" s="61"/>
      <c r="AG84" s="61"/>
      <c r="AH84" s="64" t="s">
        <v>207</v>
      </c>
      <c r="AI84" s="475"/>
      <c r="AJ84" s="475"/>
      <c r="AK84" s="475"/>
      <c r="AL84" s="475"/>
      <c r="AM84" s="475"/>
      <c r="AN84" s="475"/>
      <c r="AO84" s="475"/>
      <c r="AP84" s="70" t="s">
        <v>189</v>
      </c>
      <c r="AZ84" s="485"/>
      <c r="BA84" s="486"/>
      <c r="BB84" s="486"/>
      <c r="BC84" s="486"/>
      <c r="BD84" s="486"/>
      <c r="BE84" s="486"/>
      <c r="BF84" s="486"/>
      <c r="BG84" s="486"/>
      <c r="BH84" s="486"/>
      <c r="BI84" s="486"/>
      <c r="BJ84" s="486"/>
      <c r="BK84" s="486"/>
      <c r="BL84" s="487"/>
      <c r="BM84" s="60"/>
      <c r="BN84" s="61"/>
      <c r="BO84" s="61"/>
      <c r="BP84" s="61"/>
      <c r="BQ84" s="61"/>
      <c r="BR84" s="61"/>
      <c r="BS84" s="61"/>
      <c r="BT84" s="61"/>
      <c r="BU84" s="61"/>
      <c r="BV84" s="61"/>
      <c r="BW84" s="61"/>
      <c r="BX84" s="61" t="s">
        <v>206</v>
      </c>
      <c r="BY84" s="61"/>
      <c r="BZ84" s="61"/>
      <c r="CA84" s="61"/>
      <c r="CB84" s="61"/>
      <c r="CC84" s="61"/>
      <c r="CD84" s="61"/>
      <c r="CE84" s="64" t="s">
        <v>207</v>
      </c>
      <c r="CF84" s="481"/>
      <c r="CG84" s="481"/>
      <c r="CH84" s="481"/>
      <c r="CI84" s="481"/>
      <c r="CJ84" s="481"/>
      <c r="CK84" s="481"/>
      <c r="CL84" s="481"/>
      <c r="CM84" s="70" t="s">
        <v>189</v>
      </c>
    </row>
    <row r="85" spans="2:93" s="3" customFormat="1" ht="21" customHeight="1">
      <c r="C85" s="252"/>
      <c r="D85" s="253"/>
      <c r="E85" s="253"/>
      <c r="F85" s="253"/>
      <c r="G85" s="253"/>
      <c r="H85" s="253"/>
      <c r="I85" s="253"/>
      <c r="J85" s="253"/>
      <c r="K85" s="253"/>
      <c r="L85" s="253"/>
      <c r="M85" s="253"/>
      <c r="N85" s="253"/>
      <c r="O85" s="254"/>
      <c r="P85" s="181" t="s">
        <v>208</v>
      </c>
      <c r="Q85" s="182"/>
      <c r="R85" s="182"/>
      <c r="S85" s="182"/>
      <c r="T85" s="182"/>
      <c r="U85" s="183"/>
      <c r="V85" s="308"/>
      <c r="W85" s="309"/>
      <c r="X85" s="65"/>
      <c r="Y85" s="66" t="s">
        <v>209</v>
      </c>
      <c r="Z85" s="65"/>
      <c r="AA85" s="66" t="s">
        <v>210</v>
      </c>
      <c r="AB85" s="65"/>
      <c r="AC85" s="66" t="s">
        <v>211</v>
      </c>
      <c r="AD85" s="66"/>
      <c r="AE85" s="66" t="s">
        <v>212</v>
      </c>
      <c r="AF85" s="309"/>
      <c r="AG85" s="309"/>
      <c r="AH85" s="65"/>
      <c r="AI85" s="66" t="s">
        <v>209</v>
      </c>
      <c r="AJ85" s="65"/>
      <c r="AK85" s="66" t="s">
        <v>210</v>
      </c>
      <c r="AL85" s="65"/>
      <c r="AM85" s="66" t="s">
        <v>211</v>
      </c>
      <c r="AN85" s="66"/>
      <c r="AO85" s="29"/>
      <c r="AP85" s="30"/>
      <c r="AZ85" s="252"/>
      <c r="BA85" s="253"/>
      <c r="BB85" s="253"/>
      <c r="BC85" s="253"/>
      <c r="BD85" s="253"/>
      <c r="BE85" s="253"/>
      <c r="BF85" s="253"/>
      <c r="BG85" s="253"/>
      <c r="BH85" s="253"/>
      <c r="BI85" s="253"/>
      <c r="BJ85" s="253"/>
      <c r="BK85" s="253"/>
      <c r="BL85" s="254"/>
      <c r="BM85" s="182" t="s">
        <v>208</v>
      </c>
      <c r="BN85" s="182"/>
      <c r="BO85" s="182"/>
      <c r="BP85" s="182"/>
      <c r="BQ85" s="182"/>
      <c r="BR85" s="183"/>
      <c r="BS85" s="315"/>
      <c r="BT85" s="316"/>
      <c r="BU85" s="66"/>
      <c r="BV85" s="66" t="s">
        <v>209</v>
      </c>
      <c r="BW85" s="66"/>
      <c r="BX85" s="66" t="s">
        <v>210</v>
      </c>
      <c r="BY85" s="66"/>
      <c r="BZ85" s="66" t="s">
        <v>211</v>
      </c>
      <c r="CA85" s="66"/>
      <c r="CB85" s="66" t="s">
        <v>212</v>
      </c>
      <c r="CC85" s="316"/>
      <c r="CD85" s="316"/>
      <c r="CE85" s="66"/>
      <c r="CF85" s="66" t="s">
        <v>209</v>
      </c>
      <c r="CG85" s="66"/>
      <c r="CH85" s="66" t="s">
        <v>210</v>
      </c>
      <c r="CI85" s="66"/>
      <c r="CJ85" s="66" t="s">
        <v>211</v>
      </c>
      <c r="CK85" s="66"/>
      <c r="CL85" s="29"/>
      <c r="CM85" s="30"/>
    </row>
    <row r="86" spans="2:93" s="3" customFormat="1" ht="22.5" customHeight="1"/>
    <row r="87" spans="2:93" s="3" customFormat="1" ht="22.5" customHeight="1">
      <c r="B87" s="9" t="s">
        <v>228</v>
      </c>
      <c r="AY87" s="9" t="s">
        <v>228</v>
      </c>
    </row>
    <row r="88" spans="2:93" ht="18.75" customHeight="1">
      <c r="B88" s="4" t="s">
        <v>229</v>
      </c>
      <c r="D88" s="4"/>
      <c r="AE88" s="488" t="s">
        <v>230</v>
      </c>
      <c r="AF88" s="488"/>
      <c r="AG88" s="488"/>
      <c r="AH88" s="488"/>
      <c r="AI88" s="488"/>
      <c r="AJ88" s="488"/>
      <c r="AK88" s="488"/>
      <c r="AL88" s="488"/>
      <c r="AM88" s="488"/>
      <c r="AN88" s="4" t="s">
        <v>231</v>
      </c>
      <c r="AO88" s="4"/>
      <c r="AY88" s="4" t="s">
        <v>229</v>
      </c>
      <c r="BA88" s="4"/>
      <c r="CB88" s="488" t="s">
        <v>230</v>
      </c>
      <c r="CC88" s="488"/>
      <c r="CD88" s="488"/>
      <c r="CE88" s="488"/>
      <c r="CF88" s="488"/>
      <c r="CG88" s="488"/>
      <c r="CH88" s="488"/>
      <c r="CI88" s="488"/>
      <c r="CJ88" s="488"/>
      <c r="CK88" s="4" t="s">
        <v>231</v>
      </c>
      <c r="CL88" s="4"/>
    </row>
    <row r="89" spans="2:93" ht="18.75" customHeight="1">
      <c r="B89" s="10" t="s">
        <v>232</v>
      </c>
      <c r="AN89" s="71" t="s">
        <v>233</v>
      </c>
      <c r="AY89" s="10" t="s">
        <v>232</v>
      </c>
      <c r="CK89" s="71" t="s">
        <v>233</v>
      </c>
    </row>
    <row r="90" spans="2:93" ht="22.5" customHeight="1">
      <c r="D90" s="181"/>
      <c r="E90" s="182"/>
      <c r="F90" s="182"/>
      <c r="G90" s="182"/>
      <c r="H90" s="182"/>
      <c r="I90" s="183"/>
      <c r="J90" s="181" t="s">
        <v>234</v>
      </c>
      <c r="K90" s="182"/>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3"/>
      <c r="BA90" s="181"/>
      <c r="BB90" s="182"/>
      <c r="BC90" s="182"/>
      <c r="BD90" s="182"/>
      <c r="BE90" s="182"/>
      <c r="BF90" s="183"/>
      <c r="BG90" s="181" t="s">
        <v>234</v>
      </c>
      <c r="BH90" s="182"/>
      <c r="BI90" s="182"/>
      <c r="BJ90" s="182"/>
      <c r="BK90" s="182"/>
      <c r="BL90" s="182"/>
      <c r="BM90" s="182"/>
      <c r="BN90" s="182"/>
      <c r="BO90" s="182"/>
      <c r="BP90" s="182"/>
      <c r="BQ90" s="182"/>
      <c r="BR90" s="182"/>
      <c r="BS90" s="182"/>
      <c r="BT90" s="182"/>
      <c r="BU90" s="182"/>
      <c r="BV90" s="182"/>
      <c r="BW90" s="182"/>
      <c r="BX90" s="182"/>
      <c r="BY90" s="182"/>
      <c r="BZ90" s="182"/>
      <c r="CA90" s="182"/>
      <c r="CB90" s="182"/>
      <c r="CC90" s="182"/>
      <c r="CD90" s="182"/>
      <c r="CE90" s="182"/>
      <c r="CF90" s="182"/>
      <c r="CG90" s="182"/>
      <c r="CH90" s="182"/>
      <c r="CI90" s="182"/>
      <c r="CJ90" s="182"/>
      <c r="CK90" s="183"/>
    </row>
    <row r="91" spans="2:93" ht="19.5" customHeight="1">
      <c r="D91" s="210" t="s">
        <v>235</v>
      </c>
      <c r="E91" s="211"/>
      <c r="F91" s="211"/>
      <c r="G91" s="211"/>
      <c r="H91" s="211"/>
      <c r="I91" s="212"/>
      <c r="J91" s="46"/>
      <c r="K91" s="12"/>
      <c r="L91" s="73" t="s">
        <v>236</v>
      </c>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28"/>
      <c r="BA91" s="210" t="s">
        <v>235</v>
      </c>
      <c r="BB91" s="211"/>
      <c r="BC91" s="211"/>
      <c r="BD91" s="211"/>
      <c r="BE91" s="211"/>
      <c r="BF91" s="212"/>
      <c r="BG91" s="46"/>
      <c r="BH91" s="12"/>
      <c r="BI91" s="73" t="s">
        <v>236</v>
      </c>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28"/>
    </row>
    <row r="92" spans="2:93" ht="19.5" customHeight="1">
      <c r="D92" s="213"/>
      <c r="E92" s="214"/>
      <c r="F92" s="214"/>
      <c r="G92" s="214"/>
      <c r="H92" s="214"/>
      <c r="I92" s="215"/>
      <c r="J92" s="60"/>
      <c r="K92" s="61"/>
      <c r="L92" s="75" t="s">
        <v>237</v>
      </c>
      <c r="M92" s="61"/>
      <c r="N92" s="61"/>
      <c r="O92" s="61"/>
      <c r="P92" s="61"/>
      <c r="Q92" s="61"/>
      <c r="R92" s="61"/>
      <c r="S92" s="61"/>
      <c r="T92" s="61"/>
      <c r="U92" s="61"/>
      <c r="V92" s="61"/>
      <c r="W92" s="61"/>
      <c r="X92" s="61"/>
      <c r="Y92" s="61"/>
      <c r="Z92" s="61"/>
      <c r="AA92" s="61"/>
      <c r="AB92" s="61"/>
      <c r="AC92" s="61"/>
      <c r="AD92" s="61"/>
      <c r="AE92" s="597" t="s">
        <v>339</v>
      </c>
      <c r="AF92" s="597"/>
      <c r="AG92" s="597"/>
      <c r="AH92" s="597"/>
      <c r="AI92" s="597"/>
      <c r="AJ92" s="597"/>
      <c r="AK92" s="597"/>
      <c r="AL92" s="597"/>
      <c r="AM92" s="597"/>
      <c r="AN92" s="598"/>
      <c r="BA92" s="213"/>
      <c r="BB92" s="214"/>
      <c r="BC92" s="214"/>
      <c r="BD92" s="214"/>
      <c r="BE92" s="214"/>
      <c r="BF92" s="215"/>
      <c r="BG92" s="60"/>
      <c r="BH92" s="61"/>
      <c r="BI92" s="75" t="s">
        <v>237</v>
      </c>
      <c r="BJ92" s="61"/>
      <c r="BK92" s="61"/>
      <c r="BL92" s="61"/>
      <c r="BM92" s="61"/>
      <c r="BN92" s="61"/>
      <c r="BO92" s="61"/>
      <c r="BP92" s="61"/>
      <c r="BQ92" s="61"/>
      <c r="BR92" s="61"/>
      <c r="BS92" s="61"/>
      <c r="BT92" s="61"/>
      <c r="BU92" s="61"/>
      <c r="BV92" s="61"/>
      <c r="BW92" s="61"/>
      <c r="BX92" s="61"/>
      <c r="BY92" s="61"/>
      <c r="BZ92" s="61"/>
      <c r="CA92" s="61"/>
      <c r="CB92" s="61"/>
      <c r="CC92" s="61"/>
      <c r="CD92" s="61"/>
      <c r="CE92" s="61"/>
      <c r="CF92" s="61"/>
      <c r="CG92" s="61"/>
      <c r="CH92" s="61"/>
      <c r="CI92" s="61"/>
      <c r="CJ92" s="61"/>
      <c r="CK92" s="62"/>
    </row>
    <row r="93" spans="2:93" ht="22.5" customHeight="1"/>
    <row r="94" spans="2:93" ht="18.75" customHeight="1">
      <c r="B94" s="10" t="s">
        <v>238</v>
      </c>
      <c r="AY94" s="10" t="s">
        <v>238</v>
      </c>
    </row>
    <row r="95" spans="2:93" ht="22.5" customHeight="1">
      <c r="D95" s="181"/>
      <c r="E95" s="182"/>
      <c r="F95" s="182"/>
      <c r="G95" s="182"/>
      <c r="H95" s="182"/>
      <c r="I95" s="182"/>
      <c r="J95" s="183"/>
      <c r="K95" s="181" t="s">
        <v>239</v>
      </c>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3"/>
      <c r="BA95" s="181"/>
      <c r="BB95" s="182"/>
      <c r="BC95" s="182"/>
      <c r="BD95" s="182"/>
      <c r="BE95" s="182"/>
      <c r="BF95" s="182"/>
      <c r="BG95" s="183"/>
      <c r="BH95" s="181" t="s">
        <v>239</v>
      </c>
      <c r="BI95" s="182"/>
      <c r="BJ95" s="182"/>
      <c r="BK95" s="182"/>
      <c r="BL95" s="182"/>
      <c r="BM95" s="182"/>
      <c r="BN95" s="182"/>
      <c r="BO95" s="182"/>
      <c r="BP95" s="182"/>
      <c r="BQ95" s="182"/>
      <c r="BR95" s="182"/>
      <c r="BS95" s="182"/>
      <c r="BT95" s="182"/>
      <c r="BU95" s="182"/>
      <c r="BV95" s="182"/>
      <c r="BW95" s="182"/>
      <c r="BX95" s="182"/>
      <c r="BY95" s="182"/>
      <c r="BZ95" s="182"/>
      <c r="CA95" s="182"/>
      <c r="CB95" s="182"/>
      <c r="CC95" s="182"/>
      <c r="CD95" s="182"/>
      <c r="CE95" s="182"/>
      <c r="CF95" s="182"/>
      <c r="CG95" s="182"/>
      <c r="CH95" s="182"/>
      <c r="CI95" s="182"/>
      <c r="CJ95" s="182"/>
      <c r="CK95" s="182"/>
      <c r="CL95" s="182"/>
      <c r="CM95" s="182"/>
      <c r="CN95" s="182"/>
      <c r="CO95" s="183"/>
    </row>
    <row r="96" spans="2:93" ht="21" customHeight="1">
      <c r="D96" s="489" t="s">
        <v>240</v>
      </c>
      <c r="E96" s="489"/>
      <c r="F96" s="302" t="s">
        <v>241</v>
      </c>
      <c r="G96" s="302"/>
      <c r="H96" s="302"/>
      <c r="I96" s="302"/>
      <c r="J96" s="302"/>
      <c r="K96" s="80"/>
      <c r="L96" s="81"/>
      <c r="M96" s="81" t="s">
        <v>242</v>
      </c>
      <c r="N96" s="81"/>
      <c r="O96" s="81"/>
      <c r="P96" s="81"/>
      <c r="Q96" s="81"/>
      <c r="R96" s="81"/>
      <c r="S96" s="81"/>
      <c r="T96" s="81"/>
      <c r="U96" s="81"/>
      <c r="V96" s="81"/>
      <c r="W96" s="81" t="s">
        <v>243</v>
      </c>
      <c r="X96" s="81"/>
      <c r="Y96" s="81"/>
      <c r="Z96" s="81"/>
      <c r="AA96" s="81"/>
      <c r="AB96" s="81"/>
      <c r="AC96" s="81"/>
      <c r="AD96" s="81"/>
      <c r="AE96" s="81"/>
      <c r="AF96" s="81"/>
      <c r="AG96" s="81"/>
      <c r="AH96" s="81"/>
      <c r="AI96" s="81"/>
      <c r="AJ96" s="81"/>
      <c r="AK96" s="81"/>
      <c r="AL96" s="81"/>
      <c r="AM96" s="81"/>
      <c r="AN96" s="81"/>
      <c r="AO96" s="81"/>
      <c r="AP96" s="81"/>
      <c r="AQ96" s="82"/>
      <c r="AR96" s="83"/>
      <c r="BA96" s="489" t="s">
        <v>240</v>
      </c>
      <c r="BB96" s="489"/>
      <c r="BC96" s="302" t="s">
        <v>241</v>
      </c>
      <c r="BD96" s="302"/>
      <c r="BE96" s="302"/>
      <c r="BF96" s="302"/>
      <c r="BG96" s="302"/>
      <c r="BH96" s="80"/>
      <c r="BI96" s="81"/>
      <c r="BJ96" s="81" t="s">
        <v>242</v>
      </c>
      <c r="BK96" s="81"/>
      <c r="BL96" s="81"/>
      <c r="BM96" s="81"/>
      <c r="BN96" s="81"/>
      <c r="BO96" s="81"/>
      <c r="BP96" s="81"/>
      <c r="BQ96" s="81"/>
      <c r="BR96" s="81"/>
      <c r="BS96" s="81"/>
      <c r="BT96" s="81" t="s">
        <v>243</v>
      </c>
      <c r="BU96" s="81"/>
      <c r="BV96" s="81"/>
      <c r="BW96" s="81"/>
      <c r="BX96" s="81"/>
      <c r="BY96" s="81"/>
      <c r="BZ96" s="81"/>
      <c r="CA96" s="81"/>
      <c r="CB96" s="81"/>
      <c r="CC96" s="81"/>
      <c r="CD96" s="81"/>
      <c r="CE96" s="81"/>
      <c r="CF96" s="81"/>
      <c r="CG96" s="81"/>
      <c r="CH96" s="81"/>
      <c r="CI96" s="81"/>
      <c r="CJ96" s="81"/>
      <c r="CK96" s="81"/>
      <c r="CL96" s="81"/>
      <c r="CM96" s="81"/>
      <c r="CN96" s="82"/>
      <c r="CO96" s="83"/>
    </row>
    <row r="97" spans="2:93" ht="21" customHeight="1">
      <c r="D97" s="489"/>
      <c r="E97" s="489"/>
      <c r="F97" s="302" t="s">
        <v>244</v>
      </c>
      <c r="G97" s="302"/>
      <c r="H97" s="302"/>
      <c r="I97" s="302"/>
      <c r="J97" s="302"/>
      <c r="K97" s="88"/>
      <c r="L97" s="4"/>
      <c r="M97" s="4" t="s">
        <v>245</v>
      </c>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R97" s="89"/>
      <c r="BA97" s="489"/>
      <c r="BB97" s="489"/>
      <c r="BC97" s="302" t="s">
        <v>244</v>
      </c>
      <c r="BD97" s="302"/>
      <c r="BE97" s="302"/>
      <c r="BF97" s="302"/>
      <c r="BG97" s="302"/>
      <c r="BH97" s="88"/>
      <c r="BI97" s="4"/>
      <c r="BJ97" s="4" t="s">
        <v>245</v>
      </c>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O97" s="89"/>
    </row>
    <row r="98" spans="2:93" ht="21" customHeight="1">
      <c r="D98" s="489"/>
      <c r="E98" s="489"/>
      <c r="F98" s="302"/>
      <c r="G98" s="302"/>
      <c r="H98" s="302"/>
      <c r="I98" s="302"/>
      <c r="J98" s="302"/>
      <c r="K98" s="88"/>
      <c r="L98" s="4"/>
      <c r="M98" s="4" t="s">
        <v>246</v>
      </c>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R98" s="89"/>
      <c r="BA98" s="489"/>
      <c r="BB98" s="489"/>
      <c r="BC98" s="302"/>
      <c r="BD98" s="302"/>
      <c r="BE98" s="302"/>
      <c r="BF98" s="302"/>
      <c r="BG98" s="302"/>
      <c r="BH98" s="88"/>
      <c r="BI98" s="4"/>
      <c r="BJ98" s="4" t="s">
        <v>246</v>
      </c>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O98" s="89"/>
    </row>
    <row r="99" spans="2:93" ht="21" customHeight="1">
      <c r="D99" s="489"/>
      <c r="E99" s="489"/>
      <c r="F99" s="302"/>
      <c r="G99" s="302"/>
      <c r="H99" s="302"/>
      <c r="I99" s="302"/>
      <c r="J99" s="302"/>
      <c r="K99" s="93"/>
      <c r="L99" s="75"/>
      <c r="M99" s="75" t="s">
        <v>247</v>
      </c>
      <c r="N99" s="75"/>
      <c r="O99" s="75"/>
      <c r="P99" s="75"/>
      <c r="Q99" s="75"/>
      <c r="R99" s="75"/>
      <c r="S99" s="75"/>
      <c r="T99" s="75"/>
      <c r="U99" s="75"/>
      <c r="V99" s="75"/>
      <c r="W99" s="75"/>
      <c r="X99" s="75"/>
      <c r="Y99" s="75"/>
      <c r="Z99" s="75"/>
      <c r="AA99" s="75"/>
      <c r="AB99" s="75"/>
      <c r="AC99" s="75"/>
      <c r="AD99" s="75"/>
      <c r="AE99" s="75"/>
      <c r="AF99" s="75"/>
      <c r="AG99" s="75"/>
      <c r="AH99" s="75" t="s">
        <v>243</v>
      </c>
      <c r="AI99" s="75"/>
      <c r="AJ99" s="75"/>
      <c r="AK99" s="75"/>
      <c r="AL99" s="75"/>
      <c r="AM99" s="75"/>
      <c r="AN99" s="75"/>
      <c r="AO99" s="75"/>
      <c r="AP99" s="75"/>
      <c r="AQ99" s="94"/>
      <c r="AR99" s="95"/>
      <c r="BA99" s="489"/>
      <c r="BB99" s="489"/>
      <c r="BC99" s="302"/>
      <c r="BD99" s="302"/>
      <c r="BE99" s="302"/>
      <c r="BF99" s="302"/>
      <c r="BG99" s="302"/>
      <c r="BH99" s="93"/>
      <c r="BI99" s="75"/>
      <c r="BJ99" s="75" t="s">
        <v>247</v>
      </c>
      <c r="BK99" s="75"/>
      <c r="BL99" s="75"/>
      <c r="BM99" s="75"/>
      <c r="BN99" s="75"/>
      <c r="BO99" s="75"/>
      <c r="BP99" s="75"/>
      <c r="BQ99" s="75"/>
      <c r="BR99" s="75"/>
      <c r="BS99" s="75"/>
      <c r="BT99" s="75"/>
      <c r="BU99" s="75"/>
      <c r="BV99" s="75"/>
      <c r="BW99" s="75"/>
      <c r="BX99" s="75"/>
      <c r="BY99" s="75"/>
      <c r="BZ99" s="75"/>
      <c r="CA99" s="75"/>
      <c r="CB99" s="75"/>
      <c r="CC99" s="75"/>
      <c r="CD99" s="75"/>
      <c r="CE99" s="75" t="s">
        <v>243</v>
      </c>
      <c r="CF99" s="75"/>
      <c r="CG99" s="75"/>
      <c r="CH99" s="75"/>
      <c r="CI99" s="75"/>
      <c r="CJ99" s="75"/>
      <c r="CK99" s="75"/>
      <c r="CL99" s="75"/>
      <c r="CM99" s="75"/>
      <c r="CN99" s="94"/>
      <c r="CO99" s="95"/>
    </row>
    <row r="100" spans="2:93" ht="21" customHeight="1">
      <c r="D100" s="489" t="s">
        <v>248</v>
      </c>
      <c r="E100" s="489"/>
      <c r="F100" s="302" t="s">
        <v>241</v>
      </c>
      <c r="G100" s="302"/>
      <c r="H100" s="302"/>
      <c r="I100" s="302"/>
      <c r="J100" s="302"/>
      <c r="K100" s="93"/>
      <c r="L100" s="75"/>
      <c r="M100" s="75" t="s">
        <v>249</v>
      </c>
      <c r="N100" s="75"/>
      <c r="O100" s="75"/>
      <c r="P100" s="75"/>
      <c r="Q100" s="75"/>
      <c r="R100" s="75"/>
      <c r="S100" s="75"/>
      <c r="T100" s="75"/>
      <c r="U100" s="75"/>
      <c r="V100" s="75"/>
      <c r="W100" s="75"/>
      <c r="X100" s="75"/>
      <c r="Y100" s="75"/>
      <c r="Z100" s="75"/>
      <c r="AA100" s="75"/>
      <c r="AB100" s="75"/>
      <c r="AC100" s="75"/>
      <c r="AD100" s="75"/>
      <c r="AE100" s="75"/>
      <c r="AF100" s="75"/>
      <c r="AG100" s="75"/>
      <c r="AH100" s="75" t="s">
        <v>243</v>
      </c>
      <c r="AI100" s="75"/>
      <c r="AJ100" s="75"/>
      <c r="AK100" s="75"/>
      <c r="AL100" s="75"/>
      <c r="AM100" s="75"/>
      <c r="AN100" s="75"/>
      <c r="AO100" s="75"/>
      <c r="AP100" s="75"/>
      <c r="AQ100" s="94"/>
      <c r="AR100" s="95"/>
      <c r="BA100" s="489" t="s">
        <v>248</v>
      </c>
      <c r="BB100" s="489"/>
      <c r="BC100" s="302" t="s">
        <v>241</v>
      </c>
      <c r="BD100" s="302"/>
      <c r="BE100" s="302"/>
      <c r="BF100" s="302"/>
      <c r="BG100" s="302"/>
      <c r="BH100" s="93"/>
      <c r="BI100" s="75"/>
      <c r="BJ100" s="75" t="s">
        <v>249</v>
      </c>
      <c r="BK100" s="75"/>
      <c r="BL100" s="75"/>
      <c r="BM100" s="75"/>
      <c r="BN100" s="75"/>
      <c r="BO100" s="75"/>
      <c r="BP100" s="75"/>
      <c r="BQ100" s="75"/>
      <c r="BR100" s="75"/>
      <c r="BS100" s="75"/>
      <c r="BT100" s="75"/>
      <c r="BU100" s="75"/>
      <c r="BV100" s="75"/>
      <c r="BW100" s="75"/>
      <c r="BX100" s="75"/>
      <c r="BY100" s="75"/>
      <c r="BZ100" s="75"/>
      <c r="CA100" s="75"/>
      <c r="CB100" s="75"/>
      <c r="CC100" s="75"/>
      <c r="CD100" s="75"/>
      <c r="CE100" s="75" t="s">
        <v>243</v>
      </c>
      <c r="CF100" s="75"/>
      <c r="CG100" s="75"/>
      <c r="CH100" s="75"/>
      <c r="CI100" s="75"/>
      <c r="CJ100" s="75"/>
      <c r="CK100" s="75"/>
      <c r="CL100" s="75"/>
      <c r="CM100" s="75"/>
      <c r="CN100" s="94"/>
      <c r="CO100" s="95"/>
    </row>
    <row r="101" spans="2:93" ht="21" customHeight="1">
      <c r="D101" s="489"/>
      <c r="E101" s="489"/>
      <c r="F101" s="302" t="s">
        <v>244</v>
      </c>
      <c r="G101" s="302"/>
      <c r="H101" s="302"/>
      <c r="I101" s="302"/>
      <c r="J101" s="302"/>
      <c r="K101" s="88"/>
      <c r="L101" s="4"/>
      <c r="M101" s="4" t="s">
        <v>245</v>
      </c>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R101" s="89"/>
      <c r="BA101" s="489"/>
      <c r="BB101" s="489"/>
      <c r="BC101" s="302" t="s">
        <v>244</v>
      </c>
      <c r="BD101" s="302"/>
      <c r="BE101" s="302"/>
      <c r="BF101" s="302"/>
      <c r="BG101" s="302"/>
      <c r="BH101" s="88"/>
      <c r="BI101" s="4"/>
      <c r="BJ101" s="4" t="s">
        <v>245</v>
      </c>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O101" s="89"/>
    </row>
    <row r="102" spans="2:93" ht="21" customHeight="1">
      <c r="D102" s="489"/>
      <c r="E102" s="489"/>
      <c r="F102" s="302"/>
      <c r="G102" s="302"/>
      <c r="H102" s="302"/>
      <c r="I102" s="302"/>
      <c r="J102" s="302"/>
      <c r="K102" s="88"/>
      <c r="L102" s="4"/>
      <c r="M102" s="4" t="s">
        <v>250</v>
      </c>
      <c r="N102" s="4"/>
      <c r="O102" s="4"/>
      <c r="P102" s="4"/>
      <c r="Q102" s="4"/>
      <c r="R102" s="4"/>
      <c r="S102" s="4"/>
      <c r="T102" s="4"/>
      <c r="U102" s="4"/>
      <c r="V102" s="4"/>
      <c r="W102" s="4"/>
      <c r="X102" s="4"/>
      <c r="Y102" s="4"/>
      <c r="Z102" s="4"/>
      <c r="AA102" s="4"/>
      <c r="AB102" s="4"/>
      <c r="AC102" s="4"/>
      <c r="AD102" s="4"/>
      <c r="AE102" s="4"/>
      <c r="AF102" s="4"/>
      <c r="AG102" s="4"/>
      <c r="AH102" s="4" t="s">
        <v>243</v>
      </c>
      <c r="AI102" s="4"/>
      <c r="AJ102" s="4"/>
      <c r="AK102" s="4"/>
      <c r="AL102" s="4"/>
      <c r="AM102" s="4"/>
      <c r="AN102" s="4"/>
      <c r="AO102" s="4"/>
      <c r="AP102" s="4"/>
      <c r="AR102" s="89"/>
      <c r="BA102" s="489"/>
      <c r="BB102" s="489"/>
      <c r="BC102" s="302"/>
      <c r="BD102" s="302"/>
      <c r="BE102" s="302"/>
      <c r="BF102" s="302"/>
      <c r="BG102" s="302"/>
      <c r="BH102" s="88"/>
      <c r="BI102" s="4"/>
      <c r="BJ102" s="4" t="s">
        <v>250</v>
      </c>
      <c r="BK102" s="4"/>
      <c r="BL102" s="4"/>
      <c r="BM102" s="4"/>
      <c r="BN102" s="4"/>
      <c r="BO102" s="4"/>
      <c r="BP102" s="4"/>
      <c r="BQ102" s="4"/>
      <c r="BR102" s="4"/>
      <c r="BS102" s="4"/>
      <c r="BT102" s="4"/>
      <c r="BU102" s="4"/>
      <c r="BV102" s="4"/>
      <c r="BW102" s="4"/>
      <c r="BX102" s="4"/>
      <c r="BY102" s="4"/>
      <c r="BZ102" s="4"/>
      <c r="CA102" s="4"/>
      <c r="CB102" s="4"/>
      <c r="CC102" s="4"/>
      <c r="CD102" s="4"/>
      <c r="CE102" s="4" t="s">
        <v>243</v>
      </c>
      <c r="CF102" s="4"/>
      <c r="CG102" s="4"/>
      <c r="CH102" s="4"/>
      <c r="CI102" s="4"/>
      <c r="CJ102" s="4"/>
      <c r="CK102" s="4"/>
      <c r="CL102" s="4"/>
      <c r="CM102" s="4"/>
      <c r="CO102" s="89"/>
    </row>
    <row r="103" spans="2:93" ht="21" customHeight="1">
      <c r="D103" s="489"/>
      <c r="E103" s="489"/>
      <c r="F103" s="302"/>
      <c r="G103" s="302"/>
      <c r="H103" s="302"/>
      <c r="I103" s="302"/>
      <c r="J103" s="302"/>
      <c r="K103" s="93"/>
      <c r="L103" s="97" t="s">
        <v>251</v>
      </c>
      <c r="M103" s="75"/>
      <c r="N103" s="75"/>
      <c r="O103" s="75"/>
      <c r="P103" s="75"/>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94"/>
      <c r="AR103" s="95"/>
      <c r="BA103" s="489"/>
      <c r="BB103" s="489"/>
      <c r="BC103" s="302"/>
      <c r="BD103" s="302"/>
      <c r="BE103" s="302"/>
      <c r="BF103" s="302"/>
      <c r="BG103" s="302"/>
      <c r="BH103" s="93"/>
      <c r="BI103" s="97" t="s">
        <v>251</v>
      </c>
      <c r="BJ103" s="75"/>
      <c r="BK103" s="75"/>
      <c r="BL103" s="75"/>
      <c r="BM103" s="75"/>
      <c r="BN103" s="75"/>
      <c r="BO103" s="75"/>
      <c r="BP103" s="75"/>
      <c r="BQ103" s="75"/>
      <c r="BR103" s="75"/>
      <c r="BS103" s="75"/>
      <c r="BT103" s="75"/>
      <c r="BU103" s="75"/>
      <c r="BV103" s="75"/>
      <c r="BW103" s="75"/>
      <c r="BX103" s="75"/>
      <c r="BY103" s="75"/>
      <c r="BZ103" s="75"/>
      <c r="CA103" s="75"/>
      <c r="CB103" s="75"/>
      <c r="CC103" s="75"/>
      <c r="CD103" s="75"/>
      <c r="CE103" s="75"/>
      <c r="CF103" s="75"/>
      <c r="CG103" s="75"/>
      <c r="CH103" s="75"/>
      <c r="CI103" s="75"/>
      <c r="CJ103" s="75"/>
      <c r="CK103" s="75"/>
      <c r="CL103" s="75"/>
      <c r="CM103" s="75"/>
      <c r="CN103" s="94"/>
      <c r="CO103" s="95"/>
    </row>
    <row r="104" spans="2:93" ht="21" customHeight="1">
      <c r="D104" s="496" t="s">
        <v>252</v>
      </c>
      <c r="E104" s="496"/>
      <c r="F104" s="302" t="s">
        <v>241</v>
      </c>
      <c r="G104" s="302"/>
      <c r="H104" s="302"/>
      <c r="I104" s="302"/>
      <c r="J104" s="302"/>
      <c r="K104" s="93"/>
      <c r="L104" s="75"/>
      <c r="M104" s="75" t="s">
        <v>249</v>
      </c>
      <c r="N104" s="75"/>
      <c r="O104" s="75"/>
      <c r="P104" s="75"/>
      <c r="Q104" s="75"/>
      <c r="R104" s="75"/>
      <c r="S104" s="75"/>
      <c r="T104" s="75"/>
      <c r="U104" s="75"/>
      <c r="V104" s="75"/>
      <c r="W104" s="75"/>
      <c r="X104" s="75"/>
      <c r="Y104" s="75"/>
      <c r="Z104" s="75"/>
      <c r="AA104" s="75"/>
      <c r="AB104" s="75"/>
      <c r="AC104" s="75"/>
      <c r="AD104" s="75"/>
      <c r="AE104" s="75"/>
      <c r="AF104" s="75"/>
      <c r="AG104" s="75"/>
      <c r="AH104" s="75" t="s">
        <v>253</v>
      </c>
      <c r="AI104" s="75"/>
      <c r="AJ104" s="75"/>
      <c r="AK104" s="75"/>
      <c r="AL104" s="75"/>
      <c r="AM104" s="75"/>
      <c r="AN104" s="75"/>
      <c r="AO104" s="75"/>
      <c r="AP104" s="75"/>
      <c r="AQ104" s="94"/>
      <c r="AR104" s="95"/>
      <c r="BA104" s="496" t="s">
        <v>252</v>
      </c>
      <c r="BB104" s="496"/>
      <c r="BC104" s="302" t="s">
        <v>241</v>
      </c>
      <c r="BD104" s="302"/>
      <c r="BE104" s="302"/>
      <c r="BF104" s="302"/>
      <c r="BG104" s="302"/>
      <c r="BH104" s="93"/>
      <c r="BI104" s="75"/>
      <c r="BJ104" s="75" t="s">
        <v>249</v>
      </c>
      <c r="BK104" s="75"/>
      <c r="BL104" s="75"/>
      <c r="BM104" s="75"/>
      <c r="BN104" s="75"/>
      <c r="BO104" s="75"/>
      <c r="BP104" s="75"/>
      <c r="BQ104" s="75"/>
      <c r="BR104" s="75"/>
      <c r="BS104" s="75"/>
      <c r="BT104" s="75"/>
      <c r="BU104" s="75"/>
      <c r="BV104" s="75"/>
      <c r="BW104" s="75"/>
      <c r="BX104" s="75"/>
      <c r="BY104" s="75"/>
      <c r="BZ104" s="75"/>
      <c r="CA104" s="75"/>
      <c r="CB104" s="75"/>
      <c r="CC104" s="75"/>
      <c r="CD104" s="75"/>
      <c r="CE104" s="75" t="s">
        <v>253</v>
      </c>
      <c r="CF104" s="75"/>
      <c r="CG104" s="75"/>
      <c r="CH104" s="75"/>
      <c r="CI104" s="75"/>
      <c r="CJ104" s="75"/>
      <c r="CK104" s="75"/>
      <c r="CL104" s="75"/>
      <c r="CM104" s="75"/>
      <c r="CN104" s="94"/>
      <c r="CO104" s="95"/>
    </row>
    <row r="105" spans="2:93" ht="21" customHeight="1">
      <c r="D105" s="496"/>
      <c r="E105" s="496"/>
      <c r="F105" s="302" t="s">
        <v>244</v>
      </c>
      <c r="G105" s="302"/>
      <c r="H105" s="302"/>
      <c r="I105" s="302"/>
      <c r="J105" s="302"/>
      <c r="K105" s="88"/>
      <c r="L105" s="4"/>
      <c r="M105" s="4" t="s">
        <v>254</v>
      </c>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R105" s="89"/>
      <c r="BA105" s="496"/>
      <c r="BB105" s="496"/>
      <c r="BC105" s="302" t="s">
        <v>244</v>
      </c>
      <c r="BD105" s="302"/>
      <c r="BE105" s="302"/>
      <c r="BF105" s="302"/>
      <c r="BG105" s="302"/>
      <c r="BH105" s="88"/>
      <c r="BI105" s="4"/>
      <c r="BJ105" s="4" t="s">
        <v>254</v>
      </c>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O105" s="89"/>
    </row>
    <row r="106" spans="2:93" ht="21" customHeight="1">
      <c r="D106" s="496"/>
      <c r="E106" s="496"/>
      <c r="F106" s="302"/>
      <c r="G106" s="302"/>
      <c r="H106" s="302"/>
      <c r="I106" s="302"/>
      <c r="J106" s="302"/>
      <c r="K106" s="88"/>
      <c r="L106" s="4"/>
      <c r="M106" s="4" t="s">
        <v>255</v>
      </c>
      <c r="N106" s="4"/>
      <c r="O106" s="4"/>
      <c r="P106" s="4"/>
      <c r="Q106" s="4"/>
      <c r="R106" s="4"/>
      <c r="S106" s="4"/>
      <c r="T106" s="4"/>
      <c r="U106" s="4"/>
      <c r="V106" s="4"/>
      <c r="W106" s="4"/>
      <c r="X106" s="4" t="s">
        <v>253</v>
      </c>
      <c r="Y106" s="4"/>
      <c r="Z106" s="4"/>
      <c r="AA106" s="4"/>
      <c r="AB106" s="4"/>
      <c r="AC106" s="4"/>
      <c r="AD106" s="4"/>
      <c r="AE106" s="4"/>
      <c r="AF106" s="4"/>
      <c r="AG106" s="4"/>
      <c r="AH106" s="4"/>
      <c r="AI106" s="4"/>
      <c r="AJ106" s="4"/>
      <c r="AK106" s="4"/>
      <c r="AL106" s="4"/>
      <c r="AM106" s="4"/>
      <c r="AN106" s="4"/>
      <c r="AO106" s="4"/>
      <c r="AP106" s="4"/>
      <c r="AR106" s="89"/>
      <c r="BA106" s="496"/>
      <c r="BB106" s="496"/>
      <c r="BC106" s="302"/>
      <c r="BD106" s="302"/>
      <c r="BE106" s="302"/>
      <c r="BF106" s="302"/>
      <c r="BG106" s="302"/>
      <c r="BH106" s="88"/>
      <c r="BI106" s="4"/>
      <c r="BJ106" s="4" t="s">
        <v>255</v>
      </c>
      <c r="BK106" s="4"/>
      <c r="BL106" s="4"/>
      <c r="BM106" s="4"/>
      <c r="BN106" s="4"/>
      <c r="BO106" s="4"/>
      <c r="BP106" s="4"/>
      <c r="BQ106" s="4"/>
      <c r="BR106" s="4"/>
      <c r="BS106" s="4"/>
      <c r="BT106" s="4"/>
      <c r="BU106" s="4" t="s">
        <v>253</v>
      </c>
      <c r="BV106" s="4"/>
      <c r="BW106" s="4"/>
      <c r="BX106" s="4"/>
      <c r="BY106" s="4"/>
      <c r="BZ106" s="4"/>
      <c r="CA106" s="4"/>
      <c r="CB106" s="4"/>
      <c r="CC106" s="4"/>
      <c r="CD106" s="4"/>
      <c r="CE106" s="4"/>
      <c r="CF106" s="4"/>
      <c r="CG106" s="4"/>
      <c r="CH106" s="4"/>
      <c r="CI106" s="4"/>
      <c r="CJ106" s="4"/>
      <c r="CK106" s="4"/>
      <c r="CL106" s="4"/>
      <c r="CM106" s="4"/>
      <c r="CO106" s="89"/>
    </row>
    <row r="107" spans="2:93" ht="21" customHeight="1">
      <c r="D107" s="496"/>
      <c r="E107" s="496"/>
      <c r="F107" s="302"/>
      <c r="G107" s="302"/>
      <c r="H107" s="302"/>
      <c r="I107" s="302"/>
      <c r="J107" s="302"/>
      <c r="K107" s="93"/>
      <c r="L107" s="97" t="s">
        <v>256</v>
      </c>
      <c r="M107" s="75"/>
      <c r="N107" s="75"/>
      <c r="O107" s="75"/>
      <c r="P107" s="75"/>
      <c r="Q107" s="75"/>
      <c r="R107" s="75"/>
      <c r="S107" s="75"/>
      <c r="T107" s="75"/>
      <c r="U107" s="75"/>
      <c r="V107" s="75"/>
      <c r="W107" s="75"/>
      <c r="X107" s="75"/>
      <c r="Y107" s="75"/>
      <c r="Z107" s="75"/>
      <c r="AA107" s="75"/>
      <c r="AB107" s="75"/>
      <c r="AC107" s="75"/>
      <c r="AD107" s="75"/>
      <c r="AE107" s="75"/>
      <c r="AF107" s="75"/>
      <c r="AG107" s="75"/>
      <c r="AH107" s="75"/>
      <c r="AI107" s="75"/>
      <c r="AJ107" s="75"/>
      <c r="AK107" s="75"/>
      <c r="AL107" s="75"/>
      <c r="AM107" s="75"/>
      <c r="AN107" s="75"/>
      <c r="AO107" s="75"/>
      <c r="AP107" s="75"/>
      <c r="AQ107" s="94"/>
      <c r="AR107" s="95"/>
      <c r="BA107" s="496"/>
      <c r="BB107" s="496"/>
      <c r="BC107" s="302"/>
      <c r="BD107" s="302"/>
      <c r="BE107" s="302"/>
      <c r="BF107" s="302"/>
      <c r="BG107" s="302"/>
      <c r="BH107" s="93"/>
      <c r="BI107" s="97" t="s">
        <v>256</v>
      </c>
      <c r="BJ107" s="75"/>
      <c r="BK107" s="75"/>
      <c r="BL107" s="75"/>
      <c r="BM107" s="75"/>
      <c r="BN107" s="75"/>
      <c r="BO107" s="75"/>
      <c r="BP107" s="75"/>
      <c r="BQ107" s="75"/>
      <c r="BR107" s="75"/>
      <c r="BS107" s="75"/>
      <c r="BT107" s="75"/>
      <c r="BU107" s="75"/>
      <c r="BV107" s="75"/>
      <c r="BW107" s="75"/>
      <c r="BX107" s="75"/>
      <c r="BY107" s="75"/>
      <c r="BZ107" s="75"/>
      <c r="CA107" s="75"/>
      <c r="CB107" s="75"/>
      <c r="CC107" s="75"/>
      <c r="CD107" s="75"/>
      <c r="CE107" s="75"/>
      <c r="CF107" s="75"/>
      <c r="CG107" s="75"/>
      <c r="CH107" s="75"/>
      <c r="CI107" s="75"/>
      <c r="CJ107" s="75"/>
      <c r="CK107" s="75"/>
      <c r="CL107" s="75"/>
      <c r="CM107" s="75"/>
      <c r="CN107" s="94"/>
      <c r="CO107" s="95"/>
    </row>
    <row r="108" spans="2:93" ht="22.5" customHeight="1">
      <c r="B108" s="10" t="s">
        <v>257</v>
      </c>
      <c r="AY108" s="10" t="s">
        <v>257</v>
      </c>
    </row>
    <row r="109" spans="2:93" ht="22.5" customHeight="1">
      <c r="D109" s="181"/>
      <c r="E109" s="182"/>
      <c r="F109" s="182"/>
      <c r="G109" s="182"/>
      <c r="H109" s="182"/>
      <c r="I109" s="182"/>
      <c r="J109" s="183"/>
      <c r="K109" s="181" t="s">
        <v>239</v>
      </c>
      <c r="L109" s="182"/>
      <c r="M109" s="182"/>
      <c r="N109" s="182"/>
      <c r="O109" s="182"/>
      <c r="P109" s="182"/>
      <c r="Q109" s="182"/>
      <c r="R109" s="182"/>
      <c r="S109" s="182"/>
      <c r="T109" s="182"/>
      <c r="U109" s="182"/>
      <c r="V109" s="182"/>
      <c r="W109" s="182"/>
      <c r="X109" s="182"/>
      <c r="Y109" s="182"/>
      <c r="Z109" s="182"/>
      <c r="AA109" s="182"/>
      <c r="AB109" s="182"/>
      <c r="AC109" s="182"/>
      <c r="AD109" s="182"/>
      <c r="AE109" s="182"/>
      <c r="AF109" s="182"/>
      <c r="AG109" s="182"/>
      <c r="AH109" s="182"/>
      <c r="AI109" s="182"/>
      <c r="AJ109" s="182"/>
      <c r="AK109" s="182"/>
      <c r="AL109" s="182"/>
      <c r="AM109" s="182"/>
      <c r="AN109" s="182"/>
      <c r="AO109" s="182"/>
      <c r="AP109" s="182"/>
      <c r="AQ109" s="182"/>
      <c r="AR109" s="183"/>
      <c r="BA109" s="181"/>
      <c r="BB109" s="182"/>
      <c r="BC109" s="182"/>
      <c r="BD109" s="182"/>
      <c r="BE109" s="182"/>
      <c r="BF109" s="182"/>
      <c r="BG109" s="183"/>
      <c r="BH109" s="181" t="s">
        <v>239</v>
      </c>
      <c r="BI109" s="182"/>
      <c r="BJ109" s="182"/>
      <c r="BK109" s="182"/>
      <c r="BL109" s="182"/>
      <c r="BM109" s="182"/>
      <c r="BN109" s="182"/>
      <c r="BO109" s="182"/>
      <c r="BP109" s="182"/>
      <c r="BQ109" s="182"/>
      <c r="BR109" s="182"/>
      <c r="BS109" s="182"/>
      <c r="BT109" s="182"/>
      <c r="BU109" s="182"/>
      <c r="BV109" s="182"/>
      <c r="BW109" s="182"/>
      <c r="BX109" s="182"/>
      <c r="BY109" s="182"/>
      <c r="BZ109" s="182"/>
      <c r="CA109" s="182"/>
      <c r="CB109" s="182"/>
      <c r="CC109" s="182"/>
      <c r="CD109" s="182"/>
      <c r="CE109" s="182"/>
      <c r="CF109" s="182"/>
      <c r="CG109" s="182"/>
      <c r="CH109" s="182"/>
      <c r="CI109" s="182"/>
      <c r="CJ109" s="182"/>
      <c r="CK109" s="182"/>
      <c r="CL109" s="182"/>
      <c r="CM109" s="182"/>
      <c r="CN109" s="182"/>
      <c r="CO109" s="183"/>
    </row>
    <row r="110" spans="2:93" ht="21" customHeight="1">
      <c r="D110" s="490" t="s">
        <v>258</v>
      </c>
      <c r="E110" s="491"/>
      <c r="F110" s="491"/>
      <c r="G110" s="491"/>
      <c r="H110" s="491"/>
      <c r="I110" s="491"/>
      <c r="J110" s="492"/>
      <c r="K110" s="88"/>
      <c r="L110" s="4"/>
      <c r="M110" s="4" t="s">
        <v>259</v>
      </c>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R110" s="89"/>
      <c r="BA110" s="490" t="s">
        <v>258</v>
      </c>
      <c r="BB110" s="491"/>
      <c r="BC110" s="491"/>
      <c r="BD110" s="491"/>
      <c r="BE110" s="491"/>
      <c r="BF110" s="491"/>
      <c r="BG110" s="492"/>
      <c r="BH110" s="88"/>
      <c r="BI110" s="4"/>
      <c r="BJ110" s="4" t="s">
        <v>259</v>
      </c>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O110" s="89"/>
    </row>
    <row r="111" spans="2:93" ht="21" customHeight="1">
      <c r="D111" s="493"/>
      <c r="E111" s="494"/>
      <c r="F111" s="494"/>
      <c r="G111" s="494"/>
      <c r="H111" s="494"/>
      <c r="I111" s="494"/>
      <c r="J111" s="495"/>
      <c r="K111" s="93"/>
      <c r="L111" s="75" t="s">
        <v>260</v>
      </c>
      <c r="M111" s="75"/>
      <c r="N111" s="75"/>
      <c r="O111" s="75"/>
      <c r="P111" s="75"/>
      <c r="Q111" s="75"/>
      <c r="R111" s="75"/>
      <c r="S111" s="75"/>
      <c r="T111" s="75"/>
      <c r="U111" s="75"/>
      <c r="V111" s="75"/>
      <c r="W111" s="75"/>
      <c r="X111" s="75"/>
      <c r="Y111" s="75"/>
      <c r="Z111" s="75"/>
      <c r="AA111" s="75"/>
      <c r="AB111" s="75"/>
      <c r="AC111" s="75"/>
      <c r="AD111" s="75"/>
      <c r="AE111" s="75"/>
      <c r="AF111" s="75"/>
      <c r="AG111" s="75"/>
      <c r="AH111" s="75"/>
      <c r="AI111" s="75"/>
      <c r="AJ111" s="75"/>
      <c r="AK111" s="75"/>
      <c r="AL111" s="75"/>
      <c r="AM111" s="75"/>
      <c r="AN111" s="75"/>
      <c r="AO111" s="75"/>
      <c r="AP111" s="75"/>
      <c r="AQ111" s="94"/>
      <c r="AR111" s="95"/>
      <c r="BA111" s="493"/>
      <c r="BB111" s="494"/>
      <c r="BC111" s="494"/>
      <c r="BD111" s="494"/>
      <c r="BE111" s="494"/>
      <c r="BF111" s="494"/>
      <c r="BG111" s="495"/>
      <c r="BH111" s="93"/>
      <c r="BI111" s="75" t="s">
        <v>260</v>
      </c>
      <c r="BJ111" s="75"/>
      <c r="BK111" s="75"/>
      <c r="BL111" s="75"/>
      <c r="BM111" s="75"/>
      <c r="BN111" s="75"/>
      <c r="BO111" s="75"/>
      <c r="BP111" s="75"/>
      <c r="BQ111" s="75"/>
      <c r="BR111" s="75"/>
      <c r="BS111" s="75"/>
      <c r="BT111" s="75"/>
      <c r="BU111" s="75"/>
      <c r="BV111" s="75"/>
      <c r="BW111" s="75"/>
      <c r="BX111" s="75"/>
      <c r="BY111" s="75"/>
      <c r="BZ111" s="75"/>
      <c r="CA111" s="75"/>
      <c r="CB111" s="75"/>
      <c r="CC111" s="75"/>
      <c r="CD111" s="75"/>
      <c r="CE111" s="75"/>
      <c r="CF111" s="75"/>
      <c r="CG111" s="75"/>
      <c r="CH111" s="75"/>
      <c r="CI111" s="75"/>
      <c r="CJ111" s="75"/>
      <c r="CK111" s="75"/>
      <c r="CL111" s="75"/>
      <c r="CM111" s="75"/>
      <c r="CN111" s="94"/>
      <c r="CO111" s="95"/>
    </row>
    <row r="112" spans="2:93" ht="21" customHeight="1">
      <c r="D112" s="489" t="s">
        <v>261</v>
      </c>
      <c r="E112" s="489"/>
      <c r="F112" s="302" t="s">
        <v>262</v>
      </c>
      <c r="G112" s="302"/>
      <c r="H112" s="302"/>
      <c r="I112" s="302"/>
      <c r="J112" s="302"/>
      <c r="K112" s="88"/>
      <c r="L112" s="4"/>
      <c r="M112" s="4" t="s">
        <v>340</v>
      </c>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R112" s="89"/>
      <c r="BA112" s="489" t="s">
        <v>261</v>
      </c>
      <c r="BB112" s="489"/>
      <c r="BC112" s="302" t="s">
        <v>262</v>
      </c>
      <c r="BD112" s="302"/>
      <c r="BE112" s="302"/>
      <c r="BF112" s="302"/>
      <c r="BG112" s="302"/>
      <c r="BH112" s="88"/>
      <c r="BI112" s="4"/>
      <c r="BJ112" s="4" t="s">
        <v>263</v>
      </c>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O112" s="89"/>
    </row>
    <row r="113" spans="4:93" ht="21" customHeight="1">
      <c r="D113" s="489"/>
      <c r="E113" s="489"/>
      <c r="F113" s="302"/>
      <c r="G113" s="302"/>
      <c r="H113" s="302"/>
      <c r="I113" s="302"/>
      <c r="J113" s="302"/>
      <c r="K113" s="88"/>
      <c r="L113" s="4"/>
      <c r="M113" s="4" t="s">
        <v>264</v>
      </c>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R113" s="89"/>
      <c r="BA113" s="489"/>
      <c r="BB113" s="489"/>
      <c r="BC113" s="302"/>
      <c r="BD113" s="302"/>
      <c r="BE113" s="302"/>
      <c r="BF113" s="302"/>
      <c r="BG113" s="302"/>
      <c r="BH113" s="88"/>
      <c r="BI113" s="4"/>
      <c r="BJ113" s="4" t="s">
        <v>264</v>
      </c>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O113" s="89"/>
    </row>
    <row r="114" spans="4:93" ht="21" customHeight="1">
      <c r="D114" s="489"/>
      <c r="E114" s="489"/>
      <c r="F114" s="302"/>
      <c r="G114" s="302"/>
      <c r="H114" s="302"/>
      <c r="I114" s="302"/>
      <c r="J114" s="302"/>
      <c r="K114" s="88"/>
      <c r="L114" s="4" t="s">
        <v>265</v>
      </c>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R114" s="89"/>
      <c r="BA114" s="489"/>
      <c r="BB114" s="489"/>
      <c r="BC114" s="302"/>
      <c r="BD114" s="302"/>
      <c r="BE114" s="302"/>
      <c r="BF114" s="302"/>
      <c r="BG114" s="302"/>
      <c r="BH114" s="88"/>
      <c r="BI114" s="4" t="s">
        <v>265</v>
      </c>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O114" s="89"/>
    </row>
    <row r="115" spans="4:93" ht="21" customHeight="1">
      <c r="D115" s="489"/>
      <c r="E115" s="489"/>
      <c r="F115" s="302"/>
      <c r="G115" s="302"/>
      <c r="H115" s="302"/>
      <c r="I115" s="302"/>
      <c r="J115" s="302"/>
      <c r="K115" s="88"/>
      <c r="L115" s="4"/>
      <c r="M115" s="502" t="s">
        <v>266</v>
      </c>
      <c r="N115" s="502"/>
      <c r="O115" s="502"/>
      <c r="P115" s="502"/>
      <c r="Q115" s="502"/>
      <c r="R115" s="502"/>
      <c r="S115" s="502"/>
      <c r="T115" s="502"/>
      <c r="U115" s="502"/>
      <c r="V115" s="502"/>
      <c r="W115" s="502"/>
      <c r="X115" s="502"/>
      <c r="Y115" s="502"/>
      <c r="Z115" s="502"/>
      <c r="AA115" s="502"/>
      <c r="AB115" s="502"/>
      <c r="AC115" s="502"/>
      <c r="AD115" s="502"/>
      <c r="AE115" s="502"/>
      <c r="AF115" s="502"/>
      <c r="AG115" s="502"/>
      <c r="AH115" s="502"/>
      <c r="AI115" s="502"/>
      <c r="AJ115" s="502"/>
      <c r="AK115" s="502"/>
      <c r="AL115" s="502"/>
      <c r="AM115" s="502"/>
      <c r="AN115" s="502"/>
      <c r="AO115" s="502"/>
      <c r="AP115" s="502"/>
      <c r="AR115" s="89"/>
      <c r="BA115" s="489"/>
      <c r="BB115" s="489"/>
      <c r="BC115" s="302"/>
      <c r="BD115" s="302"/>
      <c r="BE115" s="302"/>
      <c r="BF115" s="302"/>
      <c r="BG115" s="302"/>
      <c r="BH115" s="88"/>
      <c r="BI115" s="4"/>
      <c r="BJ115" s="502" t="s">
        <v>266</v>
      </c>
      <c r="BK115" s="502"/>
      <c r="BL115" s="502"/>
      <c r="BM115" s="502"/>
      <c r="BN115" s="502"/>
      <c r="BO115" s="502"/>
      <c r="BP115" s="502"/>
      <c r="BQ115" s="502"/>
      <c r="BR115" s="502"/>
      <c r="BS115" s="502"/>
      <c r="BT115" s="502"/>
      <c r="BU115" s="502"/>
      <c r="BV115" s="502"/>
      <c r="BW115" s="502"/>
      <c r="BX115" s="502"/>
      <c r="BY115" s="502"/>
      <c r="BZ115" s="502"/>
      <c r="CA115" s="502"/>
      <c r="CB115" s="502"/>
      <c r="CC115" s="502"/>
      <c r="CD115" s="502"/>
      <c r="CE115" s="502"/>
      <c r="CF115" s="502"/>
      <c r="CG115" s="502"/>
      <c r="CH115" s="502"/>
      <c r="CI115" s="502"/>
      <c r="CJ115" s="502"/>
      <c r="CK115" s="502"/>
      <c r="CL115" s="502"/>
      <c r="CM115" s="502"/>
      <c r="CO115" s="89"/>
    </row>
    <row r="116" spans="4:93" ht="21" customHeight="1">
      <c r="D116" s="489"/>
      <c r="E116" s="489"/>
      <c r="F116" s="302"/>
      <c r="G116" s="302"/>
      <c r="H116" s="302"/>
      <c r="I116" s="302"/>
      <c r="J116" s="302"/>
      <c r="K116" s="88"/>
      <c r="L116" s="4"/>
      <c r="M116" s="499" t="s">
        <v>341</v>
      </c>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499"/>
      <c r="AN116" s="499"/>
      <c r="AO116" s="499"/>
      <c r="AP116" s="499"/>
      <c r="AQ116" s="499"/>
      <c r="AR116" s="500"/>
      <c r="BA116" s="489"/>
      <c r="BB116" s="489"/>
      <c r="BC116" s="302"/>
      <c r="BD116" s="302"/>
      <c r="BE116" s="302"/>
      <c r="BF116" s="302"/>
      <c r="BG116" s="302"/>
      <c r="BH116" s="88"/>
      <c r="BI116" s="4"/>
      <c r="BJ116" s="499" t="s">
        <v>268</v>
      </c>
      <c r="BK116" s="499"/>
      <c r="BL116" s="499"/>
      <c r="BM116" s="499"/>
      <c r="BN116" s="499"/>
      <c r="BO116" s="499"/>
      <c r="BP116" s="499"/>
      <c r="BQ116" s="499"/>
      <c r="BR116" s="499"/>
      <c r="BS116" s="499"/>
      <c r="BT116" s="499"/>
      <c r="BU116" s="499"/>
      <c r="BV116" s="499"/>
      <c r="BW116" s="499"/>
      <c r="BX116" s="499"/>
      <c r="BY116" s="499"/>
      <c r="BZ116" s="499"/>
      <c r="CA116" s="499"/>
      <c r="CB116" s="499"/>
      <c r="CC116" s="499"/>
      <c r="CD116" s="499"/>
      <c r="CE116" s="499"/>
      <c r="CF116" s="499"/>
      <c r="CG116" s="499"/>
      <c r="CH116" s="499"/>
      <c r="CI116" s="499"/>
      <c r="CJ116" s="499"/>
      <c r="CK116" s="499"/>
      <c r="CL116" s="499"/>
      <c r="CM116" s="499"/>
      <c r="CN116" s="499"/>
      <c r="CO116" s="500"/>
    </row>
    <row r="117" spans="4:93" ht="21" customHeight="1">
      <c r="D117" s="489"/>
      <c r="E117" s="489"/>
      <c r="F117" s="302"/>
      <c r="G117" s="302"/>
      <c r="H117" s="302"/>
      <c r="I117" s="302"/>
      <c r="J117" s="302"/>
      <c r="K117" s="93"/>
      <c r="L117" s="75" t="s">
        <v>269</v>
      </c>
      <c r="M117" s="75"/>
      <c r="N117" s="75"/>
      <c r="O117" s="75"/>
      <c r="P117" s="75"/>
      <c r="Q117" s="75"/>
      <c r="R117" s="75"/>
      <c r="S117" s="75"/>
      <c r="T117" s="75"/>
      <c r="U117" s="75"/>
      <c r="V117" s="75"/>
      <c r="W117" s="75"/>
      <c r="X117" s="75"/>
      <c r="Y117" s="75"/>
      <c r="Z117" s="75"/>
      <c r="AA117" s="75"/>
      <c r="AB117" s="75"/>
      <c r="AC117" s="75"/>
      <c r="AD117" s="75"/>
      <c r="AE117" s="75"/>
      <c r="AF117" s="75"/>
      <c r="AG117" s="75"/>
      <c r="AH117" s="75"/>
      <c r="AI117" s="75"/>
      <c r="AJ117" s="75"/>
      <c r="AK117" s="75"/>
      <c r="AL117" s="75"/>
      <c r="AM117" s="75"/>
      <c r="AN117" s="75"/>
      <c r="AO117" s="75"/>
      <c r="AP117" s="75"/>
      <c r="AQ117" s="94"/>
      <c r="AR117" s="95"/>
      <c r="BA117" s="489"/>
      <c r="BB117" s="489"/>
      <c r="BC117" s="302"/>
      <c r="BD117" s="302"/>
      <c r="BE117" s="302"/>
      <c r="BF117" s="302"/>
      <c r="BG117" s="302"/>
      <c r="BH117" s="93"/>
      <c r="BI117" s="75" t="s">
        <v>269</v>
      </c>
      <c r="BJ117" s="75"/>
      <c r="BK117" s="75"/>
      <c r="BL117" s="75"/>
      <c r="BM117" s="75"/>
      <c r="BN117" s="75"/>
      <c r="BO117" s="75"/>
      <c r="BP117" s="75"/>
      <c r="BQ117" s="75"/>
      <c r="BR117" s="75"/>
      <c r="BS117" s="75"/>
      <c r="BT117" s="75"/>
      <c r="BU117" s="75"/>
      <c r="BV117" s="75"/>
      <c r="BW117" s="75"/>
      <c r="BX117" s="75"/>
      <c r="BY117" s="75"/>
      <c r="BZ117" s="75"/>
      <c r="CA117" s="75"/>
      <c r="CB117" s="75"/>
      <c r="CC117" s="75"/>
      <c r="CD117" s="75"/>
      <c r="CE117" s="75"/>
      <c r="CF117" s="75"/>
      <c r="CG117" s="75"/>
      <c r="CH117" s="75"/>
      <c r="CI117" s="75"/>
      <c r="CJ117" s="75"/>
      <c r="CK117" s="75"/>
      <c r="CL117" s="75"/>
      <c r="CM117" s="75"/>
      <c r="CN117" s="94"/>
      <c r="CO117" s="95"/>
    </row>
    <row r="118" spans="4:93" ht="21" customHeight="1">
      <c r="D118" s="489"/>
      <c r="E118" s="489"/>
      <c r="F118" s="302" t="s">
        <v>270</v>
      </c>
      <c r="G118" s="302"/>
      <c r="H118" s="302"/>
      <c r="I118" s="302"/>
      <c r="J118" s="302"/>
      <c r="K118" s="88"/>
      <c r="L118" s="4"/>
      <c r="M118" s="4" t="s">
        <v>271</v>
      </c>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R118" s="89"/>
      <c r="BA118" s="489"/>
      <c r="BB118" s="489"/>
      <c r="BC118" s="302" t="s">
        <v>270</v>
      </c>
      <c r="BD118" s="302"/>
      <c r="BE118" s="302"/>
      <c r="BF118" s="302"/>
      <c r="BG118" s="302"/>
      <c r="BH118" s="88"/>
      <c r="BI118" s="4"/>
      <c r="BJ118" s="4" t="s">
        <v>271</v>
      </c>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O118" s="89"/>
    </row>
    <row r="119" spans="4:93" ht="21" customHeight="1">
      <c r="D119" s="489"/>
      <c r="E119" s="489"/>
      <c r="F119" s="302"/>
      <c r="G119" s="302"/>
      <c r="H119" s="302"/>
      <c r="I119" s="302"/>
      <c r="J119" s="302"/>
      <c r="K119" s="88"/>
      <c r="L119" s="4"/>
      <c r="M119" s="499" t="s">
        <v>342</v>
      </c>
      <c r="N119" s="499"/>
      <c r="O119" s="499"/>
      <c r="P119" s="499"/>
      <c r="Q119" s="499"/>
      <c r="R119" s="499"/>
      <c r="S119" s="499"/>
      <c r="T119" s="499"/>
      <c r="U119" s="499"/>
      <c r="V119" s="499"/>
      <c r="W119" s="499"/>
      <c r="X119" s="499"/>
      <c r="Y119" s="499"/>
      <c r="Z119" s="499"/>
      <c r="AA119" s="499"/>
      <c r="AB119" s="499"/>
      <c r="AC119" s="499"/>
      <c r="AD119" s="499"/>
      <c r="AE119" s="499"/>
      <c r="AF119" s="499"/>
      <c r="AG119" s="499"/>
      <c r="AH119" s="499"/>
      <c r="AI119" s="499"/>
      <c r="AJ119" s="499"/>
      <c r="AK119" s="499"/>
      <c r="AL119" s="499"/>
      <c r="AM119" s="499"/>
      <c r="AN119" s="499"/>
      <c r="AO119" s="499"/>
      <c r="AP119" s="499"/>
      <c r="AQ119" s="499"/>
      <c r="AR119" s="500"/>
      <c r="BA119" s="489"/>
      <c r="BB119" s="489"/>
      <c r="BC119" s="302"/>
      <c r="BD119" s="302"/>
      <c r="BE119" s="302"/>
      <c r="BF119" s="302"/>
      <c r="BG119" s="302"/>
      <c r="BH119" s="88"/>
      <c r="BI119" s="4"/>
      <c r="BJ119" s="499" t="s">
        <v>272</v>
      </c>
      <c r="BK119" s="499"/>
      <c r="BL119" s="499"/>
      <c r="BM119" s="499"/>
      <c r="BN119" s="499"/>
      <c r="BO119" s="499"/>
      <c r="BP119" s="499"/>
      <c r="BQ119" s="499"/>
      <c r="BR119" s="499"/>
      <c r="BS119" s="499"/>
      <c r="BT119" s="499"/>
      <c r="BU119" s="499"/>
      <c r="BV119" s="499"/>
      <c r="BW119" s="499"/>
      <c r="BX119" s="499"/>
      <c r="BY119" s="499"/>
      <c r="BZ119" s="499"/>
      <c r="CA119" s="499"/>
      <c r="CB119" s="499"/>
      <c r="CC119" s="499"/>
      <c r="CD119" s="499"/>
      <c r="CE119" s="499"/>
      <c r="CF119" s="499"/>
      <c r="CG119" s="499"/>
      <c r="CH119" s="499"/>
      <c r="CI119" s="499"/>
      <c r="CJ119" s="499"/>
      <c r="CK119" s="499"/>
      <c r="CL119" s="499"/>
      <c r="CM119" s="499"/>
      <c r="CN119" s="499"/>
      <c r="CO119" s="500"/>
    </row>
    <row r="120" spans="4:93" ht="21" customHeight="1">
      <c r="D120" s="489"/>
      <c r="E120" s="489"/>
      <c r="F120" s="302"/>
      <c r="G120" s="302"/>
      <c r="H120" s="302"/>
      <c r="I120" s="302"/>
      <c r="J120" s="302"/>
      <c r="K120" s="93"/>
      <c r="L120" s="75"/>
      <c r="M120" s="75" t="s">
        <v>343</v>
      </c>
      <c r="N120" s="75"/>
      <c r="O120" s="75"/>
      <c r="P120" s="75"/>
      <c r="Q120" s="75"/>
      <c r="R120" s="75"/>
      <c r="S120" s="75"/>
      <c r="T120" s="75"/>
      <c r="U120" s="75"/>
      <c r="V120" s="75"/>
      <c r="W120" s="75"/>
      <c r="X120" s="75"/>
      <c r="Y120" s="75"/>
      <c r="Z120" s="75"/>
      <c r="AA120" s="75"/>
      <c r="AB120" s="75"/>
      <c r="AC120" s="75"/>
      <c r="AD120" s="75"/>
      <c r="AE120" s="75"/>
      <c r="AF120" s="75"/>
      <c r="AG120" s="75"/>
      <c r="AH120" s="75"/>
      <c r="AI120" s="75"/>
      <c r="AJ120" s="75"/>
      <c r="AK120" s="75"/>
      <c r="AL120" s="75"/>
      <c r="AM120" s="75"/>
      <c r="AN120" s="75"/>
      <c r="AO120" s="75"/>
      <c r="AP120" s="75"/>
      <c r="AQ120" s="94"/>
      <c r="AR120" s="95"/>
      <c r="BA120" s="489"/>
      <c r="BB120" s="489"/>
      <c r="BC120" s="302"/>
      <c r="BD120" s="302"/>
      <c r="BE120" s="302"/>
      <c r="BF120" s="302"/>
      <c r="BG120" s="302"/>
      <c r="BH120" s="93"/>
      <c r="BI120" s="75"/>
      <c r="BJ120" s="75" t="s">
        <v>273</v>
      </c>
      <c r="BK120" s="75"/>
      <c r="BL120" s="75"/>
      <c r="BM120" s="75"/>
      <c r="BN120" s="75"/>
      <c r="BO120" s="75"/>
      <c r="BP120" s="75"/>
      <c r="BQ120" s="75"/>
      <c r="BR120" s="75"/>
      <c r="BS120" s="75"/>
      <c r="BT120" s="75"/>
      <c r="BU120" s="75"/>
      <c r="BV120" s="75"/>
      <c r="BW120" s="75"/>
      <c r="BX120" s="75"/>
      <c r="BY120" s="75"/>
      <c r="BZ120" s="75"/>
      <c r="CA120" s="75"/>
      <c r="CB120" s="75"/>
      <c r="CC120" s="75"/>
      <c r="CD120" s="75"/>
      <c r="CE120" s="75"/>
      <c r="CF120" s="75"/>
      <c r="CG120" s="75"/>
      <c r="CH120" s="75"/>
      <c r="CI120" s="75"/>
      <c r="CJ120" s="75"/>
      <c r="CK120" s="75"/>
      <c r="CL120" s="75"/>
      <c r="CM120" s="75"/>
      <c r="CN120" s="94"/>
      <c r="CO120" s="95"/>
    </row>
    <row r="121" spans="4:93" ht="13.5" customHeight="1"/>
    <row r="122" spans="4:93" ht="13.5" customHeight="1"/>
    <row r="123" spans="4:93" ht="13.5" customHeight="1"/>
    <row r="124" spans="4:93" ht="13.5" customHeight="1"/>
    <row r="125" spans="4:93" ht="13.5" customHeight="1"/>
    <row r="126" spans="4:93" ht="13.5" customHeight="1"/>
    <row r="127" spans="4:93" ht="13.5" customHeight="1"/>
    <row r="128" spans="4:9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sheetData>
  <sheetProtection algorithmName="SHA-512" hashValue="1g3B5gQ8QbIgI7WMJX5C3dU4t6O6A6V+e+zk2/WOouuD+vSSHUhtFg0xixWjmcM5qnC4teRBWmB3SAL7ijWinw==" saltValue="26mgPv4Z2GPKMV1FGfmA9w==" spinCount="100000" sheet="1" objects="1" scenarios="1"/>
  <mergeCells count="507">
    <mergeCell ref="M119:AR119"/>
    <mergeCell ref="BJ119:CO119"/>
    <mergeCell ref="D112:E120"/>
    <mergeCell ref="F112:J117"/>
    <mergeCell ref="BA112:BB120"/>
    <mergeCell ref="BC112:BG117"/>
    <mergeCell ref="M115:AP115"/>
    <mergeCell ref="BJ115:CM115"/>
    <mergeCell ref="M116:AR116"/>
    <mergeCell ref="BJ116:CO116"/>
    <mergeCell ref="F118:J120"/>
    <mergeCell ref="BC118:BG120"/>
    <mergeCell ref="D109:J109"/>
    <mergeCell ref="K109:AR109"/>
    <mergeCell ref="BA109:BG109"/>
    <mergeCell ref="BH109:CO109"/>
    <mergeCell ref="D110:J111"/>
    <mergeCell ref="BA110:BG111"/>
    <mergeCell ref="D104:E107"/>
    <mergeCell ref="F104:J104"/>
    <mergeCell ref="BA104:BB107"/>
    <mergeCell ref="BC104:BG104"/>
    <mergeCell ref="F105:J107"/>
    <mergeCell ref="BC105:BG107"/>
    <mergeCell ref="D100:E103"/>
    <mergeCell ref="F100:J100"/>
    <mergeCell ref="BA100:BB103"/>
    <mergeCell ref="BC100:BG100"/>
    <mergeCell ref="F101:J103"/>
    <mergeCell ref="BC101:BG103"/>
    <mergeCell ref="BH95:CO95"/>
    <mergeCell ref="D96:E99"/>
    <mergeCell ref="F96:J96"/>
    <mergeCell ref="BA96:BB99"/>
    <mergeCell ref="BC96:BG96"/>
    <mergeCell ref="F97:J99"/>
    <mergeCell ref="BC97:BG99"/>
    <mergeCell ref="D91:I92"/>
    <mergeCell ref="BA91:BF92"/>
    <mergeCell ref="AE92:AN92"/>
    <mergeCell ref="D95:J95"/>
    <mergeCell ref="K95:AR95"/>
    <mergeCell ref="BA95:BG95"/>
    <mergeCell ref="AE88:AM88"/>
    <mergeCell ref="CB88:CJ88"/>
    <mergeCell ref="D90:I90"/>
    <mergeCell ref="J90:AN90"/>
    <mergeCell ref="BA90:BF90"/>
    <mergeCell ref="BG90:CK90"/>
    <mergeCell ref="BV82:BW82"/>
    <mergeCell ref="CA82:CB82"/>
    <mergeCell ref="C83:O85"/>
    <mergeCell ref="AZ83:BL85"/>
    <mergeCell ref="AI84:AO84"/>
    <mergeCell ref="CF84:CL84"/>
    <mergeCell ref="P85:U85"/>
    <mergeCell ref="V85:W85"/>
    <mergeCell ref="AF85:AG85"/>
    <mergeCell ref="BM85:BR85"/>
    <mergeCell ref="BS85:BT85"/>
    <mergeCell ref="CC85:CD85"/>
    <mergeCell ref="P80:R80"/>
    <mergeCell ref="S80:U80"/>
    <mergeCell ref="AA80:AK80"/>
    <mergeCell ref="AL80:AP80"/>
    <mergeCell ref="BM80:BO80"/>
    <mergeCell ref="BP80:BR80"/>
    <mergeCell ref="BX80:CH80"/>
    <mergeCell ref="CI80:CM80"/>
    <mergeCell ref="G81:O82"/>
    <mergeCell ref="P81:U81"/>
    <mergeCell ref="V81:X81"/>
    <mergeCell ref="Y81:Z81"/>
    <mergeCell ref="AD81:AE81"/>
    <mergeCell ref="BD81:BL82"/>
    <mergeCell ref="BM81:BR81"/>
    <mergeCell ref="BS81:BU81"/>
    <mergeCell ref="BV81:BW81"/>
    <mergeCell ref="CA81:CB81"/>
    <mergeCell ref="P82:U82"/>
    <mergeCell ref="V82:X82"/>
    <mergeCell ref="Y82:Z82"/>
    <mergeCell ref="AD82:AE82"/>
    <mergeCell ref="BM82:BR82"/>
    <mergeCell ref="BS82:BU82"/>
    <mergeCell ref="C69:AP72"/>
    <mergeCell ref="AZ69:CM72"/>
    <mergeCell ref="C76:F82"/>
    <mergeCell ref="G76:O78"/>
    <mergeCell ref="AZ76:BC82"/>
    <mergeCell ref="BD76:BL78"/>
    <mergeCell ref="AD77:AL77"/>
    <mergeCell ref="CA77:CI77"/>
    <mergeCell ref="P78:U78"/>
    <mergeCell ref="V78:W78"/>
    <mergeCell ref="AF78:AG78"/>
    <mergeCell ref="BM78:BR78"/>
    <mergeCell ref="BS78:BT78"/>
    <mergeCell ref="CC78:CD78"/>
    <mergeCell ref="G79:O80"/>
    <mergeCell ref="P79:U79"/>
    <mergeCell ref="X79:AA79"/>
    <mergeCell ref="AF79:AL79"/>
    <mergeCell ref="AM79:AP79"/>
    <mergeCell ref="BD79:BL80"/>
    <mergeCell ref="BM79:BR79"/>
    <mergeCell ref="BU79:BX79"/>
    <mergeCell ref="CC79:CI79"/>
    <mergeCell ref="CJ79:CM79"/>
    <mergeCell ref="C64:Q65"/>
    <mergeCell ref="AH64:AK64"/>
    <mergeCell ref="AL64:AO64"/>
    <mergeCell ref="AZ64:BN65"/>
    <mergeCell ref="CE64:CH64"/>
    <mergeCell ref="CI64:CL64"/>
    <mergeCell ref="Z65:AP65"/>
    <mergeCell ref="BW65:CM65"/>
    <mergeCell ref="AZ62:BF62"/>
    <mergeCell ref="BG62:BS62"/>
    <mergeCell ref="BT62:BV62"/>
    <mergeCell ref="BW62:CC62"/>
    <mergeCell ref="CD62:CJ62"/>
    <mergeCell ref="CK62:CM62"/>
    <mergeCell ref="C62:I62"/>
    <mergeCell ref="J62:V62"/>
    <mergeCell ref="W62:Y62"/>
    <mergeCell ref="Z62:AF62"/>
    <mergeCell ref="AG62:AM62"/>
    <mergeCell ref="AN62:AP62"/>
    <mergeCell ref="BT59:BV61"/>
    <mergeCell ref="BW59:CM59"/>
    <mergeCell ref="Z60:AM61"/>
    <mergeCell ref="BW60:CJ61"/>
    <mergeCell ref="AN61:AP61"/>
    <mergeCell ref="CK61:CM61"/>
    <mergeCell ref="C59:I61"/>
    <mergeCell ref="J59:V61"/>
    <mergeCell ref="W59:Y61"/>
    <mergeCell ref="Z59:AP59"/>
    <mergeCell ref="AZ59:BF61"/>
    <mergeCell ref="BG59:BS61"/>
    <mergeCell ref="C58:I58"/>
    <mergeCell ref="J58:Y58"/>
    <mergeCell ref="Z58:AP58"/>
    <mergeCell ref="AZ58:BF58"/>
    <mergeCell ref="BG58:BV58"/>
    <mergeCell ref="BW58:CM58"/>
    <mergeCell ref="BT54:BV56"/>
    <mergeCell ref="BW54:CM54"/>
    <mergeCell ref="Z55:AM56"/>
    <mergeCell ref="AN55:AP56"/>
    <mergeCell ref="BW55:CJ56"/>
    <mergeCell ref="CK55:CM56"/>
    <mergeCell ref="C54:I56"/>
    <mergeCell ref="J54:V56"/>
    <mergeCell ref="W54:Y56"/>
    <mergeCell ref="Z54:AP54"/>
    <mergeCell ref="AZ54:BF56"/>
    <mergeCell ref="BG54:BS56"/>
    <mergeCell ref="C53:I53"/>
    <mergeCell ref="J53:Y53"/>
    <mergeCell ref="Z53:AP53"/>
    <mergeCell ref="AZ53:BF53"/>
    <mergeCell ref="BG53:BV53"/>
    <mergeCell ref="BW53:CM53"/>
    <mergeCell ref="BL44:BZ44"/>
    <mergeCell ref="CA44:CM44"/>
    <mergeCell ref="C45:N45"/>
    <mergeCell ref="O45:Z46"/>
    <mergeCell ref="AZ45:BK45"/>
    <mergeCell ref="BL45:BW46"/>
    <mergeCell ref="C46:N46"/>
    <mergeCell ref="AA46:AC46"/>
    <mergeCell ref="AD46:AP46"/>
    <mergeCell ref="AZ46:BK46"/>
    <mergeCell ref="C44:N44"/>
    <mergeCell ref="O44:AC44"/>
    <mergeCell ref="AD44:AP44"/>
    <mergeCell ref="AZ44:BK44"/>
    <mergeCell ref="AH30:AO30"/>
    <mergeCell ref="AP30:AR30"/>
    <mergeCell ref="CE30:CL30"/>
    <mergeCell ref="BX46:BZ46"/>
    <mergeCell ref="CA46:CM46"/>
    <mergeCell ref="C38:M39"/>
    <mergeCell ref="AZ38:BJ39"/>
    <mergeCell ref="BK29:BN30"/>
    <mergeCell ref="BO29:BR30"/>
    <mergeCell ref="BS29:BV30"/>
    <mergeCell ref="BW29:BZ30"/>
    <mergeCell ref="CA29:CD30"/>
    <mergeCell ref="CE29:CO29"/>
    <mergeCell ref="C40:M41"/>
    <mergeCell ref="AZ40:BJ41"/>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6:M27"/>
    <mergeCell ref="N26:Q27"/>
    <mergeCell ref="R26:U27"/>
    <mergeCell ref="V26:Y27"/>
    <mergeCell ref="Z26:AC27"/>
    <mergeCell ref="AD26:AG27"/>
    <mergeCell ref="CE19:CL19"/>
    <mergeCell ref="CM19:CO19"/>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BO18:BR18"/>
    <mergeCell ref="BS18:BV18"/>
    <mergeCell ref="BW18:BZ18"/>
    <mergeCell ref="BH19:BJ19"/>
    <mergeCell ref="BK19:BN19"/>
    <mergeCell ref="BO19:BR19"/>
    <mergeCell ref="BS19:BV19"/>
    <mergeCell ref="BW19:BZ19"/>
    <mergeCell ref="CA19:CD19"/>
    <mergeCell ref="E18:J19"/>
    <mergeCell ref="K18:M18"/>
    <mergeCell ref="N18:Q18"/>
    <mergeCell ref="R18:U18"/>
    <mergeCell ref="V18:Y18"/>
    <mergeCell ref="Z18:AC18"/>
    <mergeCell ref="AD18:AG18"/>
    <mergeCell ref="AH18:AR18"/>
    <mergeCell ref="BH17:BJ17"/>
    <mergeCell ref="E16:J17"/>
    <mergeCell ref="K16:M16"/>
    <mergeCell ref="N16:Q16"/>
    <mergeCell ref="R16:U16"/>
    <mergeCell ref="V16:Y16"/>
    <mergeCell ref="K17:M17"/>
    <mergeCell ref="N17:Q17"/>
    <mergeCell ref="R17:U17"/>
    <mergeCell ref="K19:M19"/>
    <mergeCell ref="N19:Q19"/>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BV9:CB9"/>
    <mergeCell ref="CC9:CD9"/>
    <mergeCell ref="CE9:CF9"/>
    <mergeCell ref="CG9:CO9"/>
    <mergeCell ref="AF9:AG9"/>
    <mergeCell ref="AH9:AI9"/>
    <mergeCell ref="AJ9:AR9"/>
    <mergeCell ref="AZ9:BH9"/>
    <mergeCell ref="BI9:BJ9"/>
    <mergeCell ref="BK9:BQ9"/>
    <mergeCell ref="C9:K9"/>
    <mergeCell ref="L9:M9"/>
    <mergeCell ref="N9:T9"/>
    <mergeCell ref="U9:V9"/>
    <mergeCell ref="W9:X9"/>
    <mergeCell ref="Y9:AE9"/>
    <mergeCell ref="AZ8:BH8"/>
    <mergeCell ref="BI8:BS8"/>
    <mergeCell ref="BT8:BU8"/>
    <mergeCell ref="BR9:BS9"/>
    <mergeCell ref="BT9:BU9"/>
    <mergeCell ref="BV8:CB8"/>
    <mergeCell ref="CC8:CD8"/>
    <mergeCell ref="CE8:CO8"/>
    <mergeCell ref="C8:K8"/>
    <mergeCell ref="L8:V8"/>
    <mergeCell ref="W8:X8"/>
    <mergeCell ref="Y8:AE8"/>
    <mergeCell ref="AF8:AG8"/>
    <mergeCell ref="AH8:AR8"/>
    <mergeCell ref="AZ7:BH7"/>
    <mergeCell ref="BI7:BS7"/>
    <mergeCell ref="BT7:BU7"/>
    <mergeCell ref="BV7:CB7"/>
    <mergeCell ref="CC7:CD7"/>
    <mergeCell ref="CE7:CO7"/>
    <mergeCell ref="C7:K7"/>
    <mergeCell ref="L7:V7"/>
    <mergeCell ref="W7:X7"/>
    <mergeCell ref="Y7:AE7"/>
    <mergeCell ref="AF7:AG7"/>
    <mergeCell ref="AH7:AR7"/>
    <mergeCell ref="AZ6:BH6"/>
    <mergeCell ref="BI6:BS6"/>
    <mergeCell ref="BT6:BU6"/>
    <mergeCell ref="BV6:CB6"/>
    <mergeCell ref="CC6:CD6"/>
    <mergeCell ref="CE6:CO6"/>
    <mergeCell ref="C6:K6"/>
    <mergeCell ref="L6:V6"/>
    <mergeCell ref="W6:X6"/>
    <mergeCell ref="Y6:AE6"/>
    <mergeCell ref="AF6:AG6"/>
    <mergeCell ref="AH6:AR6"/>
    <mergeCell ref="A3:AR3"/>
    <mergeCell ref="AX3:CO3"/>
    <mergeCell ref="C5:K5"/>
    <mergeCell ref="L5:V5"/>
    <mergeCell ref="W5:AG5"/>
    <mergeCell ref="AH5:AR5"/>
    <mergeCell ref="AZ5:BH5"/>
    <mergeCell ref="BI5:BS5"/>
    <mergeCell ref="BT5:CD5"/>
    <mergeCell ref="CE5:CO5"/>
  </mergeCells>
  <phoneticPr fontId="5"/>
  <conditionalFormatting sqref="N9:T11">
    <cfRule type="containsBlanks" dxfId="45" priority="10">
      <formula>LEN(TRIM(N9))=0</formula>
    </cfRule>
  </conditionalFormatting>
  <conditionalFormatting sqref="Y6:AE11">
    <cfRule type="containsBlanks" dxfId="44" priority="9">
      <formula>LEN(TRIM(Y6))=0</formula>
    </cfRule>
  </conditionalFormatting>
  <conditionalFormatting sqref="AJ9:AR11">
    <cfRule type="containsBlanks" dxfId="43" priority="8">
      <formula>LEN(TRIM(AJ9))=0</formula>
    </cfRule>
  </conditionalFormatting>
  <conditionalFormatting sqref="N16:AC19">
    <cfRule type="containsBlanks" dxfId="42" priority="7">
      <formula>LEN(TRIM(N16))=0</formula>
    </cfRule>
  </conditionalFormatting>
  <conditionalFormatting sqref="N21:AC25">
    <cfRule type="containsBlanks" dxfId="41" priority="6">
      <formula>LEN(TRIM(N21))=0</formula>
    </cfRule>
  </conditionalFormatting>
  <conditionalFormatting sqref="N28:AC28">
    <cfRule type="containsBlanks" dxfId="40" priority="5">
      <formula>LEN(TRIM(N28))=0</formula>
    </cfRule>
  </conditionalFormatting>
  <conditionalFormatting sqref="O45:Z46">
    <cfRule type="containsBlanks" dxfId="39" priority="4">
      <formula>LEN(TRIM(O45))=0</formula>
    </cfRule>
  </conditionalFormatting>
  <conditionalFormatting sqref="J54:V56 J59:V62">
    <cfRule type="containsBlanks" dxfId="38" priority="3">
      <formula>LEN(TRIM(J54))=0</formula>
    </cfRule>
  </conditionalFormatting>
  <conditionalFormatting sqref="Z65:AP65 AL64:AO64">
    <cfRule type="containsBlanks" dxfId="37" priority="2">
      <formula>LEN(TRIM(Z64))=0</formula>
    </cfRule>
  </conditionalFormatting>
  <conditionalFormatting sqref="AD77:AL77 V78:X78 Z78 AB78 AF78:AH78 AJ78 AL78 P79:U79 X79:AA79 AF79:AL79 V81:Z82 AD81:AE82 AI84:AO84 V85:X85 Z85 AB85 AF85:AH85 AJ85 AL85">
    <cfRule type="containsBlanks" dxfId="36" priority="1">
      <formula>LEN(TRIM(P77))=0</formula>
    </cfRule>
  </conditionalFormatting>
  <dataValidations count="1">
    <dataValidation imeMode="halfAlpha" allowBlank="1" showInputMessage="1" showErrorMessage="1" sqref="Y6:AE11 N9:T11 BK9:BQ11 CG9:CO11 BV6:CB11 AJ9:AR11" xr:uid="{5801E54A-EE74-4180-B652-1534D4260067}"/>
  </dataValidations>
  <hyperlinks>
    <hyperlink ref="AV1" location="'認定こども園移行相談票（表紙）'!A1" display="★表紙へ戻る" xr:uid="{3DEB8C63-2516-4263-83B3-B79752BD0BC3}"/>
  </hyperlinks>
  <pageMargins left="0.7" right="0.7" top="0.75" bottom="0.75" header="0.3" footer="0.3"/>
  <pageSetup paperSize="9" orientation="portrait" r:id="rId1"/>
  <rowBreaks count="3" manualBreakCount="3">
    <brk id="36" max="43" man="1"/>
    <brk id="74" max="43" man="1"/>
    <brk id="8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9</xdr:col>
                    <xdr:colOff>104775</xdr:colOff>
                    <xdr:row>89</xdr:row>
                    <xdr:rowOff>276225</xdr:rowOff>
                  </from>
                  <to>
                    <xdr:col>11</xdr:col>
                    <xdr:colOff>104775</xdr:colOff>
                    <xdr:row>91</xdr:row>
                    <xdr:rowOff>28575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9</xdr:col>
                    <xdr:colOff>104775</xdr:colOff>
                    <xdr:row>90</xdr:row>
                    <xdr:rowOff>228600</xdr:rowOff>
                  </from>
                  <to>
                    <xdr:col>11</xdr:col>
                    <xdr:colOff>104775</xdr:colOff>
                    <xdr:row>92</xdr:row>
                    <xdr:rowOff>28575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114300</xdr:colOff>
                    <xdr:row>94</xdr:row>
                    <xdr:rowOff>276225</xdr:rowOff>
                  </from>
                  <to>
                    <xdr:col>12</xdr:col>
                    <xdr:colOff>123825</xdr:colOff>
                    <xdr:row>96</xdr:row>
                    <xdr:rowOff>9525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10</xdr:col>
                    <xdr:colOff>114300</xdr:colOff>
                    <xdr:row>97</xdr:row>
                    <xdr:rowOff>0</xdr:rowOff>
                  </from>
                  <to>
                    <xdr:col>12</xdr:col>
                    <xdr:colOff>123825</xdr:colOff>
                    <xdr:row>98</xdr:row>
                    <xdr:rowOff>28575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10</xdr:col>
                    <xdr:colOff>114300</xdr:colOff>
                    <xdr:row>96</xdr:row>
                    <xdr:rowOff>0</xdr:rowOff>
                  </from>
                  <to>
                    <xdr:col>12</xdr:col>
                    <xdr:colOff>123825</xdr:colOff>
                    <xdr:row>97</xdr:row>
                    <xdr:rowOff>28575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114300</xdr:colOff>
                    <xdr:row>98</xdr:row>
                    <xdr:rowOff>0</xdr:rowOff>
                  </from>
                  <to>
                    <xdr:col>12</xdr:col>
                    <xdr:colOff>123825</xdr:colOff>
                    <xdr:row>99</xdr:row>
                    <xdr:rowOff>28575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10</xdr:col>
                    <xdr:colOff>114300</xdr:colOff>
                    <xdr:row>99</xdr:row>
                    <xdr:rowOff>0</xdr:rowOff>
                  </from>
                  <to>
                    <xdr:col>12</xdr:col>
                    <xdr:colOff>123825</xdr:colOff>
                    <xdr:row>100</xdr:row>
                    <xdr:rowOff>28575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10</xdr:col>
                    <xdr:colOff>114300</xdr:colOff>
                    <xdr:row>100</xdr:row>
                    <xdr:rowOff>0</xdr:rowOff>
                  </from>
                  <to>
                    <xdr:col>12</xdr:col>
                    <xdr:colOff>123825</xdr:colOff>
                    <xdr:row>101</xdr:row>
                    <xdr:rowOff>28575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114300</xdr:colOff>
                    <xdr:row>100</xdr:row>
                    <xdr:rowOff>257175</xdr:rowOff>
                  </from>
                  <to>
                    <xdr:col>12</xdr:col>
                    <xdr:colOff>123825</xdr:colOff>
                    <xdr:row>102</xdr:row>
                    <xdr:rowOff>9525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10</xdr:col>
                    <xdr:colOff>114300</xdr:colOff>
                    <xdr:row>102</xdr:row>
                    <xdr:rowOff>257175</xdr:rowOff>
                  </from>
                  <to>
                    <xdr:col>12</xdr:col>
                    <xdr:colOff>123825</xdr:colOff>
                    <xdr:row>104</xdr:row>
                    <xdr:rowOff>9525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10</xdr:col>
                    <xdr:colOff>114300</xdr:colOff>
                    <xdr:row>103</xdr:row>
                    <xdr:rowOff>257175</xdr:rowOff>
                  </from>
                  <to>
                    <xdr:col>12</xdr:col>
                    <xdr:colOff>123825</xdr:colOff>
                    <xdr:row>105</xdr:row>
                    <xdr:rowOff>9525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20</xdr:col>
                    <xdr:colOff>123825</xdr:colOff>
                    <xdr:row>94</xdr:row>
                    <xdr:rowOff>276225</xdr:rowOff>
                  </from>
                  <to>
                    <xdr:col>22</xdr:col>
                    <xdr:colOff>123825</xdr:colOff>
                    <xdr:row>96</xdr:row>
                    <xdr:rowOff>9525</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31</xdr:col>
                    <xdr:colOff>114300</xdr:colOff>
                    <xdr:row>99</xdr:row>
                    <xdr:rowOff>0</xdr:rowOff>
                  </from>
                  <to>
                    <xdr:col>33</xdr:col>
                    <xdr:colOff>123825</xdr:colOff>
                    <xdr:row>100</xdr:row>
                    <xdr:rowOff>28575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31</xdr:col>
                    <xdr:colOff>114300</xdr:colOff>
                    <xdr:row>98</xdr:row>
                    <xdr:rowOff>0</xdr:rowOff>
                  </from>
                  <to>
                    <xdr:col>33</xdr:col>
                    <xdr:colOff>123825</xdr:colOff>
                    <xdr:row>99</xdr:row>
                    <xdr:rowOff>28575</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31</xdr:col>
                    <xdr:colOff>114300</xdr:colOff>
                    <xdr:row>101</xdr:row>
                    <xdr:rowOff>0</xdr:rowOff>
                  </from>
                  <to>
                    <xdr:col>33</xdr:col>
                    <xdr:colOff>123825</xdr:colOff>
                    <xdr:row>102</xdr:row>
                    <xdr:rowOff>28575</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31</xdr:col>
                    <xdr:colOff>114300</xdr:colOff>
                    <xdr:row>103</xdr:row>
                    <xdr:rowOff>0</xdr:rowOff>
                  </from>
                  <to>
                    <xdr:col>33</xdr:col>
                    <xdr:colOff>123825</xdr:colOff>
                    <xdr:row>104</xdr:row>
                    <xdr:rowOff>28575</xdr:rowOff>
                  </to>
                </anchor>
              </controlPr>
            </control>
          </mc:Choice>
        </mc:AlternateContent>
        <mc:AlternateContent xmlns:mc="http://schemas.openxmlformats.org/markup-compatibility/2006">
          <mc:Choice Requires="x14">
            <control shapeId="7194" r:id="rId29" name="Check Box 26">
              <controlPr defaultSize="0" autoFill="0" autoLine="0" autoPict="0">
                <anchor moveWithCells="1">
                  <from>
                    <xdr:col>21</xdr:col>
                    <xdr:colOff>123825</xdr:colOff>
                    <xdr:row>105</xdr:row>
                    <xdr:rowOff>0</xdr:rowOff>
                  </from>
                  <to>
                    <xdr:col>23</xdr:col>
                    <xdr:colOff>123825</xdr:colOff>
                    <xdr:row>106</xdr:row>
                    <xdr:rowOff>28575</xdr:rowOff>
                  </to>
                </anchor>
              </controlPr>
            </control>
          </mc:Choice>
        </mc:AlternateContent>
        <mc:AlternateContent xmlns:mc="http://schemas.openxmlformats.org/markup-compatibility/2006">
          <mc:Choice Requires="x14">
            <control shapeId="7195" r:id="rId30" name="Check Box 27">
              <controlPr defaultSize="0" autoFill="0" autoLine="0" autoPict="0">
                <anchor moveWithCells="1">
                  <from>
                    <xdr:col>10</xdr:col>
                    <xdr:colOff>104775</xdr:colOff>
                    <xdr:row>108</xdr:row>
                    <xdr:rowOff>276225</xdr:rowOff>
                  </from>
                  <to>
                    <xdr:col>12</xdr:col>
                    <xdr:colOff>104775</xdr:colOff>
                    <xdr:row>110</xdr:row>
                    <xdr:rowOff>9525</xdr:rowOff>
                  </to>
                </anchor>
              </controlPr>
            </control>
          </mc:Choice>
        </mc:AlternateContent>
        <mc:AlternateContent xmlns:mc="http://schemas.openxmlformats.org/markup-compatibility/2006">
          <mc:Choice Requires="x14">
            <control shapeId="7196" r:id="rId31" name="Check Box 28">
              <controlPr defaultSize="0" autoFill="0" autoLine="0" autoPict="0">
                <anchor moveWithCells="1">
                  <from>
                    <xdr:col>10</xdr:col>
                    <xdr:colOff>104775</xdr:colOff>
                    <xdr:row>111</xdr:row>
                    <xdr:rowOff>9525</xdr:rowOff>
                  </from>
                  <to>
                    <xdr:col>12</xdr:col>
                    <xdr:colOff>104775</xdr:colOff>
                    <xdr:row>112</xdr:row>
                    <xdr:rowOff>28575</xdr:rowOff>
                  </to>
                </anchor>
              </controlPr>
            </control>
          </mc:Choice>
        </mc:AlternateContent>
        <mc:AlternateContent xmlns:mc="http://schemas.openxmlformats.org/markup-compatibility/2006">
          <mc:Choice Requires="x14">
            <control shapeId="7197" r:id="rId32" name="Check Box 29">
              <controlPr defaultSize="0" autoFill="0" autoLine="0" autoPict="0">
                <anchor moveWithCells="1">
                  <from>
                    <xdr:col>10</xdr:col>
                    <xdr:colOff>104775</xdr:colOff>
                    <xdr:row>111</xdr:row>
                    <xdr:rowOff>257175</xdr:rowOff>
                  </from>
                  <to>
                    <xdr:col>12</xdr:col>
                    <xdr:colOff>104775</xdr:colOff>
                    <xdr:row>113</xdr:row>
                    <xdr:rowOff>9525</xdr:rowOff>
                  </to>
                </anchor>
              </controlPr>
            </control>
          </mc:Choice>
        </mc:AlternateContent>
        <mc:AlternateContent xmlns:mc="http://schemas.openxmlformats.org/markup-compatibility/2006">
          <mc:Choice Requires="x14">
            <control shapeId="7198" r:id="rId33" name="Check Box 30">
              <controlPr defaultSize="0" autoFill="0" autoLine="0" autoPict="0">
                <anchor moveWithCells="1">
                  <from>
                    <xdr:col>10</xdr:col>
                    <xdr:colOff>104775</xdr:colOff>
                    <xdr:row>113</xdr:row>
                    <xdr:rowOff>257175</xdr:rowOff>
                  </from>
                  <to>
                    <xdr:col>12</xdr:col>
                    <xdr:colOff>104775</xdr:colOff>
                    <xdr:row>115</xdr:row>
                    <xdr:rowOff>9525</xdr:rowOff>
                  </to>
                </anchor>
              </controlPr>
            </control>
          </mc:Choice>
        </mc:AlternateContent>
        <mc:AlternateContent xmlns:mc="http://schemas.openxmlformats.org/markup-compatibility/2006">
          <mc:Choice Requires="x14">
            <control shapeId="7199" r:id="rId34" name="Check Box 31">
              <controlPr defaultSize="0" autoFill="0" autoLine="0" autoPict="0">
                <anchor moveWithCells="1">
                  <from>
                    <xdr:col>10</xdr:col>
                    <xdr:colOff>104775</xdr:colOff>
                    <xdr:row>114</xdr:row>
                    <xdr:rowOff>257175</xdr:rowOff>
                  </from>
                  <to>
                    <xdr:col>12</xdr:col>
                    <xdr:colOff>104775</xdr:colOff>
                    <xdr:row>116</xdr:row>
                    <xdr:rowOff>9525</xdr:rowOff>
                  </to>
                </anchor>
              </controlPr>
            </control>
          </mc:Choice>
        </mc:AlternateContent>
        <mc:AlternateContent xmlns:mc="http://schemas.openxmlformats.org/markup-compatibility/2006">
          <mc:Choice Requires="x14">
            <control shapeId="7200" r:id="rId35" name="Check Box 32">
              <controlPr defaultSize="0" autoFill="0" autoLine="0" autoPict="0">
                <anchor moveWithCells="1">
                  <from>
                    <xdr:col>10</xdr:col>
                    <xdr:colOff>104775</xdr:colOff>
                    <xdr:row>117</xdr:row>
                    <xdr:rowOff>0</xdr:rowOff>
                  </from>
                  <to>
                    <xdr:col>12</xdr:col>
                    <xdr:colOff>104775</xdr:colOff>
                    <xdr:row>118</xdr:row>
                    <xdr:rowOff>28575</xdr:rowOff>
                  </to>
                </anchor>
              </controlPr>
            </control>
          </mc:Choice>
        </mc:AlternateContent>
        <mc:AlternateContent xmlns:mc="http://schemas.openxmlformats.org/markup-compatibility/2006">
          <mc:Choice Requires="x14">
            <control shapeId="7201" r:id="rId36" name="Check Box 33">
              <controlPr defaultSize="0" autoFill="0" autoLine="0" autoPict="0">
                <anchor moveWithCells="1">
                  <from>
                    <xdr:col>10</xdr:col>
                    <xdr:colOff>104775</xdr:colOff>
                    <xdr:row>118</xdr:row>
                    <xdr:rowOff>0</xdr:rowOff>
                  </from>
                  <to>
                    <xdr:col>12</xdr:col>
                    <xdr:colOff>104775</xdr:colOff>
                    <xdr:row>119</xdr:row>
                    <xdr:rowOff>28575</xdr:rowOff>
                  </to>
                </anchor>
              </controlPr>
            </control>
          </mc:Choice>
        </mc:AlternateContent>
        <mc:AlternateContent xmlns:mc="http://schemas.openxmlformats.org/markup-compatibility/2006">
          <mc:Choice Requires="x14">
            <control shapeId="7202" r:id="rId37" name="Check Box 34">
              <controlPr defaultSize="0" autoFill="0" autoLine="0" autoPict="0">
                <anchor moveWithCells="1">
                  <from>
                    <xdr:col>10</xdr:col>
                    <xdr:colOff>104775</xdr:colOff>
                    <xdr:row>119</xdr:row>
                    <xdr:rowOff>0</xdr:rowOff>
                  </from>
                  <to>
                    <xdr:col>12</xdr:col>
                    <xdr:colOff>104775</xdr:colOff>
                    <xdr:row>120</xdr:row>
                    <xdr:rowOff>28575</xdr:rowOff>
                  </to>
                </anchor>
              </controlPr>
            </control>
          </mc:Choice>
        </mc:AlternateContent>
        <mc:AlternateContent xmlns:mc="http://schemas.openxmlformats.org/markup-compatibility/2006">
          <mc:Choice Requires="x14">
            <control shapeId="7203" r:id="rId38" name="Check Box 35">
              <controlPr defaultSize="0" autoFill="0" autoLine="0" autoPict="0">
                <anchor moveWithCells="1">
                  <from>
                    <xdr:col>13</xdr:col>
                    <xdr:colOff>47625</xdr:colOff>
                    <xdr:row>37</xdr:row>
                    <xdr:rowOff>28575</xdr:rowOff>
                  </from>
                  <to>
                    <xdr:col>15</xdr:col>
                    <xdr:colOff>47625</xdr:colOff>
                    <xdr:row>37</xdr:row>
                    <xdr:rowOff>276225</xdr:rowOff>
                  </to>
                </anchor>
              </controlPr>
            </control>
          </mc:Choice>
        </mc:AlternateContent>
        <mc:AlternateContent xmlns:mc="http://schemas.openxmlformats.org/markup-compatibility/2006">
          <mc:Choice Requires="x14">
            <control shapeId="7204" r:id="rId39" name="Check Box 36">
              <controlPr defaultSize="0" autoFill="0" autoLine="0" autoPict="0">
                <anchor moveWithCells="1">
                  <from>
                    <xdr:col>13</xdr:col>
                    <xdr:colOff>47625</xdr:colOff>
                    <xdr:row>40</xdr:row>
                    <xdr:rowOff>19050</xdr:rowOff>
                  </from>
                  <to>
                    <xdr:col>15</xdr:col>
                    <xdr:colOff>47625</xdr:colOff>
                    <xdr:row>40</xdr:row>
                    <xdr:rowOff>266700</xdr:rowOff>
                  </to>
                </anchor>
              </controlPr>
            </control>
          </mc:Choice>
        </mc:AlternateContent>
        <mc:AlternateContent xmlns:mc="http://schemas.openxmlformats.org/markup-compatibility/2006">
          <mc:Choice Requires="x14">
            <control shapeId="7205" r:id="rId40" name="Check Box 37">
              <controlPr defaultSize="0" autoFill="0" autoLine="0" autoPict="0">
                <anchor moveWithCells="1">
                  <from>
                    <xdr:col>21</xdr:col>
                    <xdr:colOff>95250</xdr:colOff>
                    <xdr:row>40</xdr:row>
                    <xdr:rowOff>28575</xdr:rowOff>
                  </from>
                  <to>
                    <xdr:col>23</xdr:col>
                    <xdr:colOff>95250</xdr:colOff>
                    <xdr:row>40</xdr:row>
                    <xdr:rowOff>276225</xdr:rowOff>
                  </to>
                </anchor>
              </controlPr>
            </control>
          </mc:Choice>
        </mc:AlternateContent>
        <mc:AlternateContent xmlns:mc="http://schemas.openxmlformats.org/markup-compatibility/2006">
          <mc:Choice Requires="x14">
            <control shapeId="7206" r:id="rId41" name="Check Box 38">
              <controlPr defaultSize="0" autoFill="0" autoLine="0" autoPict="0">
                <anchor moveWithCells="1">
                  <from>
                    <xdr:col>13</xdr:col>
                    <xdr:colOff>47625</xdr:colOff>
                    <xdr:row>39</xdr:row>
                    <xdr:rowOff>19050</xdr:rowOff>
                  </from>
                  <to>
                    <xdr:col>15</xdr:col>
                    <xdr:colOff>47625</xdr:colOff>
                    <xdr:row>39</xdr:row>
                    <xdr:rowOff>266700</xdr:rowOff>
                  </to>
                </anchor>
              </controlPr>
            </control>
          </mc:Choice>
        </mc:AlternateContent>
        <mc:AlternateContent xmlns:mc="http://schemas.openxmlformats.org/markup-compatibility/2006">
          <mc:Choice Requires="x14">
            <control shapeId="7207" r:id="rId42" name="Check Box 39">
              <controlPr defaultSize="0" autoFill="0" autoLine="0" autoPict="0">
                <anchor moveWithCells="1">
                  <from>
                    <xdr:col>21</xdr:col>
                    <xdr:colOff>85725</xdr:colOff>
                    <xdr:row>39</xdr:row>
                    <xdr:rowOff>38100</xdr:rowOff>
                  </from>
                  <to>
                    <xdr:col>23</xdr:col>
                    <xdr:colOff>85725</xdr:colOff>
                    <xdr:row>39</xdr:row>
                    <xdr:rowOff>285750</xdr:rowOff>
                  </to>
                </anchor>
              </controlPr>
            </control>
          </mc:Choice>
        </mc:AlternateContent>
        <mc:AlternateContent xmlns:mc="http://schemas.openxmlformats.org/markup-compatibility/2006">
          <mc:Choice Requires="x14">
            <control shapeId="7208" r:id="rId43" name="Check Box 40">
              <controlPr defaultSize="0" autoFill="0" autoLine="0" autoPict="0">
                <anchor moveWithCells="1">
                  <from>
                    <xdr:col>35</xdr:col>
                    <xdr:colOff>95250</xdr:colOff>
                    <xdr:row>37</xdr:row>
                    <xdr:rowOff>28575</xdr:rowOff>
                  </from>
                  <to>
                    <xdr:col>37</xdr:col>
                    <xdr:colOff>95250</xdr:colOff>
                    <xdr:row>37</xdr:row>
                    <xdr:rowOff>276225</xdr:rowOff>
                  </to>
                </anchor>
              </controlPr>
            </control>
          </mc:Choice>
        </mc:AlternateContent>
        <mc:AlternateContent xmlns:mc="http://schemas.openxmlformats.org/markup-compatibility/2006">
          <mc:Choice Requires="x14">
            <control shapeId="7209" r:id="rId44" name="Check Box 41">
              <controlPr defaultSize="0" autoFill="0" autoLine="0" autoPict="0">
                <anchor moveWithCells="1">
                  <from>
                    <xdr:col>13</xdr:col>
                    <xdr:colOff>47625</xdr:colOff>
                    <xdr:row>38</xdr:row>
                    <xdr:rowOff>28575</xdr:rowOff>
                  </from>
                  <to>
                    <xdr:col>15</xdr:col>
                    <xdr:colOff>47625</xdr:colOff>
                    <xdr:row>38</xdr:row>
                    <xdr:rowOff>276225</xdr:rowOff>
                  </to>
                </anchor>
              </controlPr>
            </control>
          </mc:Choice>
        </mc:AlternateContent>
        <mc:AlternateContent xmlns:mc="http://schemas.openxmlformats.org/markup-compatibility/2006">
          <mc:Choice Requires="x14">
            <control shapeId="7210" r:id="rId45" name="Check Box 42">
              <controlPr defaultSize="0" autoFill="0" autoLine="0" autoPict="0">
                <anchor moveWithCells="1">
                  <from>
                    <xdr:col>27</xdr:col>
                    <xdr:colOff>114300</xdr:colOff>
                    <xdr:row>39</xdr:row>
                    <xdr:rowOff>28575</xdr:rowOff>
                  </from>
                  <to>
                    <xdr:col>29</xdr:col>
                    <xdr:colOff>123825</xdr:colOff>
                    <xdr:row>39</xdr:row>
                    <xdr:rowOff>276225</xdr:rowOff>
                  </to>
                </anchor>
              </controlPr>
            </control>
          </mc:Choice>
        </mc:AlternateContent>
        <mc:AlternateContent xmlns:mc="http://schemas.openxmlformats.org/markup-compatibility/2006">
          <mc:Choice Requires="x14">
            <control shapeId="7211" r:id="rId46" name="Check Box 43">
              <controlPr defaultSize="0" autoFill="0" autoLine="0" autoPict="0">
                <anchor moveWithCells="1">
                  <from>
                    <xdr:col>27</xdr:col>
                    <xdr:colOff>114300</xdr:colOff>
                    <xdr:row>40</xdr:row>
                    <xdr:rowOff>28575</xdr:rowOff>
                  </from>
                  <to>
                    <xdr:col>29</xdr:col>
                    <xdr:colOff>123825</xdr:colOff>
                    <xdr:row>40</xdr:row>
                    <xdr:rowOff>276225</xdr:rowOff>
                  </to>
                </anchor>
              </controlPr>
            </control>
          </mc:Choice>
        </mc:AlternateContent>
        <mc:AlternateContent xmlns:mc="http://schemas.openxmlformats.org/markup-compatibility/2006">
          <mc:Choice Requires="x14">
            <control shapeId="7212" r:id="rId47" name="Check Box 44">
              <controlPr defaultSize="0" autoFill="0" autoLine="0" autoPict="0">
                <anchor moveWithCells="1">
                  <from>
                    <xdr:col>17</xdr:col>
                    <xdr:colOff>47625</xdr:colOff>
                    <xdr:row>62</xdr:row>
                    <xdr:rowOff>238125</xdr:rowOff>
                  </from>
                  <to>
                    <xdr:col>19</xdr:col>
                    <xdr:colOff>104775</xdr:colOff>
                    <xdr:row>63</xdr:row>
                    <xdr:rowOff>238125</xdr:rowOff>
                  </to>
                </anchor>
              </controlPr>
            </control>
          </mc:Choice>
        </mc:AlternateContent>
        <mc:AlternateContent xmlns:mc="http://schemas.openxmlformats.org/markup-compatibility/2006">
          <mc:Choice Requires="x14">
            <control shapeId="7213" r:id="rId48" name="Check Box 45">
              <controlPr defaultSize="0" autoFill="0" autoLine="0" autoPict="0">
                <anchor moveWithCells="1">
                  <from>
                    <xdr:col>20</xdr:col>
                    <xdr:colOff>133350</xdr:colOff>
                    <xdr:row>62</xdr:row>
                    <xdr:rowOff>238125</xdr:rowOff>
                  </from>
                  <to>
                    <xdr:col>23</xdr:col>
                    <xdr:colOff>38100</xdr:colOff>
                    <xdr:row>63</xdr:row>
                    <xdr:rowOff>238125</xdr:rowOff>
                  </to>
                </anchor>
              </controlPr>
            </control>
          </mc:Choice>
        </mc:AlternateContent>
        <mc:AlternateContent xmlns:mc="http://schemas.openxmlformats.org/markup-compatibility/2006">
          <mc:Choice Requires="x14">
            <control shapeId="7214" r:id="rId49" name="Check Box 46">
              <controlPr defaultSize="0" autoFill="0" autoLine="0" autoPict="0">
                <anchor moveWithCells="1">
                  <from>
                    <xdr:col>24</xdr:col>
                    <xdr:colOff>133350</xdr:colOff>
                    <xdr:row>62</xdr:row>
                    <xdr:rowOff>238125</xdr:rowOff>
                  </from>
                  <to>
                    <xdr:col>27</xdr:col>
                    <xdr:colOff>38100</xdr:colOff>
                    <xdr:row>63</xdr:row>
                    <xdr:rowOff>238125</xdr:rowOff>
                  </to>
                </anchor>
              </controlPr>
            </control>
          </mc:Choice>
        </mc:AlternateContent>
        <mc:AlternateContent xmlns:mc="http://schemas.openxmlformats.org/markup-compatibility/2006">
          <mc:Choice Requires="x14">
            <control shapeId="7215" r:id="rId50" name="Check Box 47">
              <controlPr defaultSize="0" autoFill="0" autoLine="0" autoPict="0">
                <anchor moveWithCells="1">
                  <from>
                    <xdr:col>31</xdr:col>
                    <xdr:colOff>152400</xdr:colOff>
                    <xdr:row>62</xdr:row>
                    <xdr:rowOff>238125</xdr:rowOff>
                  </from>
                  <to>
                    <xdr:col>34</xdr:col>
                    <xdr:colOff>57150</xdr:colOff>
                    <xdr:row>63</xdr:row>
                    <xdr:rowOff>238125</xdr:rowOff>
                  </to>
                </anchor>
              </controlPr>
            </control>
          </mc:Choice>
        </mc:AlternateContent>
        <mc:AlternateContent xmlns:mc="http://schemas.openxmlformats.org/markup-compatibility/2006">
          <mc:Choice Requires="x14">
            <control shapeId="7216" r:id="rId51" name="Check Box 48">
              <controlPr defaultSize="0" autoFill="0" autoLine="0" autoPict="0">
                <anchor moveWithCells="1">
                  <from>
                    <xdr:col>66</xdr:col>
                    <xdr:colOff>85725</xdr:colOff>
                    <xdr:row>74</xdr:row>
                    <xdr:rowOff>276225</xdr:rowOff>
                  </from>
                  <to>
                    <xdr:col>68</xdr:col>
                    <xdr:colOff>85725</xdr:colOff>
                    <xdr:row>76</xdr:row>
                    <xdr:rowOff>9525</xdr:rowOff>
                  </to>
                </anchor>
              </controlPr>
            </control>
          </mc:Choice>
        </mc:AlternateContent>
        <mc:AlternateContent xmlns:mc="http://schemas.openxmlformats.org/markup-compatibility/2006">
          <mc:Choice Requires="x14">
            <control shapeId="7217" r:id="rId52" name="Check Box 49">
              <controlPr defaultSize="0" autoFill="0" autoLine="0" autoPict="0">
                <anchor moveWithCells="1">
                  <from>
                    <xdr:col>66</xdr:col>
                    <xdr:colOff>85725</xdr:colOff>
                    <xdr:row>75</xdr:row>
                    <xdr:rowOff>257175</xdr:rowOff>
                  </from>
                  <to>
                    <xdr:col>68</xdr:col>
                    <xdr:colOff>85725</xdr:colOff>
                    <xdr:row>77</xdr:row>
                    <xdr:rowOff>9525</xdr:rowOff>
                  </to>
                </anchor>
              </controlPr>
            </control>
          </mc:Choice>
        </mc:AlternateContent>
        <mc:AlternateContent xmlns:mc="http://schemas.openxmlformats.org/markup-compatibility/2006">
          <mc:Choice Requires="x14">
            <control shapeId="7218" r:id="rId53" name="Check Box 50">
              <controlPr defaultSize="0" autoFill="0" autoLine="0" autoPict="0">
                <anchor moveWithCells="1">
                  <from>
                    <xdr:col>75</xdr:col>
                    <xdr:colOff>85725</xdr:colOff>
                    <xdr:row>74</xdr:row>
                    <xdr:rowOff>276225</xdr:rowOff>
                  </from>
                  <to>
                    <xdr:col>77</xdr:col>
                    <xdr:colOff>85725</xdr:colOff>
                    <xdr:row>76</xdr:row>
                    <xdr:rowOff>9525</xdr:rowOff>
                  </to>
                </anchor>
              </controlPr>
            </control>
          </mc:Choice>
        </mc:AlternateContent>
        <mc:AlternateContent xmlns:mc="http://schemas.openxmlformats.org/markup-compatibility/2006">
          <mc:Choice Requires="x14">
            <control shapeId="7219" r:id="rId54" name="Check Box 51">
              <controlPr defaultSize="0" autoFill="0" autoLine="0" autoPict="0">
                <anchor moveWithCells="1">
                  <from>
                    <xdr:col>75</xdr:col>
                    <xdr:colOff>85725</xdr:colOff>
                    <xdr:row>75</xdr:row>
                    <xdr:rowOff>257175</xdr:rowOff>
                  </from>
                  <to>
                    <xdr:col>77</xdr:col>
                    <xdr:colOff>85725</xdr:colOff>
                    <xdr:row>77</xdr:row>
                    <xdr:rowOff>9525</xdr:rowOff>
                  </to>
                </anchor>
              </controlPr>
            </control>
          </mc:Choice>
        </mc:AlternateContent>
        <mc:AlternateContent xmlns:mc="http://schemas.openxmlformats.org/markup-compatibility/2006">
          <mc:Choice Requires="x14">
            <control shapeId="7220" r:id="rId55" name="Check Box 52">
              <controlPr defaultSize="0" autoFill="0" autoLine="0" autoPict="0">
                <anchor moveWithCells="1">
                  <from>
                    <xdr:col>73</xdr:col>
                    <xdr:colOff>76200</xdr:colOff>
                    <xdr:row>81</xdr:row>
                    <xdr:rowOff>361950</xdr:rowOff>
                  </from>
                  <to>
                    <xdr:col>75</xdr:col>
                    <xdr:colOff>76200</xdr:colOff>
                    <xdr:row>83</xdr:row>
                    <xdr:rowOff>0</xdr:rowOff>
                  </to>
                </anchor>
              </controlPr>
            </control>
          </mc:Choice>
        </mc:AlternateContent>
        <mc:AlternateContent xmlns:mc="http://schemas.openxmlformats.org/markup-compatibility/2006">
          <mc:Choice Requires="x14">
            <control shapeId="7221" r:id="rId56" name="Check Box 53">
              <controlPr defaultSize="0" autoFill="0" autoLine="0" autoPict="0">
                <anchor moveWithCells="1">
                  <from>
                    <xdr:col>73</xdr:col>
                    <xdr:colOff>85725</xdr:colOff>
                    <xdr:row>82</xdr:row>
                    <xdr:rowOff>257175</xdr:rowOff>
                  </from>
                  <to>
                    <xdr:col>75</xdr:col>
                    <xdr:colOff>85725</xdr:colOff>
                    <xdr:row>84</xdr:row>
                    <xdr:rowOff>9525</xdr:rowOff>
                  </to>
                </anchor>
              </controlPr>
            </control>
          </mc:Choice>
        </mc:AlternateContent>
        <mc:AlternateContent xmlns:mc="http://schemas.openxmlformats.org/markup-compatibility/2006">
          <mc:Choice Requires="x14">
            <control shapeId="7222" r:id="rId57" name="Check Box 54">
              <controlPr defaultSize="0" autoFill="0" autoLine="0" autoPict="0">
                <anchor moveWithCells="1">
                  <from>
                    <xdr:col>80</xdr:col>
                    <xdr:colOff>85725</xdr:colOff>
                    <xdr:row>81</xdr:row>
                    <xdr:rowOff>361950</xdr:rowOff>
                  </from>
                  <to>
                    <xdr:col>82</xdr:col>
                    <xdr:colOff>85725</xdr:colOff>
                    <xdr:row>83</xdr:row>
                    <xdr:rowOff>0</xdr:rowOff>
                  </to>
                </anchor>
              </controlPr>
            </control>
          </mc:Choice>
        </mc:AlternateContent>
        <mc:AlternateContent xmlns:mc="http://schemas.openxmlformats.org/markup-compatibility/2006">
          <mc:Choice Requires="x14">
            <control shapeId="7223" r:id="rId58" name="Check Box 55">
              <controlPr defaultSize="0" autoFill="0" autoLine="0" autoPict="0">
                <anchor moveWithCells="1">
                  <from>
                    <xdr:col>80</xdr:col>
                    <xdr:colOff>95250</xdr:colOff>
                    <xdr:row>83</xdr:row>
                    <xdr:rowOff>0</xdr:rowOff>
                  </from>
                  <to>
                    <xdr:col>82</xdr:col>
                    <xdr:colOff>95250</xdr:colOff>
                    <xdr:row>84</xdr:row>
                    <xdr:rowOff>28575</xdr:rowOff>
                  </to>
                </anchor>
              </controlPr>
            </control>
          </mc:Choice>
        </mc:AlternateContent>
        <mc:AlternateContent xmlns:mc="http://schemas.openxmlformats.org/markup-compatibility/2006">
          <mc:Choice Requires="x14">
            <control shapeId="7224" r:id="rId59" name="Check Box 56">
              <controlPr defaultSize="0" autoFill="0" autoLine="0" autoPict="0">
                <anchor moveWithCells="1">
                  <from>
                    <xdr:col>58</xdr:col>
                    <xdr:colOff>104775</xdr:colOff>
                    <xdr:row>89</xdr:row>
                    <xdr:rowOff>276225</xdr:rowOff>
                  </from>
                  <to>
                    <xdr:col>60</xdr:col>
                    <xdr:colOff>104775</xdr:colOff>
                    <xdr:row>91</xdr:row>
                    <xdr:rowOff>28575</xdr:rowOff>
                  </to>
                </anchor>
              </controlPr>
            </control>
          </mc:Choice>
        </mc:AlternateContent>
        <mc:AlternateContent xmlns:mc="http://schemas.openxmlformats.org/markup-compatibility/2006">
          <mc:Choice Requires="x14">
            <control shapeId="7225" r:id="rId60" name="Check Box 57">
              <controlPr defaultSize="0" autoFill="0" autoLine="0" autoPict="0">
                <anchor moveWithCells="1">
                  <from>
                    <xdr:col>58</xdr:col>
                    <xdr:colOff>104775</xdr:colOff>
                    <xdr:row>90</xdr:row>
                    <xdr:rowOff>228600</xdr:rowOff>
                  </from>
                  <to>
                    <xdr:col>60</xdr:col>
                    <xdr:colOff>104775</xdr:colOff>
                    <xdr:row>92</xdr:row>
                    <xdr:rowOff>28575</xdr:rowOff>
                  </to>
                </anchor>
              </controlPr>
            </control>
          </mc:Choice>
        </mc:AlternateContent>
        <mc:AlternateContent xmlns:mc="http://schemas.openxmlformats.org/markup-compatibility/2006">
          <mc:Choice Requires="x14">
            <control shapeId="7226" r:id="rId61" name="Check Box 58">
              <controlPr defaultSize="0" autoFill="0" autoLine="0" autoPict="0">
                <anchor moveWithCells="1">
                  <from>
                    <xdr:col>59</xdr:col>
                    <xdr:colOff>114300</xdr:colOff>
                    <xdr:row>94</xdr:row>
                    <xdr:rowOff>276225</xdr:rowOff>
                  </from>
                  <to>
                    <xdr:col>61</xdr:col>
                    <xdr:colOff>123825</xdr:colOff>
                    <xdr:row>96</xdr:row>
                    <xdr:rowOff>9525</xdr:rowOff>
                  </to>
                </anchor>
              </controlPr>
            </control>
          </mc:Choice>
        </mc:AlternateContent>
        <mc:AlternateContent xmlns:mc="http://schemas.openxmlformats.org/markup-compatibility/2006">
          <mc:Choice Requires="x14">
            <control shapeId="7227" r:id="rId62" name="Check Box 59">
              <controlPr defaultSize="0" autoFill="0" autoLine="0" autoPict="0">
                <anchor moveWithCells="1">
                  <from>
                    <xdr:col>59</xdr:col>
                    <xdr:colOff>114300</xdr:colOff>
                    <xdr:row>97</xdr:row>
                    <xdr:rowOff>0</xdr:rowOff>
                  </from>
                  <to>
                    <xdr:col>61</xdr:col>
                    <xdr:colOff>123825</xdr:colOff>
                    <xdr:row>98</xdr:row>
                    <xdr:rowOff>28575</xdr:rowOff>
                  </to>
                </anchor>
              </controlPr>
            </control>
          </mc:Choice>
        </mc:AlternateContent>
        <mc:AlternateContent xmlns:mc="http://schemas.openxmlformats.org/markup-compatibility/2006">
          <mc:Choice Requires="x14">
            <control shapeId="7228" r:id="rId63" name="Check Box 60">
              <controlPr defaultSize="0" autoFill="0" autoLine="0" autoPict="0">
                <anchor moveWithCells="1">
                  <from>
                    <xdr:col>59</xdr:col>
                    <xdr:colOff>114300</xdr:colOff>
                    <xdr:row>96</xdr:row>
                    <xdr:rowOff>0</xdr:rowOff>
                  </from>
                  <to>
                    <xdr:col>61</xdr:col>
                    <xdr:colOff>123825</xdr:colOff>
                    <xdr:row>97</xdr:row>
                    <xdr:rowOff>28575</xdr:rowOff>
                  </to>
                </anchor>
              </controlPr>
            </control>
          </mc:Choice>
        </mc:AlternateContent>
        <mc:AlternateContent xmlns:mc="http://schemas.openxmlformats.org/markup-compatibility/2006">
          <mc:Choice Requires="x14">
            <control shapeId="7229" r:id="rId64" name="Check Box 61">
              <controlPr defaultSize="0" autoFill="0" autoLine="0" autoPict="0">
                <anchor moveWithCells="1">
                  <from>
                    <xdr:col>59</xdr:col>
                    <xdr:colOff>114300</xdr:colOff>
                    <xdr:row>98</xdr:row>
                    <xdr:rowOff>0</xdr:rowOff>
                  </from>
                  <to>
                    <xdr:col>61</xdr:col>
                    <xdr:colOff>123825</xdr:colOff>
                    <xdr:row>99</xdr:row>
                    <xdr:rowOff>28575</xdr:rowOff>
                  </to>
                </anchor>
              </controlPr>
            </control>
          </mc:Choice>
        </mc:AlternateContent>
        <mc:AlternateContent xmlns:mc="http://schemas.openxmlformats.org/markup-compatibility/2006">
          <mc:Choice Requires="x14">
            <control shapeId="7230" r:id="rId65" name="Check Box 62">
              <controlPr defaultSize="0" autoFill="0" autoLine="0" autoPict="0">
                <anchor moveWithCells="1">
                  <from>
                    <xdr:col>59</xdr:col>
                    <xdr:colOff>114300</xdr:colOff>
                    <xdr:row>99</xdr:row>
                    <xdr:rowOff>0</xdr:rowOff>
                  </from>
                  <to>
                    <xdr:col>61</xdr:col>
                    <xdr:colOff>123825</xdr:colOff>
                    <xdr:row>100</xdr:row>
                    <xdr:rowOff>28575</xdr:rowOff>
                  </to>
                </anchor>
              </controlPr>
            </control>
          </mc:Choice>
        </mc:AlternateContent>
        <mc:AlternateContent xmlns:mc="http://schemas.openxmlformats.org/markup-compatibility/2006">
          <mc:Choice Requires="x14">
            <control shapeId="7231" r:id="rId66" name="Check Box 63">
              <controlPr defaultSize="0" autoFill="0" autoLine="0" autoPict="0">
                <anchor moveWithCells="1">
                  <from>
                    <xdr:col>59</xdr:col>
                    <xdr:colOff>114300</xdr:colOff>
                    <xdr:row>100</xdr:row>
                    <xdr:rowOff>0</xdr:rowOff>
                  </from>
                  <to>
                    <xdr:col>61</xdr:col>
                    <xdr:colOff>123825</xdr:colOff>
                    <xdr:row>101</xdr:row>
                    <xdr:rowOff>28575</xdr:rowOff>
                  </to>
                </anchor>
              </controlPr>
            </control>
          </mc:Choice>
        </mc:AlternateContent>
        <mc:AlternateContent xmlns:mc="http://schemas.openxmlformats.org/markup-compatibility/2006">
          <mc:Choice Requires="x14">
            <control shapeId="7232" r:id="rId67" name="Check Box 64">
              <controlPr defaultSize="0" autoFill="0" autoLine="0" autoPict="0">
                <anchor moveWithCells="1">
                  <from>
                    <xdr:col>59</xdr:col>
                    <xdr:colOff>114300</xdr:colOff>
                    <xdr:row>100</xdr:row>
                    <xdr:rowOff>257175</xdr:rowOff>
                  </from>
                  <to>
                    <xdr:col>61</xdr:col>
                    <xdr:colOff>123825</xdr:colOff>
                    <xdr:row>102</xdr:row>
                    <xdr:rowOff>9525</xdr:rowOff>
                  </to>
                </anchor>
              </controlPr>
            </control>
          </mc:Choice>
        </mc:AlternateContent>
        <mc:AlternateContent xmlns:mc="http://schemas.openxmlformats.org/markup-compatibility/2006">
          <mc:Choice Requires="x14">
            <control shapeId="7233" r:id="rId68" name="Check Box 65">
              <controlPr defaultSize="0" autoFill="0" autoLine="0" autoPict="0">
                <anchor moveWithCells="1">
                  <from>
                    <xdr:col>59</xdr:col>
                    <xdr:colOff>114300</xdr:colOff>
                    <xdr:row>102</xdr:row>
                    <xdr:rowOff>257175</xdr:rowOff>
                  </from>
                  <to>
                    <xdr:col>61</xdr:col>
                    <xdr:colOff>123825</xdr:colOff>
                    <xdr:row>104</xdr:row>
                    <xdr:rowOff>9525</xdr:rowOff>
                  </to>
                </anchor>
              </controlPr>
            </control>
          </mc:Choice>
        </mc:AlternateContent>
        <mc:AlternateContent xmlns:mc="http://schemas.openxmlformats.org/markup-compatibility/2006">
          <mc:Choice Requires="x14">
            <control shapeId="7234" r:id="rId69" name="Check Box 66">
              <controlPr defaultSize="0" autoFill="0" autoLine="0" autoPict="0">
                <anchor moveWithCells="1">
                  <from>
                    <xdr:col>59</xdr:col>
                    <xdr:colOff>114300</xdr:colOff>
                    <xdr:row>103</xdr:row>
                    <xdr:rowOff>257175</xdr:rowOff>
                  </from>
                  <to>
                    <xdr:col>61</xdr:col>
                    <xdr:colOff>123825</xdr:colOff>
                    <xdr:row>105</xdr:row>
                    <xdr:rowOff>9525</xdr:rowOff>
                  </to>
                </anchor>
              </controlPr>
            </control>
          </mc:Choice>
        </mc:AlternateContent>
        <mc:AlternateContent xmlns:mc="http://schemas.openxmlformats.org/markup-compatibility/2006">
          <mc:Choice Requires="x14">
            <control shapeId="7235" r:id="rId70" name="Check Box 67">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7236" r:id="rId71" name="Check Box 68">
              <controlPr defaultSize="0" autoFill="0" autoLine="0" autoPict="0">
                <anchor moveWithCells="1">
                  <from>
                    <xdr:col>69</xdr:col>
                    <xdr:colOff>123825</xdr:colOff>
                    <xdr:row>94</xdr:row>
                    <xdr:rowOff>276225</xdr:rowOff>
                  </from>
                  <to>
                    <xdr:col>71</xdr:col>
                    <xdr:colOff>123825</xdr:colOff>
                    <xdr:row>96</xdr:row>
                    <xdr:rowOff>9525</xdr:rowOff>
                  </to>
                </anchor>
              </controlPr>
            </control>
          </mc:Choice>
        </mc:AlternateContent>
        <mc:AlternateContent xmlns:mc="http://schemas.openxmlformats.org/markup-compatibility/2006">
          <mc:Choice Requires="x14">
            <control shapeId="7237" r:id="rId72" name="Check Box 69">
              <controlPr defaultSize="0" autoFill="0" autoLine="0" autoPict="0">
                <anchor moveWithCells="1">
                  <from>
                    <xdr:col>80</xdr:col>
                    <xdr:colOff>114300</xdr:colOff>
                    <xdr:row>99</xdr:row>
                    <xdr:rowOff>0</xdr:rowOff>
                  </from>
                  <to>
                    <xdr:col>82</xdr:col>
                    <xdr:colOff>123825</xdr:colOff>
                    <xdr:row>100</xdr:row>
                    <xdr:rowOff>28575</xdr:rowOff>
                  </to>
                </anchor>
              </controlPr>
            </control>
          </mc:Choice>
        </mc:AlternateContent>
        <mc:AlternateContent xmlns:mc="http://schemas.openxmlformats.org/markup-compatibility/2006">
          <mc:Choice Requires="x14">
            <control shapeId="7238" r:id="rId73" name="Check Box 70">
              <controlPr defaultSize="0" autoFill="0" autoLine="0" autoPict="0">
                <anchor moveWithCells="1">
                  <from>
                    <xdr:col>80</xdr:col>
                    <xdr:colOff>114300</xdr:colOff>
                    <xdr:row>98</xdr:row>
                    <xdr:rowOff>0</xdr:rowOff>
                  </from>
                  <to>
                    <xdr:col>82</xdr:col>
                    <xdr:colOff>123825</xdr:colOff>
                    <xdr:row>99</xdr:row>
                    <xdr:rowOff>28575</xdr:rowOff>
                  </to>
                </anchor>
              </controlPr>
            </control>
          </mc:Choice>
        </mc:AlternateContent>
        <mc:AlternateContent xmlns:mc="http://schemas.openxmlformats.org/markup-compatibility/2006">
          <mc:Choice Requires="x14">
            <control shapeId="7239" r:id="rId74" name="Check Box 71">
              <controlPr defaultSize="0" autoFill="0" autoLine="0" autoPict="0">
                <anchor moveWithCells="1">
                  <from>
                    <xdr:col>80</xdr:col>
                    <xdr:colOff>114300</xdr:colOff>
                    <xdr:row>101</xdr:row>
                    <xdr:rowOff>0</xdr:rowOff>
                  </from>
                  <to>
                    <xdr:col>82</xdr:col>
                    <xdr:colOff>123825</xdr:colOff>
                    <xdr:row>102</xdr:row>
                    <xdr:rowOff>28575</xdr:rowOff>
                  </to>
                </anchor>
              </controlPr>
            </control>
          </mc:Choice>
        </mc:AlternateContent>
        <mc:AlternateContent xmlns:mc="http://schemas.openxmlformats.org/markup-compatibility/2006">
          <mc:Choice Requires="x14">
            <control shapeId="7240" r:id="rId75" name="Check Box 72">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7241" r:id="rId76" name="Check Box 73">
              <controlPr defaultSize="0" autoFill="0" autoLine="0" autoPict="0">
                <anchor moveWithCells="1">
                  <from>
                    <xdr:col>70</xdr:col>
                    <xdr:colOff>123825</xdr:colOff>
                    <xdr:row>105</xdr:row>
                    <xdr:rowOff>0</xdr:rowOff>
                  </from>
                  <to>
                    <xdr:col>72</xdr:col>
                    <xdr:colOff>123825</xdr:colOff>
                    <xdr:row>106</xdr:row>
                    <xdr:rowOff>28575</xdr:rowOff>
                  </to>
                </anchor>
              </controlPr>
            </control>
          </mc:Choice>
        </mc:AlternateContent>
        <mc:AlternateContent xmlns:mc="http://schemas.openxmlformats.org/markup-compatibility/2006">
          <mc:Choice Requires="x14">
            <control shapeId="7242" r:id="rId77" name="Check Box 74">
              <controlPr defaultSize="0" autoFill="0" autoLine="0" autoPict="0">
                <anchor moveWithCells="1">
                  <from>
                    <xdr:col>59</xdr:col>
                    <xdr:colOff>104775</xdr:colOff>
                    <xdr:row>108</xdr:row>
                    <xdr:rowOff>276225</xdr:rowOff>
                  </from>
                  <to>
                    <xdr:col>61</xdr:col>
                    <xdr:colOff>104775</xdr:colOff>
                    <xdr:row>110</xdr:row>
                    <xdr:rowOff>9525</xdr:rowOff>
                  </to>
                </anchor>
              </controlPr>
            </control>
          </mc:Choice>
        </mc:AlternateContent>
        <mc:AlternateContent xmlns:mc="http://schemas.openxmlformats.org/markup-compatibility/2006">
          <mc:Choice Requires="x14">
            <control shapeId="7243" r:id="rId78" name="Check Box 75">
              <controlPr defaultSize="0" autoFill="0" autoLine="0" autoPict="0">
                <anchor moveWithCells="1">
                  <from>
                    <xdr:col>59</xdr:col>
                    <xdr:colOff>104775</xdr:colOff>
                    <xdr:row>111</xdr:row>
                    <xdr:rowOff>9525</xdr:rowOff>
                  </from>
                  <to>
                    <xdr:col>61</xdr:col>
                    <xdr:colOff>104775</xdr:colOff>
                    <xdr:row>112</xdr:row>
                    <xdr:rowOff>28575</xdr:rowOff>
                  </to>
                </anchor>
              </controlPr>
            </control>
          </mc:Choice>
        </mc:AlternateContent>
        <mc:AlternateContent xmlns:mc="http://schemas.openxmlformats.org/markup-compatibility/2006">
          <mc:Choice Requires="x14">
            <control shapeId="7244" r:id="rId79" name="Check Box 76">
              <controlPr defaultSize="0" autoFill="0" autoLine="0" autoPict="0">
                <anchor moveWithCells="1">
                  <from>
                    <xdr:col>59</xdr:col>
                    <xdr:colOff>104775</xdr:colOff>
                    <xdr:row>111</xdr:row>
                    <xdr:rowOff>257175</xdr:rowOff>
                  </from>
                  <to>
                    <xdr:col>61</xdr:col>
                    <xdr:colOff>104775</xdr:colOff>
                    <xdr:row>113</xdr:row>
                    <xdr:rowOff>9525</xdr:rowOff>
                  </to>
                </anchor>
              </controlPr>
            </control>
          </mc:Choice>
        </mc:AlternateContent>
        <mc:AlternateContent xmlns:mc="http://schemas.openxmlformats.org/markup-compatibility/2006">
          <mc:Choice Requires="x14">
            <control shapeId="7245" r:id="rId80" name="Check Box 77">
              <controlPr defaultSize="0" autoFill="0" autoLine="0" autoPict="0">
                <anchor moveWithCells="1">
                  <from>
                    <xdr:col>59</xdr:col>
                    <xdr:colOff>104775</xdr:colOff>
                    <xdr:row>113</xdr:row>
                    <xdr:rowOff>257175</xdr:rowOff>
                  </from>
                  <to>
                    <xdr:col>61</xdr:col>
                    <xdr:colOff>104775</xdr:colOff>
                    <xdr:row>115</xdr:row>
                    <xdr:rowOff>9525</xdr:rowOff>
                  </to>
                </anchor>
              </controlPr>
            </control>
          </mc:Choice>
        </mc:AlternateContent>
        <mc:AlternateContent xmlns:mc="http://schemas.openxmlformats.org/markup-compatibility/2006">
          <mc:Choice Requires="x14">
            <control shapeId="7246" r:id="rId81" name="Check Box 78">
              <controlPr defaultSize="0" autoFill="0" autoLine="0" autoPict="0">
                <anchor moveWithCells="1">
                  <from>
                    <xdr:col>59</xdr:col>
                    <xdr:colOff>104775</xdr:colOff>
                    <xdr:row>114</xdr:row>
                    <xdr:rowOff>257175</xdr:rowOff>
                  </from>
                  <to>
                    <xdr:col>61</xdr:col>
                    <xdr:colOff>104775</xdr:colOff>
                    <xdr:row>116</xdr:row>
                    <xdr:rowOff>9525</xdr:rowOff>
                  </to>
                </anchor>
              </controlPr>
            </control>
          </mc:Choice>
        </mc:AlternateContent>
        <mc:AlternateContent xmlns:mc="http://schemas.openxmlformats.org/markup-compatibility/2006">
          <mc:Choice Requires="x14">
            <control shapeId="7247" r:id="rId82" name="Check Box 79">
              <controlPr defaultSize="0" autoFill="0" autoLine="0" autoPict="0">
                <anchor moveWithCells="1">
                  <from>
                    <xdr:col>59</xdr:col>
                    <xdr:colOff>104775</xdr:colOff>
                    <xdr:row>117</xdr:row>
                    <xdr:rowOff>0</xdr:rowOff>
                  </from>
                  <to>
                    <xdr:col>61</xdr:col>
                    <xdr:colOff>104775</xdr:colOff>
                    <xdr:row>118</xdr:row>
                    <xdr:rowOff>28575</xdr:rowOff>
                  </to>
                </anchor>
              </controlPr>
            </control>
          </mc:Choice>
        </mc:AlternateContent>
        <mc:AlternateContent xmlns:mc="http://schemas.openxmlformats.org/markup-compatibility/2006">
          <mc:Choice Requires="x14">
            <control shapeId="7248" r:id="rId83" name="Check Box 80">
              <controlPr defaultSize="0" autoFill="0" autoLine="0" autoPict="0">
                <anchor moveWithCells="1">
                  <from>
                    <xdr:col>59</xdr:col>
                    <xdr:colOff>104775</xdr:colOff>
                    <xdr:row>118</xdr:row>
                    <xdr:rowOff>0</xdr:rowOff>
                  </from>
                  <to>
                    <xdr:col>61</xdr:col>
                    <xdr:colOff>104775</xdr:colOff>
                    <xdr:row>119</xdr:row>
                    <xdr:rowOff>28575</xdr:rowOff>
                  </to>
                </anchor>
              </controlPr>
            </control>
          </mc:Choice>
        </mc:AlternateContent>
        <mc:AlternateContent xmlns:mc="http://schemas.openxmlformats.org/markup-compatibility/2006">
          <mc:Choice Requires="x14">
            <control shapeId="7249" r:id="rId84" name="Check Box 81">
              <controlPr defaultSize="0" autoFill="0" autoLine="0" autoPict="0">
                <anchor moveWithCells="1">
                  <from>
                    <xdr:col>59</xdr:col>
                    <xdr:colOff>104775</xdr:colOff>
                    <xdr:row>119</xdr:row>
                    <xdr:rowOff>0</xdr:rowOff>
                  </from>
                  <to>
                    <xdr:col>61</xdr:col>
                    <xdr:colOff>104775</xdr:colOff>
                    <xdr:row>120</xdr:row>
                    <xdr:rowOff>28575</xdr:rowOff>
                  </to>
                </anchor>
              </controlPr>
            </control>
          </mc:Choice>
        </mc:AlternateContent>
        <mc:AlternateContent xmlns:mc="http://schemas.openxmlformats.org/markup-compatibility/2006">
          <mc:Choice Requires="x14">
            <control shapeId="7250" r:id="rId85" name="Check Box 82">
              <controlPr defaultSize="0" autoFill="0" autoLine="0" autoPict="0">
                <anchor moveWithCells="1">
                  <from>
                    <xdr:col>62</xdr:col>
                    <xdr:colOff>47625</xdr:colOff>
                    <xdr:row>37</xdr:row>
                    <xdr:rowOff>28575</xdr:rowOff>
                  </from>
                  <to>
                    <xdr:col>64</xdr:col>
                    <xdr:colOff>47625</xdr:colOff>
                    <xdr:row>37</xdr:row>
                    <xdr:rowOff>276225</xdr:rowOff>
                  </to>
                </anchor>
              </controlPr>
            </control>
          </mc:Choice>
        </mc:AlternateContent>
        <mc:AlternateContent xmlns:mc="http://schemas.openxmlformats.org/markup-compatibility/2006">
          <mc:Choice Requires="x14">
            <control shapeId="7251" r:id="rId86" name="Check Box 83">
              <controlPr defaultSize="0" autoFill="0" autoLine="0" autoPict="0">
                <anchor moveWithCells="1">
                  <from>
                    <xdr:col>62</xdr:col>
                    <xdr:colOff>47625</xdr:colOff>
                    <xdr:row>40</xdr:row>
                    <xdr:rowOff>19050</xdr:rowOff>
                  </from>
                  <to>
                    <xdr:col>64</xdr:col>
                    <xdr:colOff>47625</xdr:colOff>
                    <xdr:row>40</xdr:row>
                    <xdr:rowOff>266700</xdr:rowOff>
                  </to>
                </anchor>
              </controlPr>
            </control>
          </mc:Choice>
        </mc:AlternateContent>
        <mc:AlternateContent xmlns:mc="http://schemas.openxmlformats.org/markup-compatibility/2006">
          <mc:Choice Requires="x14">
            <control shapeId="7252" r:id="rId87" name="Check Box 84">
              <controlPr defaultSize="0" autoFill="0" autoLine="0" autoPict="0">
                <anchor moveWithCells="1">
                  <from>
                    <xdr:col>70</xdr:col>
                    <xdr:colOff>95250</xdr:colOff>
                    <xdr:row>40</xdr:row>
                    <xdr:rowOff>28575</xdr:rowOff>
                  </from>
                  <to>
                    <xdr:col>72</xdr:col>
                    <xdr:colOff>95250</xdr:colOff>
                    <xdr:row>40</xdr:row>
                    <xdr:rowOff>276225</xdr:rowOff>
                  </to>
                </anchor>
              </controlPr>
            </control>
          </mc:Choice>
        </mc:AlternateContent>
        <mc:AlternateContent xmlns:mc="http://schemas.openxmlformats.org/markup-compatibility/2006">
          <mc:Choice Requires="x14">
            <control shapeId="7253" r:id="rId88" name="Check Box 85">
              <controlPr defaultSize="0" autoFill="0" autoLine="0" autoPict="0">
                <anchor moveWithCells="1">
                  <from>
                    <xdr:col>66</xdr:col>
                    <xdr:colOff>95250</xdr:colOff>
                    <xdr:row>37</xdr:row>
                    <xdr:rowOff>28575</xdr:rowOff>
                  </from>
                  <to>
                    <xdr:col>68</xdr:col>
                    <xdr:colOff>95250</xdr:colOff>
                    <xdr:row>37</xdr:row>
                    <xdr:rowOff>276225</xdr:rowOff>
                  </to>
                </anchor>
              </controlPr>
            </control>
          </mc:Choice>
        </mc:AlternateContent>
        <mc:AlternateContent xmlns:mc="http://schemas.openxmlformats.org/markup-compatibility/2006">
          <mc:Choice Requires="x14">
            <control shapeId="7254" r:id="rId89" name="Check Box 86">
              <controlPr defaultSize="0" autoFill="0" autoLine="0" autoPict="0">
                <anchor moveWithCells="1">
                  <from>
                    <xdr:col>62</xdr:col>
                    <xdr:colOff>47625</xdr:colOff>
                    <xdr:row>39</xdr:row>
                    <xdr:rowOff>19050</xdr:rowOff>
                  </from>
                  <to>
                    <xdr:col>64</xdr:col>
                    <xdr:colOff>47625</xdr:colOff>
                    <xdr:row>39</xdr:row>
                    <xdr:rowOff>266700</xdr:rowOff>
                  </to>
                </anchor>
              </controlPr>
            </control>
          </mc:Choice>
        </mc:AlternateContent>
        <mc:AlternateContent xmlns:mc="http://schemas.openxmlformats.org/markup-compatibility/2006">
          <mc:Choice Requires="x14">
            <control shapeId="7255" r:id="rId90" name="Check Box 87">
              <controlPr defaultSize="0" autoFill="0" autoLine="0" autoPict="0">
                <anchor moveWithCells="1">
                  <from>
                    <xdr:col>70</xdr:col>
                    <xdr:colOff>85725</xdr:colOff>
                    <xdr:row>39</xdr:row>
                    <xdr:rowOff>38100</xdr:rowOff>
                  </from>
                  <to>
                    <xdr:col>72</xdr:col>
                    <xdr:colOff>85725</xdr:colOff>
                    <xdr:row>39</xdr:row>
                    <xdr:rowOff>285750</xdr:rowOff>
                  </to>
                </anchor>
              </controlPr>
            </control>
          </mc:Choice>
        </mc:AlternateContent>
        <mc:AlternateContent xmlns:mc="http://schemas.openxmlformats.org/markup-compatibility/2006">
          <mc:Choice Requires="x14">
            <control shapeId="7256" r:id="rId91" name="Check Box 88">
              <controlPr defaultSize="0" autoFill="0" autoLine="0" autoPict="0">
                <anchor moveWithCells="1">
                  <from>
                    <xdr:col>84</xdr:col>
                    <xdr:colOff>95250</xdr:colOff>
                    <xdr:row>37</xdr:row>
                    <xdr:rowOff>28575</xdr:rowOff>
                  </from>
                  <to>
                    <xdr:col>86</xdr:col>
                    <xdr:colOff>95250</xdr:colOff>
                    <xdr:row>37</xdr:row>
                    <xdr:rowOff>276225</xdr:rowOff>
                  </to>
                </anchor>
              </controlPr>
            </control>
          </mc:Choice>
        </mc:AlternateContent>
        <mc:AlternateContent xmlns:mc="http://schemas.openxmlformats.org/markup-compatibility/2006">
          <mc:Choice Requires="x14">
            <control shapeId="7257" r:id="rId92" name="Check Box 89">
              <controlPr defaultSize="0" autoFill="0" autoLine="0" autoPict="0">
                <anchor moveWithCells="1">
                  <from>
                    <xdr:col>62</xdr:col>
                    <xdr:colOff>47625</xdr:colOff>
                    <xdr:row>38</xdr:row>
                    <xdr:rowOff>28575</xdr:rowOff>
                  </from>
                  <to>
                    <xdr:col>64</xdr:col>
                    <xdr:colOff>47625</xdr:colOff>
                    <xdr:row>38</xdr:row>
                    <xdr:rowOff>276225</xdr:rowOff>
                  </to>
                </anchor>
              </controlPr>
            </control>
          </mc:Choice>
        </mc:AlternateContent>
        <mc:AlternateContent xmlns:mc="http://schemas.openxmlformats.org/markup-compatibility/2006">
          <mc:Choice Requires="x14">
            <control shapeId="7258" r:id="rId93" name="Check Box 90">
              <controlPr defaultSize="0" autoFill="0" autoLine="0" autoPict="0">
                <anchor moveWithCells="1">
                  <from>
                    <xdr:col>76</xdr:col>
                    <xdr:colOff>114300</xdr:colOff>
                    <xdr:row>39</xdr:row>
                    <xdr:rowOff>28575</xdr:rowOff>
                  </from>
                  <to>
                    <xdr:col>78</xdr:col>
                    <xdr:colOff>123825</xdr:colOff>
                    <xdr:row>39</xdr:row>
                    <xdr:rowOff>276225</xdr:rowOff>
                  </to>
                </anchor>
              </controlPr>
            </control>
          </mc:Choice>
        </mc:AlternateContent>
        <mc:AlternateContent xmlns:mc="http://schemas.openxmlformats.org/markup-compatibility/2006">
          <mc:Choice Requires="x14">
            <control shapeId="7259" r:id="rId94" name="Check Box 91">
              <controlPr defaultSize="0" autoFill="0" autoLine="0" autoPict="0">
                <anchor moveWithCells="1">
                  <from>
                    <xdr:col>76</xdr:col>
                    <xdr:colOff>114300</xdr:colOff>
                    <xdr:row>40</xdr:row>
                    <xdr:rowOff>28575</xdr:rowOff>
                  </from>
                  <to>
                    <xdr:col>78</xdr:col>
                    <xdr:colOff>123825</xdr:colOff>
                    <xdr:row>40</xdr:row>
                    <xdr:rowOff>276225</xdr:rowOff>
                  </to>
                </anchor>
              </controlPr>
            </control>
          </mc:Choice>
        </mc:AlternateContent>
        <mc:AlternateContent xmlns:mc="http://schemas.openxmlformats.org/markup-compatibility/2006">
          <mc:Choice Requires="x14">
            <control shapeId="7260" r:id="rId95" name="Check Box 92">
              <controlPr defaultSize="0" autoFill="0" autoLine="0" autoPict="0">
                <anchor moveWithCells="1">
                  <from>
                    <xdr:col>66</xdr:col>
                    <xdr:colOff>47625</xdr:colOff>
                    <xdr:row>62</xdr:row>
                    <xdr:rowOff>238125</xdr:rowOff>
                  </from>
                  <to>
                    <xdr:col>68</xdr:col>
                    <xdr:colOff>104775</xdr:colOff>
                    <xdr:row>63</xdr:row>
                    <xdr:rowOff>238125</xdr:rowOff>
                  </to>
                </anchor>
              </controlPr>
            </control>
          </mc:Choice>
        </mc:AlternateContent>
        <mc:AlternateContent xmlns:mc="http://schemas.openxmlformats.org/markup-compatibility/2006">
          <mc:Choice Requires="x14">
            <control shapeId="7261" r:id="rId96" name="Check Box 93">
              <controlPr defaultSize="0" autoFill="0" autoLine="0" autoPict="0">
                <anchor moveWithCells="1">
                  <from>
                    <xdr:col>69</xdr:col>
                    <xdr:colOff>133350</xdr:colOff>
                    <xdr:row>62</xdr:row>
                    <xdr:rowOff>238125</xdr:rowOff>
                  </from>
                  <to>
                    <xdr:col>72</xdr:col>
                    <xdr:colOff>38100</xdr:colOff>
                    <xdr:row>63</xdr:row>
                    <xdr:rowOff>238125</xdr:rowOff>
                  </to>
                </anchor>
              </controlPr>
            </control>
          </mc:Choice>
        </mc:AlternateContent>
        <mc:AlternateContent xmlns:mc="http://schemas.openxmlformats.org/markup-compatibility/2006">
          <mc:Choice Requires="x14">
            <control shapeId="7262" r:id="rId97" name="Check Box 94">
              <controlPr defaultSize="0" autoFill="0" autoLine="0" autoPict="0">
                <anchor moveWithCells="1">
                  <from>
                    <xdr:col>73</xdr:col>
                    <xdr:colOff>133350</xdr:colOff>
                    <xdr:row>62</xdr:row>
                    <xdr:rowOff>238125</xdr:rowOff>
                  </from>
                  <to>
                    <xdr:col>76</xdr:col>
                    <xdr:colOff>38100</xdr:colOff>
                    <xdr:row>63</xdr:row>
                    <xdr:rowOff>238125</xdr:rowOff>
                  </to>
                </anchor>
              </controlPr>
            </control>
          </mc:Choice>
        </mc:AlternateContent>
        <mc:AlternateContent xmlns:mc="http://schemas.openxmlformats.org/markup-compatibility/2006">
          <mc:Choice Requires="x14">
            <control shapeId="7263" r:id="rId98" name="Check Box 95">
              <controlPr defaultSize="0" autoFill="0" autoLine="0" autoPict="0">
                <anchor moveWithCells="1">
                  <from>
                    <xdr:col>80</xdr:col>
                    <xdr:colOff>152400</xdr:colOff>
                    <xdr:row>62</xdr:row>
                    <xdr:rowOff>238125</xdr:rowOff>
                  </from>
                  <to>
                    <xdr:col>83</xdr:col>
                    <xdr:colOff>57150</xdr:colOff>
                    <xdr:row>63</xdr:row>
                    <xdr:rowOff>238125</xdr:rowOff>
                  </to>
                </anchor>
              </controlPr>
            </control>
          </mc:Choice>
        </mc:AlternateContent>
        <mc:AlternateContent xmlns:mc="http://schemas.openxmlformats.org/markup-compatibility/2006">
          <mc:Choice Requires="x14">
            <control shapeId="7264" r:id="rId99" name="Check Box 96">
              <controlPr defaultSize="0" autoFill="0" autoLine="0" autoPict="0">
                <anchor moveWithCells="1">
                  <from>
                    <xdr:col>13</xdr:col>
                    <xdr:colOff>47625</xdr:colOff>
                    <xdr:row>37</xdr:row>
                    <xdr:rowOff>28575</xdr:rowOff>
                  </from>
                  <to>
                    <xdr:col>15</xdr:col>
                    <xdr:colOff>47625</xdr:colOff>
                    <xdr:row>37</xdr:row>
                    <xdr:rowOff>276225</xdr:rowOff>
                  </to>
                </anchor>
              </controlPr>
            </control>
          </mc:Choice>
        </mc:AlternateContent>
        <mc:AlternateContent xmlns:mc="http://schemas.openxmlformats.org/markup-compatibility/2006">
          <mc:Choice Requires="x14">
            <control shapeId="7265" r:id="rId100" name="Check Box 97">
              <controlPr defaultSize="0" autoFill="0" autoLine="0" autoPict="0">
                <anchor moveWithCells="1">
                  <from>
                    <xdr:col>18</xdr:col>
                    <xdr:colOff>47625</xdr:colOff>
                    <xdr:row>37</xdr:row>
                    <xdr:rowOff>28575</xdr:rowOff>
                  </from>
                  <to>
                    <xdr:col>20</xdr:col>
                    <xdr:colOff>47625</xdr:colOff>
                    <xdr:row>37</xdr:row>
                    <xdr:rowOff>276225</xdr:rowOff>
                  </to>
                </anchor>
              </controlPr>
            </control>
          </mc:Choice>
        </mc:AlternateContent>
        <mc:AlternateContent xmlns:mc="http://schemas.openxmlformats.org/markup-compatibility/2006">
          <mc:Choice Requires="x14">
            <control shapeId="7266" r:id="rId101" name="Check Box 98">
              <controlPr defaultSize="0" autoFill="0" autoLine="0" autoPict="0">
                <anchor moveWithCells="1">
                  <from>
                    <xdr:col>24</xdr:col>
                    <xdr:colOff>38100</xdr:colOff>
                    <xdr:row>37</xdr:row>
                    <xdr:rowOff>38100</xdr:rowOff>
                  </from>
                  <to>
                    <xdr:col>26</xdr:col>
                    <xdr:colOff>38100</xdr:colOff>
                    <xdr:row>37</xdr:row>
                    <xdr:rowOff>285750</xdr:rowOff>
                  </to>
                </anchor>
              </controlPr>
            </control>
          </mc:Choice>
        </mc:AlternateContent>
        <mc:AlternateContent xmlns:mc="http://schemas.openxmlformats.org/markup-compatibility/2006">
          <mc:Choice Requires="x14">
            <control shapeId="7267" r:id="rId102" name="Check Box 99">
              <controlPr defaultSize="0" autoFill="0" autoLine="0" autoPict="0">
                <anchor moveWithCells="1">
                  <from>
                    <xdr:col>30</xdr:col>
                    <xdr:colOff>95250</xdr:colOff>
                    <xdr:row>37</xdr:row>
                    <xdr:rowOff>38100</xdr:rowOff>
                  </from>
                  <to>
                    <xdr:col>32</xdr:col>
                    <xdr:colOff>95250</xdr:colOff>
                    <xdr:row>37</xdr:row>
                    <xdr:rowOff>285750</xdr:rowOff>
                  </to>
                </anchor>
              </controlPr>
            </control>
          </mc:Choice>
        </mc:AlternateContent>
        <mc:AlternateContent xmlns:mc="http://schemas.openxmlformats.org/markup-compatibility/2006">
          <mc:Choice Requires="x14">
            <control shapeId="7268" r:id="rId103" name="Check Box 100">
              <controlPr defaultSize="0" autoFill="0" autoLine="0" autoPict="0">
                <anchor moveWithCells="1">
                  <from>
                    <xdr:col>35</xdr:col>
                    <xdr:colOff>95250</xdr:colOff>
                    <xdr:row>37</xdr:row>
                    <xdr:rowOff>28575</xdr:rowOff>
                  </from>
                  <to>
                    <xdr:col>37</xdr:col>
                    <xdr:colOff>95250</xdr:colOff>
                    <xdr:row>37</xdr:row>
                    <xdr:rowOff>276225</xdr:rowOff>
                  </to>
                </anchor>
              </controlPr>
            </control>
          </mc:Choice>
        </mc:AlternateContent>
        <mc:AlternateContent xmlns:mc="http://schemas.openxmlformats.org/markup-compatibility/2006">
          <mc:Choice Requires="x14">
            <control shapeId="7269" r:id="rId104" name="Check Box 101">
              <controlPr defaultSize="0" autoFill="0" autoLine="0" autoPict="0">
                <anchor moveWithCells="1">
                  <from>
                    <xdr:col>13</xdr:col>
                    <xdr:colOff>47625</xdr:colOff>
                    <xdr:row>38</xdr:row>
                    <xdr:rowOff>28575</xdr:rowOff>
                  </from>
                  <to>
                    <xdr:col>15</xdr:col>
                    <xdr:colOff>47625</xdr:colOff>
                    <xdr:row>38</xdr:row>
                    <xdr:rowOff>276225</xdr:rowOff>
                  </to>
                </anchor>
              </controlPr>
            </control>
          </mc:Choice>
        </mc:AlternateContent>
        <mc:AlternateContent xmlns:mc="http://schemas.openxmlformats.org/markup-compatibility/2006">
          <mc:Choice Requires="x14">
            <control shapeId="7270" r:id="rId105" name="Check Box 102">
              <controlPr defaultSize="0" autoFill="0" autoLine="0" autoPict="0">
                <anchor moveWithCells="1">
                  <from>
                    <xdr:col>84</xdr:col>
                    <xdr:colOff>95250</xdr:colOff>
                    <xdr:row>37</xdr:row>
                    <xdr:rowOff>28575</xdr:rowOff>
                  </from>
                  <to>
                    <xdr:col>86</xdr:col>
                    <xdr:colOff>95250</xdr:colOff>
                    <xdr:row>37</xdr:row>
                    <xdr:rowOff>276225</xdr:rowOff>
                  </to>
                </anchor>
              </controlPr>
            </control>
          </mc:Choice>
        </mc:AlternateContent>
        <mc:AlternateContent xmlns:mc="http://schemas.openxmlformats.org/markup-compatibility/2006">
          <mc:Choice Requires="x14">
            <control shapeId="7271" r:id="rId106" name="Check Box 103">
              <controlPr defaultSize="0" autoFill="0" autoLine="0" autoPict="0">
                <anchor moveWithCells="1">
                  <from>
                    <xdr:col>62</xdr:col>
                    <xdr:colOff>47625</xdr:colOff>
                    <xdr:row>38</xdr:row>
                    <xdr:rowOff>28575</xdr:rowOff>
                  </from>
                  <to>
                    <xdr:col>64</xdr:col>
                    <xdr:colOff>47625</xdr:colOff>
                    <xdr:row>38</xdr:row>
                    <xdr:rowOff>276225</xdr:rowOff>
                  </to>
                </anchor>
              </controlPr>
            </control>
          </mc:Choice>
        </mc:AlternateContent>
        <mc:AlternateContent xmlns:mc="http://schemas.openxmlformats.org/markup-compatibility/2006">
          <mc:Choice Requires="x14">
            <control shapeId="7272" r:id="rId107" name="Check Box 104">
              <controlPr defaultSize="0" autoFill="0" autoLine="0" autoPict="0">
                <anchor moveWithCells="1">
                  <from>
                    <xdr:col>73</xdr:col>
                    <xdr:colOff>38100</xdr:colOff>
                    <xdr:row>37</xdr:row>
                    <xdr:rowOff>38100</xdr:rowOff>
                  </from>
                  <to>
                    <xdr:col>75</xdr:col>
                    <xdr:colOff>38100</xdr:colOff>
                    <xdr:row>37</xdr:row>
                    <xdr:rowOff>285750</xdr:rowOff>
                  </to>
                </anchor>
              </controlPr>
            </control>
          </mc:Choice>
        </mc:AlternateContent>
        <mc:AlternateContent xmlns:mc="http://schemas.openxmlformats.org/markup-compatibility/2006">
          <mc:Choice Requires="x14">
            <control shapeId="7273" r:id="rId108" name="Check Box 105">
              <controlPr defaultSize="0" autoFill="0" autoLine="0" autoPict="0">
                <anchor moveWithCells="1">
                  <from>
                    <xdr:col>79</xdr:col>
                    <xdr:colOff>95250</xdr:colOff>
                    <xdr:row>37</xdr:row>
                    <xdr:rowOff>38100</xdr:rowOff>
                  </from>
                  <to>
                    <xdr:col>81</xdr:col>
                    <xdr:colOff>95250</xdr:colOff>
                    <xdr:row>37</xdr:row>
                    <xdr:rowOff>285750</xdr:rowOff>
                  </to>
                </anchor>
              </controlPr>
            </control>
          </mc:Choice>
        </mc:AlternateContent>
        <mc:AlternateContent xmlns:mc="http://schemas.openxmlformats.org/markup-compatibility/2006">
          <mc:Choice Requires="x14">
            <control shapeId="7274" r:id="rId109" name="Check Box 106">
              <controlPr defaultSize="0" autoFill="0" autoLine="0" autoPict="0">
                <anchor moveWithCells="1">
                  <from>
                    <xdr:col>84</xdr:col>
                    <xdr:colOff>95250</xdr:colOff>
                    <xdr:row>37</xdr:row>
                    <xdr:rowOff>28575</xdr:rowOff>
                  </from>
                  <to>
                    <xdr:col>86</xdr:col>
                    <xdr:colOff>95250</xdr:colOff>
                    <xdr:row>37</xdr:row>
                    <xdr:rowOff>276225</xdr:rowOff>
                  </to>
                </anchor>
              </controlPr>
            </control>
          </mc:Choice>
        </mc:AlternateContent>
        <mc:AlternateContent xmlns:mc="http://schemas.openxmlformats.org/markup-compatibility/2006">
          <mc:Choice Requires="x14">
            <control shapeId="7275" r:id="rId110" name="Check Box 107">
              <controlPr defaultSize="0" autoFill="0" autoLine="0" autoPict="0">
                <anchor moveWithCells="1">
                  <from>
                    <xdr:col>62</xdr:col>
                    <xdr:colOff>47625</xdr:colOff>
                    <xdr:row>38</xdr:row>
                    <xdr:rowOff>28575</xdr:rowOff>
                  </from>
                  <to>
                    <xdr:col>64</xdr:col>
                    <xdr:colOff>47625</xdr:colOff>
                    <xdr:row>38</xdr:row>
                    <xdr:rowOff>276225</xdr:rowOff>
                  </to>
                </anchor>
              </controlPr>
            </control>
          </mc:Choice>
        </mc:AlternateContent>
        <mc:AlternateContent xmlns:mc="http://schemas.openxmlformats.org/markup-compatibility/2006">
          <mc:Choice Requires="x14">
            <control shapeId="7276" r:id="rId111" name="Check Box 108">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7277" r:id="rId112" name="Check Box 109">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7278" r:id="rId113" name="Check Box 110">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7279" r:id="rId114" name="Check Box 111">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7280" r:id="rId115" name="Check Box 112">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7281" r:id="rId116" name="Check Box 113">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7282" r:id="rId117" name="Check Box 114">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7283" r:id="rId118" name="Check Box 115">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mc:AlternateContent xmlns:mc="http://schemas.openxmlformats.org/markup-compatibility/2006">
          <mc:Choice Requires="x14">
            <control shapeId="7284" r:id="rId119" name="Check Box 116">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7285" r:id="rId120" name="Check Box 117">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7286" r:id="rId121" name="Check Box 118">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7287" r:id="rId122" name="Check Box 119">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7288" r:id="rId123" name="Check Box 120">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7289" r:id="rId124" name="Check Box 121">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7290" r:id="rId125" name="Check Box 122">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7291" r:id="rId126" name="Check Box 123">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mc:AlternateContent xmlns:mc="http://schemas.openxmlformats.org/markup-compatibility/2006">
          <mc:Choice Requires="x14">
            <control shapeId="7292" r:id="rId127" name="Check Box 124">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7293" r:id="rId128" name="Check Box 125">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7294" r:id="rId129" name="Check Box 126">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7295" r:id="rId130" name="Check Box 127">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7296" r:id="rId131" name="Check Box 128">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7297" r:id="rId132" name="Check Box 129">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7298" r:id="rId133" name="Check Box 130">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7299" r:id="rId134" name="Check Box 131">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95DF8-EDE9-4661-B33D-1C71B38373A5}">
  <sheetPr>
    <tabColor theme="5" tint="0.59999389629810485"/>
  </sheetPr>
  <dimension ref="A1:CR156"/>
  <sheetViews>
    <sheetView showGridLines="0" view="pageBreakPreview" zoomScale="96" zoomScaleNormal="100" zoomScaleSheetLayoutView="96" workbookViewId="0"/>
  </sheetViews>
  <sheetFormatPr defaultRowHeight="14.25"/>
  <cols>
    <col min="1" max="44" width="2" style="6" customWidth="1"/>
    <col min="45" max="45" width="5.375" style="6" hidden="1" customWidth="1"/>
    <col min="46" max="46" width="10.625" style="6" hidden="1" customWidth="1"/>
    <col min="47" max="47" width="4.125" style="6" hidden="1" customWidth="1"/>
    <col min="48" max="48" width="2" style="6" customWidth="1"/>
    <col min="49" max="50" width="5.625" style="6" customWidth="1"/>
    <col min="51" max="93" width="2" style="6" customWidth="1"/>
    <col min="94" max="94" width="5.375" style="6" hidden="1" customWidth="1"/>
    <col min="95" max="95" width="10.625" style="6" hidden="1" customWidth="1"/>
    <col min="96" max="96" width="4.125" style="6" hidden="1" customWidth="1"/>
    <col min="97" max="97" width="2" style="6" customWidth="1"/>
    <col min="98" max="16384" width="9" style="6"/>
  </cols>
  <sheetData>
    <row r="1" spans="1:93" ht="13.5" customHeight="1">
      <c r="AV1" s="141" t="s">
        <v>414</v>
      </c>
    </row>
    <row r="2" spans="1:93" ht="13.5" customHeight="1">
      <c r="B2" s="3" t="s">
        <v>362</v>
      </c>
      <c r="AY2" s="3" t="s">
        <v>362</v>
      </c>
    </row>
    <row r="3" spans="1:93" ht="22.5" customHeight="1">
      <c r="A3" s="180" t="s">
        <v>363</v>
      </c>
      <c r="B3" s="180"/>
      <c r="C3" s="180"/>
      <c r="D3" s="180"/>
      <c r="E3" s="180"/>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180"/>
      <c r="AI3" s="180"/>
      <c r="AJ3" s="180"/>
      <c r="AK3" s="180"/>
      <c r="AL3" s="180"/>
      <c r="AM3" s="180"/>
      <c r="AN3" s="180"/>
      <c r="AO3" s="180"/>
      <c r="AP3" s="180"/>
      <c r="AQ3" s="180"/>
      <c r="AR3" s="180"/>
      <c r="AX3" s="180" t="s">
        <v>363</v>
      </c>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180"/>
      <c r="BZ3" s="180"/>
      <c r="CA3" s="180"/>
      <c r="CB3" s="180"/>
      <c r="CC3" s="180"/>
      <c r="CD3" s="180"/>
      <c r="CE3" s="180"/>
      <c r="CF3" s="180"/>
      <c r="CG3" s="180"/>
      <c r="CH3" s="180"/>
      <c r="CI3" s="180"/>
      <c r="CJ3" s="180"/>
      <c r="CK3" s="180"/>
      <c r="CL3" s="180"/>
      <c r="CM3" s="180"/>
      <c r="CN3" s="180"/>
      <c r="CO3" s="180"/>
    </row>
    <row r="4" spans="1:93" ht="18.75" customHeight="1">
      <c r="B4" s="9" t="s">
        <v>123</v>
      </c>
      <c r="C4" s="3"/>
      <c r="AY4" s="9" t="s">
        <v>123</v>
      </c>
      <c r="AZ4" s="3"/>
    </row>
    <row r="5" spans="1:93" ht="19.5" customHeight="1">
      <c r="B5" s="3"/>
      <c r="C5" s="195" t="s">
        <v>16</v>
      </c>
      <c r="D5" s="195"/>
      <c r="E5" s="195"/>
      <c r="F5" s="195"/>
      <c r="G5" s="195"/>
      <c r="H5" s="195"/>
      <c r="I5" s="195"/>
      <c r="J5" s="195"/>
      <c r="K5" s="195"/>
      <c r="L5" s="195" t="s">
        <v>17</v>
      </c>
      <c r="M5" s="195"/>
      <c r="N5" s="195"/>
      <c r="O5" s="195"/>
      <c r="P5" s="195"/>
      <c r="Q5" s="195"/>
      <c r="R5" s="195"/>
      <c r="S5" s="195"/>
      <c r="T5" s="195"/>
      <c r="U5" s="195"/>
      <c r="V5" s="195"/>
      <c r="W5" s="341" t="s">
        <v>18</v>
      </c>
      <c r="X5" s="341"/>
      <c r="Y5" s="341"/>
      <c r="Z5" s="341"/>
      <c r="AA5" s="341"/>
      <c r="AB5" s="341"/>
      <c r="AC5" s="341"/>
      <c r="AD5" s="341"/>
      <c r="AE5" s="341"/>
      <c r="AF5" s="341"/>
      <c r="AG5" s="341"/>
      <c r="AH5" s="195" t="s">
        <v>19</v>
      </c>
      <c r="AI5" s="195"/>
      <c r="AJ5" s="195"/>
      <c r="AK5" s="195"/>
      <c r="AL5" s="195"/>
      <c r="AM5" s="195"/>
      <c r="AN5" s="195"/>
      <c r="AO5" s="195"/>
      <c r="AP5" s="195"/>
      <c r="AQ5" s="195"/>
      <c r="AR5" s="195"/>
      <c r="AY5" s="3"/>
      <c r="AZ5" s="195" t="s">
        <v>16</v>
      </c>
      <c r="BA5" s="195"/>
      <c r="BB5" s="195"/>
      <c r="BC5" s="195"/>
      <c r="BD5" s="195"/>
      <c r="BE5" s="195"/>
      <c r="BF5" s="195"/>
      <c r="BG5" s="195"/>
      <c r="BH5" s="195"/>
      <c r="BI5" s="195" t="s">
        <v>17</v>
      </c>
      <c r="BJ5" s="195"/>
      <c r="BK5" s="195"/>
      <c r="BL5" s="195"/>
      <c r="BM5" s="195"/>
      <c r="BN5" s="195"/>
      <c r="BO5" s="195"/>
      <c r="BP5" s="195"/>
      <c r="BQ5" s="195"/>
      <c r="BR5" s="195"/>
      <c r="BS5" s="195"/>
      <c r="BT5" s="341" t="s">
        <v>18</v>
      </c>
      <c r="BU5" s="341"/>
      <c r="BV5" s="341"/>
      <c r="BW5" s="341"/>
      <c r="BX5" s="341"/>
      <c r="BY5" s="341"/>
      <c r="BZ5" s="341"/>
      <c r="CA5" s="341"/>
      <c r="CB5" s="341"/>
      <c r="CC5" s="341"/>
      <c r="CD5" s="341"/>
      <c r="CE5" s="195" t="s">
        <v>19</v>
      </c>
      <c r="CF5" s="195"/>
      <c r="CG5" s="195"/>
      <c r="CH5" s="195"/>
      <c r="CI5" s="195"/>
      <c r="CJ5" s="195"/>
      <c r="CK5" s="195"/>
      <c r="CL5" s="195"/>
      <c r="CM5" s="195"/>
      <c r="CN5" s="195"/>
      <c r="CO5" s="195"/>
    </row>
    <row r="6" spans="1:93" ht="19.5" customHeight="1">
      <c r="C6" s="195" t="s">
        <v>20</v>
      </c>
      <c r="D6" s="195"/>
      <c r="E6" s="195"/>
      <c r="F6" s="195"/>
      <c r="G6" s="195"/>
      <c r="H6" s="195"/>
      <c r="I6" s="195"/>
      <c r="J6" s="195"/>
      <c r="K6" s="195"/>
      <c r="L6" s="190"/>
      <c r="M6" s="190"/>
      <c r="N6" s="190"/>
      <c r="O6" s="190"/>
      <c r="P6" s="190"/>
      <c r="Q6" s="190"/>
      <c r="R6" s="190"/>
      <c r="S6" s="190"/>
      <c r="T6" s="190"/>
      <c r="U6" s="190"/>
      <c r="V6" s="184"/>
      <c r="W6" s="187" t="s">
        <v>21</v>
      </c>
      <c r="X6" s="188"/>
      <c r="Y6" s="191"/>
      <c r="Z6" s="191"/>
      <c r="AA6" s="191"/>
      <c r="AB6" s="191"/>
      <c r="AC6" s="191"/>
      <c r="AD6" s="191"/>
      <c r="AE6" s="191"/>
      <c r="AF6" s="188" t="s">
        <v>22</v>
      </c>
      <c r="AG6" s="193"/>
      <c r="AH6" s="186"/>
      <c r="AI6" s="190"/>
      <c r="AJ6" s="190"/>
      <c r="AK6" s="190"/>
      <c r="AL6" s="190"/>
      <c r="AM6" s="190"/>
      <c r="AN6" s="190"/>
      <c r="AO6" s="190"/>
      <c r="AP6" s="190"/>
      <c r="AQ6" s="190"/>
      <c r="AR6" s="190"/>
      <c r="AZ6" s="195" t="s">
        <v>20</v>
      </c>
      <c r="BA6" s="195"/>
      <c r="BB6" s="195"/>
      <c r="BC6" s="195"/>
      <c r="BD6" s="195"/>
      <c r="BE6" s="195"/>
      <c r="BF6" s="195"/>
      <c r="BG6" s="195"/>
      <c r="BH6" s="195"/>
      <c r="BI6" s="190"/>
      <c r="BJ6" s="190"/>
      <c r="BK6" s="190"/>
      <c r="BL6" s="190"/>
      <c r="BM6" s="190"/>
      <c r="BN6" s="190"/>
      <c r="BO6" s="190"/>
      <c r="BP6" s="190"/>
      <c r="BQ6" s="190"/>
      <c r="BR6" s="190"/>
      <c r="BS6" s="184"/>
      <c r="BT6" s="187" t="s">
        <v>21</v>
      </c>
      <c r="BU6" s="188"/>
      <c r="BV6" s="189">
        <v>0</v>
      </c>
      <c r="BW6" s="189"/>
      <c r="BX6" s="189"/>
      <c r="BY6" s="189"/>
      <c r="BZ6" s="189"/>
      <c r="CA6" s="189"/>
      <c r="CB6" s="189"/>
      <c r="CC6" s="188" t="s">
        <v>22</v>
      </c>
      <c r="CD6" s="193"/>
      <c r="CE6" s="186"/>
      <c r="CF6" s="190"/>
      <c r="CG6" s="190"/>
      <c r="CH6" s="190"/>
      <c r="CI6" s="190"/>
      <c r="CJ6" s="190"/>
      <c r="CK6" s="190"/>
      <c r="CL6" s="190"/>
      <c r="CM6" s="190"/>
      <c r="CN6" s="190"/>
      <c r="CO6" s="190"/>
    </row>
    <row r="7" spans="1:93" ht="19.5" customHeight="1">
      <c r="C7" s="195" t="s">
        <v>23</v>
      </c>
      <c r="D7" s="195"/>
      <c r="E7" s="195"/>
      <c r="F7" s="195"/>
      <c r="G7" s="195"/>
      <c r="H7" s="195"/>
      <c r="I7" s="195"/>
      <c r="J7" s="195"/>
      <c r="K7" s="195"/>
      <c r="L7" s="190"/>
      <c r="M7" s="190"/>
      <c r="N7" s="190"/>
      <c r="O7" s="190"/>
      <c r="P7" s="190"/>
      <c r="Q7" s="190"/>
      <c r="R7" s="190"/>
      <c r="S7" s="190"/>
      <c r="T7" s="190"/>
      <c r="U7" s="190"/>
      <c r="V7" s="184"/>
      <c r="W7" s="187" t="s">
        <v>24</v>
      </c>
      <c r="X7" s="188"/>
      <c r="Y7" s="191"/>
      <c r="Z7" s="191"/>
      <c r="AA7" s="191"/>
      <c r="AB7" s="191"/>
      <c r="AC7" s="191"/>
      <c r="AD7" s="191"/>
      <c r="AE7" s="191"/>
      <c r="AF7" s="188" t="s">
        <v>22</v>
      </c>
      <c r="AG7" s="193"/>
      <c r="AH7" s="186"/>
      <c r="AI7" s="190"/>
      <c r="AJ7" s="190"/>
      <c r="AK7" s="190"/>
      <c r="AL7" s="190"/>
      <c r="AM7" s="190"/>
      <c r="AN7" s="190"/>
      <c r="AO7" s="190"/>
      <c r="AP7" s="190"/>
      <c r="AQ7" s="190"/>
      <c r="AR7" s="190"/>
      <c r="AZ7" s="195" t="s">
        <v>23</v>
      </c>
      <c r="BA7" s="195"/>
      <c r="BB7" s="195"/>
      <c r="BC7" s="195"/>
      <c r="BD7" s="195"/>
      <c r="BE7" s="195"/>
      <c r="BF7" s="195"/>
      <c r="BG7" s="195"/>
      <c r="BH7" s="195"/>
      <c r="BI7" s="190"/>
      <c r="BJ7" s="190"/>
      <c r="BK7" s="190"/>
      <c r="BL7" s="190"/>
      <c r="BM7" s="190"/>
      <c r="BN7" s="190"/>
      <c r="BO7" s="190"/>
      <c r="BP7" s="190"/>
      <c r="BQ7" s="190"/>
      <c r="BR7" s="190"/>
      <c r="BS7" s="184"/>
      <c r="BT7" s="187" t="s">
        <v>24</v>
      </c>
      <c r="BU7" s="188"/>
      <c r="BV7" s="189">
        <v>2</v>
      </c>
      <c r="BW7" s="189"/>
      <c r="BX7" s="189"/>
      <c r="BY7" s="189"/>
      <c r="BZ7" s="189"/>
      <c r="CA7" s="189"/>
      <c r="CB7" s="189"/>
      <c r="CC7" s="188" t="s">
        <v>22</v>
      </c>
      <c r="CD7" s="193"/>
      <c r="CE7" s="186"/>
      <c r="CF7" s="190"/>
      <c r="CG7" s="190"/>
      <c r="CH7" s="190"/>
      <c r="CI7" s="190"/>
      <c r="CJ7" s="190"/>
      <c r="CK7" s="190"/>
      <c r="CL7" s="190"/>
      <c r="CM7" s="190"/>
      <c r="CN7" s="190"/>
      <c r="CO7" s="190"/>
    </row>
    <row r="8" spans="1:93" ht="19.5" customHeight="1">
      <c r="C8" s="195" t="s">
        <v>25</v>
      </c>
      <c r="D8" s="195"/>
      <c r="E8" s="195"/>
      <c r="F8" s="195"/>
      <c r="G8" s="195"/>
      <c r="H8" s="195"/>
      <c r="I8" s="195"/>
      <c r="J8" s="195"/>
      <c r="K8" s="195"/>
      <c r="L8" s="343"/>
      <c r="M8" s="343"/>
      <c r="N8" s="343"/>
      <c r="O8" s="343"/>
      <c r="P8" s="343"/>
      <c r="Q8" s="343"/>
      <c r="R8" s="343"/>
      <c r="S8" s="343"/>
      <c r="T8" s="343"/>
      <c r="U8" s="343"/>
      <c r="V8" s="204"/>
      <c r="W8" s="187" t="s">
        <v>26</v>
      </c>
      <c r="X8" s="188"/>
      <c r="Y8" s="191"/>
      <c r="Z8" s="191"/>
      <c r="AA8" s="191"/>
      <c r="AB8" s="191"/>
      <c r="AC8" s="191"/>
      <c r="AD8" s="191"/>
      <c r="AE8" s="191"/>
      <c r="AF8" s="188" t="s">
        <v>22</v>
      </c>
      <c r="AG8" s="193"/>
      <c r="AH8" s="342"/>
      <c r="AI8" s="343"/>
      <c r="AJ8" s="343"/>
      <c r="AK8" s="343"/>
      <c r="AL8" s="343"/>
      <c r="AM8" s="343"/>
      <c r="AN8" s="343"/>
      <c r="AO8" s="343"/>
      <c r="AP8" s="343"/>
      <c r="AQ8" s="343"/>
      <c r="AR8" s="343"/>
      <c r="AZ8" s="195" t="s">
        <v>25</v>
      </c>
      <c r="BA8" s="195"/>
      <c r="BB8" s="195"/>
      <c r="BC8" s="195"/>
      <c r="BD8" s="195"/>
      <c r="BE8" s="195"/>
      <c r="BF8" s="195"/>
      <c r="BG8" s="195"/>
      <c r="BH8" s="195"/>
      <c r="BI8" s="343"/>
      <c r="BJ8" s="343"/>
      <c r="BK8" s="343"/>
      <c r="BL8" s="343"/>
      <c r="BM8" s="343"/>
      <c r="BN8" s="343"/>
      <c r="BO8" s="343"/>
      <c r="BP8" s="343"/>
      <c r="BQ8" s="343"/>
      <c r="BR8" s="343"/>
      <c r="BS8" s="204"/>
      <c r="BT8" s="187" t="s">
        <v>26</v>
      </c>
      <c r="BU8" s="188"/>
      <c r="BV8" s="189">
        <v>6</v>
      </c>
      <c r="BW8" s="189"/>
      <c r="BX8" s="189"/>
      <c r="BY8" s="189"/>
      <c r="BZ8" s="189"/>
      <c r="CA8" s="189"/>
      <c r="CB8" s="189"/>
      <c r="CC8" s="188" t="s">
        <v>22</v>
      </c>
      <c r="CD8" s="193"/>
      <c r="CE8" s="342"/>
      <c r="CF8" s="343"/>
      <c r="CG8" s="343"/>
      <c r="CH8" s="343"/>
      <c r="CI8" s="343"/>
      <c r="CJ8" s="343"/>
      <c r="CK8" s="343"/>
      <c r="CL8" s="343"/>
      <c r="CM8" s="343"/>
      <c r="CN8" s="343"/>
      <c r="CO8" s="343"/>
    </row>
    <row r="9" spans="1:93" ht="19.5" customHeight="1">
      <c r="C9" s="195" t="s">
        <v>27</v>
      </c>
      <c r="D9" s="195"/>
      <c r="E9" s="195"/>
      <c r="F9" s="195"/>
      <c r="G9" s="195"/>
      <c r="H9" s="195"/>
      <c r="I9" s="195"/>
      <c r="J9" s="195"/>
      <c r="K9" s="195"/>
      <c r="L9" s="187" t="s">
        <v>28</v>
      </c>
      <c r="M9" s="188"/>
      <c r="N9" s="191"/>
      <c r="O9" s="191"/>
      <c r="P9" s="191"/>
      <c r="Q9" s="191"/>
      <c r="R9" s="191"/>
      <c r="S9" s="191"/>
      <c r="T9" s="191"/>
      <c r="U9" s="188" t="s">
        <v>22</v>
      </c>
      <c r="V9" s="188"/>
      <c r="W9" s="187" t="s">
        <v>29</v>
      </c>
      <c r="X9" s="188"/>
      <c r="Y9" s="191"/>
      <c r="Z9" s="191"/>
      <c r="AA9" s="191"/>
      <c r="AB9" s="191"/>
      <c r="AC9" s="191"/>
      <c r="AD9" s="191"/>
      <c r="AE9" s="191"/>
      <c r="AF9" s="188" t="s">
        <v>22</v>
      </c>
      <c r="AG9" s="193"/>
      <c r="AH9" s="344" t="s">
        <v>124</v>
      </c>
      <c r="AI9" s="344"/>
      <c r="AJ9" s="191"/>
      <c r="AK9" s="191"/>
      <c r="AL9" s="191"/>
      <c r="AM9" s="191"/>
      <c r="AN9" s="191"/>
      <c r="AO9" s="191"/>
      <c r="AP9" s="191"/>
      <c r="AQ9" s="191"/>
      <c r="AR9" s="346"/>
      <c r="AZ9" s="195" t="s">
        <v>27</v>
      </c>
      <c r="BA9" s="195"/>
      <c r="BB9" s="195"/>
      <c r="BC9" s="195"/>
      <c r="BD9" s="195"/>
      <c r="BE9" s="195"/>
      <c r="BF9" s="195"/>
      <c r="BG9" s="195"/>
      <c r="BH9" s="195"/>
      <c r="BI9" s="187" t="s">
        <v>28</v>
      </c>
      <c r="BJ9" s="188"/>
      <c r="BK9" s="189">
        <v>30</v>
      </c>
      <c r="BL9" s="189"/>
      <c r="BM9" s="189"/>
      <c r="BN9" s="189"/>
      <c r="BO9" s="189"/>
      <c r="BP9" s="189"/>
      <c r="BQ9" s="189"/>
      <c r="BR9" s="188" t="s">
        <v>22</v>
      </c>
      <c r="BS9" s="188"/>
      <c r="BT9" s="187" t="s">
        <v>29</v>
      </c>
      <c r="BU9" s="188"/>
      <c r="BV9" s="189">
        <v>7</v>
      </c>
      <c r="BW9" s="189"/>
      <c r="BX9" s="189"/>
      <c r="BY9" s="189"/>
      <c r="BZ9" s="189"/>
      <c r="CA9" s="189"/>
      <c r="CB9" s="189"/>
      <c r="CC9" s="188" t="s">
        <v>22</v>
      </c>
      <c r="CD9" s="193"/>
      <c r="CE9" s="344" t="s">
        <v>124</v>
      </c>
      <c r="CF9" s="344"/>
      <c r="CG9" s="189">
        <v>2</v>
      </c>
      <c r="CH9" s="189"/>
      <c r="CI9" s="189"/>
      <c r="CJ9" s="189"/>
      <c r="CK9" s="189"/>
      <c r="CL9" s="189"/>
      <c r="CM9" s="189"/>
      <c r="CN9" s="189"/>
      <c r="CO9" s="345"/>
    </row>
    <row r="10" spans="1:93" ht="19.5" customHeight="1">
      <c r="C10" s="195" t="s">
        <v>30</v>
      </c>
      <c r="D10" s="195"/>
      <c r="E10" s="195"/>
      <c r="F10" s="195"/>
      <c r="G10" s="195"/>
      <c r="H10" s="195"/>
      <c r="I10" s="195"/>
      <c r="J10" s="195"/>
      <c r="K10" s="195"/>
      <c r="L10" s="187" t="s">
        <v>31</v>
      </c>
      <c r="M10" s="188"/>
      <c r="N10" s="191"/>
      <c r="O10" s="191"/>
      <c r="P10" s="191"/>
      <c r="Q10" s="191"/>
      <c r="R10" s="191"/>
      <c r="S10" s="191"/>
      <c r="T10" s="191"/>
      <c r="U10" s="188" t="s">
        <v>22</v>
      </c>
      <c r="V10" s="188"/>
      <c r="W10" s="187" t="s">
        <v>32</v>
      </c>
      <c r="X10" s="188"/>
      <c r="Y10" s="191"/>
      <c r="Z10" s="191"/>
      <c r="AA10" s="191"/>
      <c r="AB10" s="191"/>
      <c r="AC10" s="191"/>
      <c r="AD10" s="191"/>
      <c r="AE10" s="191"/>
      <c r="AF10" s="188" t="s">
        <v>22</v>
      </c>
      <c r="AG10" s="193"/>
      <c r="AH10" s="344" t="s">
        <v>125</v>
      </c>
      <c r="AI10" s="344"/>
      <c r="AJ10" s="191"/>
      <c r="AK10" s="191"/>
      <c r="AL10" s="191"/>
      <c r="AM10" s="191"/>
      <c r="AN10" s="191"/>
      <c r="AO10" s="191"/>
      <c r="AP10" s="191"/>
      <c r="AQ10" s="191"/>
      <c r="AR10" s="346"/>
      <c r="AZ10" s="195" t="s">
        <v>30</v>
      </c>
      <c r="BA10" s="195"/>
      <c r="BB10" s="195"/>
      <c r="BC10" s="195"/>
      <c r="BD10" s="195"/>
      <c r="BE10" s="195"/>
      <c r="BF10" s="195"/>
      <c r="BG10" s="195"/>
      <c r="BH10" s="195"/>
      <c r="BI10" s="187" t="s">
        <v>31</v>
      </c>
      <c r="BJ10" s="188"/>
      <c r="BK10" s="189">
        <v>35</v>
      </c>
      <c r="BL10" s="189"/>
      <c r="BM10" s="189"/>
      <c r="BN10" s="189"/>
      <c r="BO10" s="189"/>
      <c r="BP10" s="189"/>
      <c r="BQ10" s="189"/>
      <c r="BR10" s="188" t="s">
        <v>22</v>
      </c>
      <c r="BS10" s="188"/>
      <c r="BT10" s="187" t="s">
        <v>32</v>
      </c>
      <c r="BU10" s="188"/>
      <c r="BV10" s="189">
        <v>7</v>
      </c>
      <c r="BW10" s="189"/>
      <c r="BX10" s="189"/>
      <c r="BY10" s="189"/>
      <c r="BZ10" s="189"/>
      <c r="CA10" s="189"/>
      <c r="CB10" s="189"/>
      <c r="CC10" s="188" t="s">
        <v>22</v>
      </c>
      <c r="CD10" s="193"/>
      <c r="CE10" s="344" t="s">
        <v>125</v>
      </c>
      <c r="CF10" s="344"/>
      <c r="CG10" s="189">
        <v>2</v>
      </c>
      <c r="CH10" s="189"/>
      <c r="CI10" s="189"/>
      <c r="CJ10" s="189"/>
      <c r="CK10" s="189"/>
      <c r="CL10" s="189"/>
      <c r="CM10" s="189"/>
      <c r="CN10" s="189"/>
      <c r="CO10" s="345"/>
    </row>
    <row r="11" spans="1:93" ht="19.5" customHeight="1">
      <c r="C11" s="195" t="s">
        <v>33</v>
      </c>
      <c r="D11" s="195"/>
      <c r="E11" s="195"/>
      <c r="F11" s="195"/>
      <c r="G11" s="195"/>
      <c r="H11" s="195"/>
      <c r="I11" s="195"/>
      <c r="J11" s="195"/>
      <c r="K11" s="195"/>
      <c r="L11" s="187" t="s">
        <v>34</v>
      </c>
      <c r="M11" s="188"/>
      <c r="N11" s="191"/>
      <c r="O11" s="191"/>
      <c r="P11" s="191"/>
      <c r="Q11" s="191"/>
      <c r="R11" s="191"/>
      <c r="S11" s="191"/>
      <c r="T11" s="191"/>
      <c r="U11" s="188" t="s">
        <v>22</v>
      </c>
      <c r="V11" s="188"/>
      <c r="W11" s="187" t="s">
        <v>35</v>
      </c>
      <c r="X11" s="188"/>
      <c r="Y11" s="191"/>
      <c r="Z11" s="191"/>
      <c r="AA11" s="191"/>
      <c r="AB11" s="191"/>
      <c r="AC11" s="191"/>
      <c r="AD11" s="191"/>
      <c r="AE11" s="191"/>
      <c r="AF11" s="188" t="s">
        <v>22</v>
      </c>
      <c r="AG11" s="193"/>
      <c r="AH11" s="344" t="s">
        <v>126</v>
      </c>
      <c r="AI11" s="344"/>
      <c r="AJ11" s="191"/>
      <c r="AK11" s="191"/>
      <c r="AL11" s="191"/>
      <c r="AM11" s="191"/>
      <c r="AN11" s="191"/>
      <c r="AO11" s="191"/>
      <c r="AP11" s="191"/>
      <c r="AQ11" s="191"/>
      <c r="AR11" s="346"/>
      <c r="AZ11" s="195" t="s">
        <v>33</v>
      </c>
      <c r="BA11" s="195"/>
      <c r="BB11" s="195"/>
      <c r="BC11" s="195"/>
      <c r="BD11" s="195"/>
      <c r="BE11" s="195"/>
      <c r="BF11" s="195"/>
      <c r="BG11" s="195"/>
      <c r="BH11" s="195"/>
      <c r="BI11" s="187" t="s">
        <v>34</v>
      </c>
      <c r="BJ11" s="188"/>
      <c r="BK11" s="189">
        <v>35</v>
      </c>
      <c r="BL11" s="189"/>
      <c r="BM11" s="189"/>
      <c r="BN11" s="189"/>
      <c r="BO11" s="189"/>
      <c r="BP11" s="189"/>
      <c r="BQ11" s="189"/>
      <c r="BR11" s="188" t="s">
        <v>22</v>
      </c>
      <c r="BS11" s="188"/>
      <c r="BT11" s="187" t="s">
        <v>35</v>
      </c>
      <c r="BU11" s="188"/>
      <c r="BV11" s="189">
        <v>7</v>
      </c>
      <c r="BW11" s="189"/>
      <c r="BX11" s="189"/>
      <c r="BY11" s="189"/>
      <c r="BZ11" s="189"/>
      <c r="CA11" s="189"/>
      <c r="CB11" s="189"/>
      <c r="CC11" s="188" t="s">
        <v>22</v>
      </c>
      <c r="CD11" s="193"/>
      <c r="CE11" s="344" t="s">
        <v>126</v>
      </c>
      <c r="CF11" s="344"/>
      <c r="CG11" s="189">
        <v>2</v>
      </c>
      <c r="CH11" s="189"/>
      <c r="CI11" s="189"/>
      <c r="CJ11" s="189"/>
      <c r="CK11" s="189"/>
      <c r="CL11" s="189"/>
      <c r="CM11" s="189"/>
      <c r="CN11" s="189"/>
      <c r="CO11" s="345"/>
    </row>
    <row r="12" spans="1:93" ht="18.75" customHeight="1"/>
    <row r="13" spans="1:93" ht="18.75" customHeight="1">
      <c r="B13" s="9" t="s">
        <v>128</v>
      </c>
      <c r="AB13" s="3"/>
      <c r="AR13" s="1"/>
      <c r="AY13" s="9" t="s">
        <v>128</v>
      </c>
      <c r="BY13" s="3"/>
      <c r="CO13" s="1"/>
    </row>
    <row r="14" spans="1:93" ht="21" customHeight="1">
      <c r="C14" s="195" t="s">
        <v>129</v>
      </c>
      <c r="D14" s="195"/>
      <c r="E14" s="195"/>
      <c r="F14" s="195"/>
      <c r="G14" s="195"/>
      <c r="H14" s="195"/>
      <c r="I14" s="195"/>
      <c r="J14" s="195"/>
      <c r="K14" s="195"/>
      <c r="L14" s="195"/>
      <c r="M14" s="195"/>
      <c r="N14" s="182" t="s">
        <v>130</v>
      </c>
      <c r="O14" s="182"/>
      <c r="P14" s="182"/>
      <c r="Q14" s="182"/>
      <c r="R14" s="182"/>
      <c r="S14" s="182"/>
      <c r="T14" s="182"/>
      <c r="U14" s="182"/>
      <c r="V14" s="182"/>
      <c r="W14" s="182"/>
      <c r="X14" s="182"/>
      <c r="Y14" s="182"/>
      <c r="Z14" s="182"/>
      <c r="AA14" s="182"/>
      <c r="AB14" s="182"/>
      <c r="AC14" s="182"/>
      <c r="AD14" s="182"/>
      <c r="AE14" s="182"/>
      <c r="AF14" s="182"/>
      <c r="AG14" s="183"/>
      <c r="AH14" s="210" t="s">
        <v>131</v>
      </c>
      <c r="AI14" s="211"/>
      <c r="AJ14" s="211"/>
      <c r="AK14" s="211"/>
      <c r="AL14" s="211"/>
      <c r="AM14" s="211"/>
      <c r="AN14" s="211"/>
      <c r="AO14" s="211"/>
      <c r="AP14" s="211"/>
      <c r="AQ14" s="211"/>
      <c r="AR14" s="212"/>
      <c r="AZ14" s="195" t="s">
        <v>129</v>
      </c>
      <c r="BA14" s="195"/>
      <c r="BB14" s="195"/>
      <c r="BC14" s="195"/>
      <c r="BD14" s="195"/>
      <c r="BE14" s="195"/>
      <c r="BF14" s="195"/>
      <c r="BG14" s="195"/>
      <c r="BH14" s="195"/>
      <c r="BI14" s="195"/>
      <c r="BJ14" s="195"/>
      <c r="BK14" s="182" t="s">
        <v>130</v>
      </c>
      <c r="BL14" s="182"/>
      <c r="BM14" s="182"/>
      <c r="BN14" s="182"/>
      <c r="BO14" s="182"/>
      <c r="BP14" s="182"/>
      <c r="BQ14" s="182"/>
      <c r="BR14" s="182"/>
      <c r="BS14" s="182"/>
      <c r="BT14" s="182"/>
      <c r="BU14" s="182"/>
      <c r="BV14" s="182"/>
      <c r="BW14" s="182"/>
      <c r="BX14" s="182"/>
      <c r="BY14" s="182"/>
      <c r="BZ14" s="182"/>
      <c r="CA14" s="182"/>
      <c r="CB14" s="182"/>
      <c r="CC14" s="182"/>
      <c r="CD14" s="183"/>
      <c r="CE14" s="210" t="s">
        <v>131</v>
      </c>
      <c r="CF14" s="211"/>
      <c r="CG14" s="211"/>
      <c r="CH14" s="211"/>
      <c r="CI14" s="211"/>
      <c r="CJ14" s="211"/>
      <c r="CK14" s="211"/>
      <c r="CL14" s="211"/>
      <c r="CM14" s="211"/>
      <c r="CN14" s="211"/>
      <c r="CO14" s="212"/>
    </row>
    <row r="15" spans="1:93" ht="21" customHeight="1">
      <c r="C15" s="195"/>
      <c r="D15" s="195"/>
      <c r="E15" s="195"/>
      <c r="F15" s="195"/>
      <c r="G15" s="195"/>
      <c r="H15" s="195"/>
      <c r="I15" s="195"/>
      <c r="J15" s="195"/>
      <c r="K15" s="195"/>
      <c r="L15" s="195"/>
      <c r="M15" s="195"/>
      <c r="N15" s="347" t="s">
        <v>132</v>
      </c>
      <c r="O15" s="347"/>
      <c r="P15" s="347"/>
      <c r="Q15" s="347"/>
      <c r="R15" s="347" t="s">
        <v>133</v>
      </c>
      <c r="S15" s="347"/>
      <c r="T15" s="347"/>
      <c r="U15" s="347"/>
      <c r="V15" s="347" t="s">
        <v>134</v>
      </c>
      <c r="W15" s="347"/>
      <c r="X15" s="347"/>
      <c r="Y15" s="347"/>
      <c r="Z15" s="347" t="s">
        <v>135</v>
      </c>
      <c r="AA15" s="347"/>
      <c r="AB15" s="347"/>
      <c r="AC15" s="347"/>
      <c r="AD15" s="347" t="s">
        <v>116</v>
      </c>
      <c r="AE15" s="347"/>
      <c r="AF15" s="347"/>
      <c r="AG15" s="347"/>
      <c r="AH15" s="213"/>
      <c r="AI15" s="214"/>
      <c r="AJ15" s="214"/>
      <c r="AK15" s="214"/>
      <c r="AL15" s="214"/>
      <c r="AM15" s="214"/>
      <c r="AN15" s="214"/>
      <c r="AO15" s="214"/>
      <c r="AP15" s="214"/>
      <c r="AQ15" s="214"/>
      <c r="AR15" s="215"/>
      <c r="AZ15" s="195"/>
      <c r="BA15" s="195"/>
      <c r="BB15" s="195"/>
      <c r="BC15" s="195"/>
      <c r="BD15" s="195"/>
      <c r="BE15" s="195"/>
      <c r="BF15" s="195"/>
      <c r="BG15" s="195"/>
      <c r="BH15" s="195"/>
      <c r="BI15" s="195"/>
      <c r="BJ15" s="195"/>
      <c r="BK15" s="347" t="s">
        <v>132</v>
      </c>
      <c r="BL15" s="347"/>
      <c r="BM15" s="347"/>
      <c r="BN15" s="347"/>
      <c r="BO15" s="347" t="s">
        <v>133</v>
      </c>
      <c r="BP15" s="347"/>
      <c r="BQ15" s="347"/>
      <c r="BR15" s="347"/>
      <c r="BS15" s="347" t="s">
        <v>134</v>
      </c>
      <c r="BT15" s="347"/>
      <c r="BU15" s="347"/>
      <c r="BV15" s="347"/>
      <c r="BW15" s="347" t="s">
        <v>135</v>
      </c>
      <c r="BX15" s="347"/>
      <c r="BY15" s="347"/>
      <c r="BZ15" s="347"/>
      <c r="CA15" s="347" t="s">
        <v>116</v>
      </c>
      <c r="CB15" s="347"/>
      <c r="CC15" s="347"/>
      <c r="CD15" s="347"/>
      <c r="CE15" s="213"/>
      <c r="CF15" s="214"/>
      <c r="CG15" s="214"/>
      <c r="CH15" s="214"/>
      <c r="CI15" s="214"/>
      <c r="CJ15" s="214"/>
      <c r="CK15" s="214"/>
      <c r="CL15" s="214"/>
      <c r="CM15" s="214"/>
      <c r="CN15" s="214"/>
      <c r="CO15" s="215"/>
    </row>
    <row r="16" spans="1:93" ht="21" customHeight="1">
      <c r="C16" s="353" t="s">
        <v>136</v>
      </c>
      <c r="D16" s="353"/>
      <c r="E16" s="210" t="s">
        <v>137</v>
      </c>
      <c r="F16" s="211"/>
      <c r="G16" s="211"/>
      <c r="H16" s="211"/>
      <c r="I16" s="211"/>
      <c r="J16" s="212"/>
      <c r="K16" s="341" t="s">
        <v>138</v>
      </c>
      <c r="L16" s="341"/>
      <c r="M16" s="341"/>
      <c r="N16" s="351"/>
      <c r="O16" s="352"/>
      <c r="P16" s="352"/>
      <c r="Q16" s="352"/>
      <c r="R16" s="351"/>
      <c r="S16" s="352"/>
      <c r="T16" s="352"/>
      <c r="U16" s="352"/>
      <c r="V16" s="351"/>
      <c r="W16" s="352"/>
      <c r="X16" s="352"/>
      <c r="Y16" s="352"/>
      <c r="Z16" s="351"/>
      <c r="AA16" s="352"/>
      <c r="AB16" s="352"/>
      <c r="AC16" s="352"/>
      <c r="AD16" s="348">
        <f t="shared" ref="AD16:AD25" si="0">SUM(N16:AC16)</f>
        <v>0</v>
      </c>
      <c r="AE16" s="349"/>
      <c r="AF16" s="349"/>
      <c r="AG16" s="349"/>
      <c r="AH16" s="350" t="s">
        <v>139</v>
      </c>
      <c r="AI16" s="350"/>
      <c r="AJ16" s="350"/>
      <c r="AK16" s="350"/>
      <c r="AL16" s="350"/>
      <c r="AM16" s="350"/>
      <c r="AN16" s="350"/>
      <c r="AO16" s="350"/>
      <c r="AP16" s="350"/>
      <c r="AQ16" s="350"/>
      <c r="AR16" s="350"/>
      <c r="AZ16" s="353" t="s">
        <v>136</v>
      </c>
      <c r="BA16" s="353"/>
      <c r="BB16" s="210" t="s">
        <v>137</v>
      </c>
      <c r="BC16" s="211"/>
      <c r="BD16" s="211"/>
      <c r="BE16" s="211"/>
      <c r="BF16" s="211"/>
      <c r="BG16" s="212"/>
      <c r="BH16" s="341" t="s">
        <v>138</v>
      </c>
      <c r="BI16" s="341"/>
      <c r="BJ16" s="341"/>
      <c r="BK16" s="348"/>
      <c r="BL16" s="349"/>
      <c r="BM16" s="349"/>
      <c r="BN16" s="349"/>
      <c r="BO16" s="348"/>
      <c r="BP16" s="349"/>
      <c r="BQ16" s="349"/>
      <c r="BR16" s="349"/>
      <c r="BS16" s="348"/>
      <c r="BT16" s="349"/>
      <c r="BU16" s="349"/>
      <c r="BV16" s="349"/>
      <c r="BW16" s="348"/>
      <c r="BX16" s="349"/>
      <c r="BY16" s="349"/>
      <c r="BZ16" s="349"/>
      <c r="CA16" s="348">
        <f t="shared" ref="CA16:CA25" si="1">SUM(BK16:BZ16)</f>
        <v>0</v>
      </c>
      <c r="CB16" s="349"/>
      <c r="CC16" s="349"/>
      <c r="CD16" s="349"/>
      <c r="CE16" s="350" t="s">
        <v>139</v>
      </c>
      <c r="CF16" s="350"/>
      <c r="CG16" s="350"/>
      <c r="CH16" s="350"/>
      <c r="CI16" s="350"/>
      <c r="CJ16" s="350"/>
      <c r="CK16" s="350"/>
      <c r="CL16" s="350"/>
      <c r="CM16" s="350"/>
      <c r="CN16" s="350"/>
      <c r="CO16" s="350"/>
    </row>
    <row r="17" spans="3:96" ht="21" customHeight="1">
      <c r="C17" s="353"/>
      <c r="D17" s="353"/>
      <c r="E17" s="354"/>
      <c r="F17" s="355"/>
      <c r="G17" s="355"/>
      <c r="H17" s="355"/>
      <c r="I17" s="355"/>
      <c r="J17" s="356"/>
      <c r="K17" s="379" t="s">
        <v>140</v>
      </c>
      <c r="L17" s="379"/>
      <c r="M17" s="379"/>
      <c r="N17" s="383"/>
      <c r="O17" s="384"/>
      <c r="P17" s="384"/>
      <c r="Q17" s="385"/>
      <c r="R17" s="357"/>
      <c r="S17" s="358"/>
      <c r="T17" s="358"/>
      <c r="U17" s="358"/>
      <c r="V17" s="357"/>
      <c r="W17" s="358"/>
      <c r="X17" s="358"/>
      <c r="Y17" s="358"/>
      <c r="Z17" s="357"/>
      <c r="AA17" s="358"/>
      <c r="AB17" s="358"/>
      <c r="AC17" s="358"/>
      <c r="AD17" s="359">
        <f t="shared" si="0"/>
        <v>0</v>
      </c>
      <c r="AE17" s="360"/>
      <c r="AF17" s="360"/>
      <c r="AG17" s="361"/>
      <c r="AH17" s="362" t="str">
        <f>IF(Y6=0,"",1.65*Y6)</f>
        <v/>
      </c>
      <c r="AI17" s="363"/>
      <c r="AJ17" s="363"/>
      <c r="AK17" s="363"/>
      <c r="AL17" s="363"/>
      <c r="AM17" s="363"/>
      <c r="AN17" s="363"/>
      <c r="AO17" s="363"/>
      <c r="AP17" s="364" t="s">
        <v>141</v>
      </c>
      <c r="AQ17" s="364"/>
      <c r="AR17" s="365"/>
      <c r="AZ17" s="353"/>
      <c r="BA17" s="353"/>
      <c r="BB17" s="354"/>
      <c r="BC17" s="355"/>
      <c r="BD17" s="355"/>
      <c r="BE17" s="355"/>
      <c r="BF17" s="355"/>
      <c r="BG17" s="356"/>
      <c r="BH17" s="379" t="s">
        <v>140</v>
      </c>
      <c r="BI17" s="379"/>
      <c r="BJ17" s="379"/>
      <c r="BK17" s="380"/>
      <c r="BL17" s="381"/>
      <c r="BM17" s="381"/>
      <c r="BN17" s="382"/>
      <c r="BO17" s="359"/>
      <c r="BP17" s="360"/>
      <c r="BQ17" s="360"/>
      <c r="BR17" s="360"/>
      <c r="BS17" s="359"/>
      <c r="BT17" s="360"/>
      <c r="BU17" s="360"/>
      <c r="BV17" s="360"/>
      <c r="BW17" s="359"/>
      <c r="BX17" s="360"/>
      <c r="BY17" s="360"/>
      <c r="BZ17" s="360"/>
      <c r="CA17" s="359">
        <f t="shared" si="1"/>
        <v>0</v>
      </c>
      <c r="CB17" s="360"/>
      <c r="CC17" s="360"/>
      <c r="CD17" s="361"/>
      <c r="CE17" s="362" t="str">
        <f>IF(BV6=0,"",1.65*BV6)</f>
        <v/>
      </c>
      <c r="CF17" s="363"/>
      <c r="CG17" s="363"/>
      <c r="CH17" s="363"/>
      <c r="CI17" s="363"/>
      <c r="CJ17" s="363"/>
      <c r="CK17" s="363"/>
      <c r="CL17" s="363"/>
      <c r="CM17" s="364" t="s">
        <v>141</v>
      </c>
      <c r="CN17" s="364"/>
      <c r="CO17" s="365"/>
    </row>
    <row r="18" spans="3:96" ht="21" customHeight="1">
      <c r="C18" s="353"/>
      <c r="D18" s="353"/>
      <c r="E18" s="366" t="s">
        <v>284</v>
      </c>
      <c r="F18" s="367"/>
      <c r="G18" s="367"/>
      <c r="H18" s="367"/>
      <c r="I18" s="367"/>
      <c r="J18" s="368"/>
      <c r="K18" s="372" t="s">
        <v>138</v>
      </c>
      <c r="L18" s="372"/>
      <c r="M18" s="372"/>
      <c r="N18" s="373"/>
      <c r="O18" s="374"/>
      <c r="P18" s="374"/>
      <c r="Q18" s="374"/>
      <c r="R18" s="373"/>
      <c r="S18" s="374"/>
      <c r="T18" s="374"/>
      <c r="U18" s="374"/>
      <c r="V18" s="373"/>
      <c r="W18" s="374"/>
      <c r="X18" s="374"/>
      <c r="Y18" s="374"/>
      <c r="Z18" s="373"/>
      <c r="AA18" s="374"/>
      <c r="AB18" s="374"/>
      <c r="AC18" s="374"/>
      <c r="AD18" s="375">
        <f t="shared" si="0"/>
        <v>0</v>
      </c>
      <c r="AE18" s="376"/>
      <c r="AF18" s="376"/>
      <c r="AG18" s="377"/>
      <c r="AH18" s="378" t="s">
        <v>143</v>
      </c>
      <c r="AI18" s="378"/>
      <c r="AJ18" s="378"/>
      <c r="AK18" s="378"/>
      <c r="AL18" s="378"/>
      <c r="AM18" s="378"/>
      <c r="AN18" s="378"/>
      <c r="AO18" s="378"/>
      <c r="AP18" s="378"/>
      <c r="AQ18" s="378"/>
      <c r="AR18" s="378"/>
      <c r="AZ18" s="353"/>
      <c r="BA18" s="353"/>
      <c r="BB18" s="366" t="s">
        <v>284</v>
      </c>
      <c r="BC18" s="367"/>
      <c r="BD18" s="367"/>
      <c r="BE18" s="367"/>
      <c r="BF18" s="367"/>
      <c r="BG18" s="368"/>
      <c r="BH18" s="372" t="s">
        <v>138</v>
      </c>
      <c r="BI18" s="372"/>
      <c r="BJ18" s="372"/>
      <c r="BK18" s="375"/>
      <c r="BL18" s="376"/>
      <c r="BM18" s="376"/>
      <c r="BN18" s="376"/>
      <c r="BO18" s="375"/>
      <c r="BP18" s="376"/>
      <c r="BQ18" s="376"/>
      <c r="BR18" s="376"/>
      <c r="BS18" s="375"/>
      <c r="BT18" s="376"/>
      <c r="BU18" s="376"/>
      <c r="BV18" s="376"/>
      <c r="BW18" s="375"/>
      <c r="BX18" s="376"/>
      <c r="BY18" s="376"/>
      <c r="BZ18" s="376"/>
      <c r="CA18" s="375">
        <f t="shared" si="1"/>
        <v>0</v>
      </c>
      <c r="CB18" s="376"/>
      <c r="CC18" s="376"/>
      <c r="CD18" s="377"/>
      <c r="CE18" s="378" t="s">
        <v>143</v>
      </c>
      <c r="CF18" s="378"/>
      <c r="CG18" s="378"/>
      <c r="CH18" s="378"/>
      <c r="CI18" s="378"/>
      <c r="CJ18" s="378"/>
      <c r="CK18" s="378"/>
      <c r="CL18" s="378"/>
      <c r="CM18" s="378"/>
      <c r="CN18" s="378"/>
      <c r="CO18" s="378"/>
    </row>
    <row r="19" spans="3:96" ht="21" customHeight="1">
      <c r="C19" s="353"/>
      <c r="D19" s="353"/>
      <c r="E19" s="369"/>
      <c r="F19" s="370"/>
      <c r="G19" s="370"/>
      <c r="H19" s="370"/>
      <c r="I19" s="370"/>
      <c r="J19" s="371"/>
      <c r="K19" s="386" t="s">
        <v>140</v>
      </c>
      <c r="L19" s="386"/>
      <c r="M19" s="386"/>
      <c r="N19" s="387"/>
      <c r="O19" s="388"/>
      <c r="P19" s="388"/>
      <c r="Q19" s="388"/>
      <c r="R19" s="387"/>
      <c r="S19" s="388"/>
      <c r="T19" s="388"/>
      <c r="U19" s="388"/>
      <c r="V19" s="387"/>
      <c r="W19" s="388"/>
      <c r="X19" s="388"/>
      <c r="Y19" s="388"/>
      <c r="Z19" s="387"/>
      <c r="AA19" s="388"/>
      <c r="AB19" s="388"/>
      <c r="AC19" s="388"/>
      <c r="AD19" s="389">
        <f t="shared" si="0"/>
        <v>0</v>
      </c>
      <c r="AE19" s="390"/>
      <c r="AF19" s="390"/>
      <c r="AG19" s="390"/>
      <c r="AH19" s="391" t="str">
        <f>IF(Y7=0,"",3.3*Y7)</f>
        <v/>
      </c>
      <c r="AI19" s="392"/>
      <c r="AJ19" s="392"/>
      <c r="AK19" s="392"/>
      <c r="AL19" s="392"/>
      <c r="AM19" s="392"/>
      <c r="AN19" s="392"/>
      <c r="AO19" s="392"/>
      <c r="AP19" s="393" t="s">
        <v>141</v>
      </c>
      <c r="AQ19" s="393"/>
      <c r="AR19" s="394"/>
      <c r="AZ19" s="353"/>
      <c r="BA19" s="353"/>
      <c r="BB19" s="369"/>
      <c r="BC19" s="370"/>
      <c r="BD19" s="370"/>
      <c r="BE19" s="370"/>
      <c r="BF19" s="370"/>
      <c r="BG19" s="371"/>
      <c r="BH19" s="386" t="s">
        <v>140</v>
      </c>
      <c r="BI19" s="386"/>
      <c r="BJ19" s="386"/>
      <c r="BK19" s="389"/>
      <c r="BL19" s="390"/>
      <c r="BM19" s="390"/>
      <c r="BN19" s="390"/>
      <c r="BO19" s="389"/>
      <c r="BP19" s="390"/>
      <c r="BQ19" s="390"/>
      <c r="BR19" s="390"/>
      <c r="BS19" s="389"/>
      <c r="BT19" s="390"/>
      <c r="BU19" s="390"/>
      <c r="BV19" s="390"/>
      <c r="BW19" s="389"/>
      <c r="BX19" s="390"/>
      <c r="BY19" s="390"/>
      <c r="BZ19" s="390"/>
      <c r="CA19" s="389">
        <f t="shared" si="1"/>
        <v>0</v>
      </c>
      <c r="CB19" s="390"/>
      <c r="CC19" s="390"/>
      <c r="CD19" s="390"/>
      <c r="CE19" s="391">
        <f>IF(BV7=0,"",3.3*BV7)</f>
        <v>6.6</v>
      </c>
      <c r="CF19" s="392"/>
      <c r="CG19" s="392"/>
      <c r="CH19" s="392"/>
      <c r="CI19" s="392"/>
      <c r="CJ19" s="392"/>
      <c r="CK19" s="392"/>
      <c r="CL19" s="392"/>
      <c r="CM19" s="393" t="s">
        <v>141</v>
      </c>
      <c r="CN19" s="393"/>
      <c r="CO19" s="394"/>
    </row>
    <row r="20" spans="3:96" ht="42" customHeight="1">
      <c r="C20" s="353"/>
      <c r="D20" s="353"/>
      <c r="E20" s="213" t="s">
        <v>144</v>
      </c>
      <c r="F20" s="214"/>
      <c r="G20" s="214"/>
      <c r="H20" s="214"/>
      <c r="I20" s="214"/>
      <c r="J20" s="214"/>
      <c r="K20" s="214"/>
      <c r="L20" s="214"/>
      <c r="M20" s="215"/>
      <c r="N20" s="395" t="str">
        <f>IF(SUM(N17,N19)=0,"",SUM(N17,N19))</f>
        <v/>
      </c>
      <c r="O20" s="395"/>
      <c r="P20" s="395"/>
      <c r="Q20" s="395"/>
      <c r="R20" s="395" t="str">
        <f>IF(SUM(R17,R19)=0,"",SUM(R17,R19))</f>
        <v/>
      </c>
      <c r="S20" s="395"/>
      <c r="T20" s="395"/>
      <c r="U20" s="395"/>
      <c r="V20" s="395" t="str">
        <f>IF(SUM(V17,V19)=0,"",SUM(V17,V19))</f>
        <v/>
      </c>
      <c r="W20" s="395"/>
      <c r="X20" s="395"/>
      <c r="Y20" s="395"/>
      <c r="Z20" s="395" t="str">
        <f>IF(SUM(Z17,Z19)=0,"",SUM(Z17,Z19))</f>
        <v/>
      </c>
      <c r="AA20" s="395"/>
      <c r="AB20" s="395"/>
      <c r="AC20" s="395"/>
      <c r="AD20" s="395">
        <f t="shared" si="0"/>
        <v>0</v>
      </c>
      <c r="AE20" s="395"/>
      <c r="AF20" s="395"/>
      <c r="AG20" s="395"/>
      <c r="AH20" s="396" t="s">
        <v>145</v>
      </c>
      <c r="AI20" s="396"/>
      <c r="AJ20" s="396"/>
      <c r="AK20" s="396"/>
      <c r="AL20" s="396"/>
      <c r="AM20" s="396"/>
      <c r="AN20" s="396"/>
      <c r="AO20" s="396"/>
      <c r="AP20" s="396"/>
      <c r="AQ20" s="396"/>
      <c r="AR20" s="396"/>
      <c r="AZ20" s="353"/>
      <c r="BA20" s="353"/>
      <c r="BB20" s="213" t="s">
        <v>144</v>
      </c>
      <c r="BC20" s="214"/>
      <c r="BD20" s="214"/>
      <c r="BE20" s="214"/>
      <c r="BF20" s="214"/>
      <c r="BG20" s="214"/>
      <c r="BH20" s="214"/>
      <c r="BI20" s="214"/>
      <c r="BJ20" s="215"/>
      <c r="BK20" s="395" t="str">
        <f>IF(SUM(BK17,BK19)=0,"",SUM(BK17,BK19))</f>
        <v/>
      </c>
      <c r="BL20" s="395"/>
      <c r="BM20" s="395"/>
      <c r="BN20" s="395"/>
      <c r="BO20" s="395" t="str">
        <f>IF(SUM(BO17,BO19)=0,"",SUM(BO17,BO19))</f>
        <v/>
      </c>
      <c r="BP20" s="395"/>
      <c r="BQ20" s="395"/>
      <c r="BR20" s="395"/>
      <c r="BS20" s="395" t="str">
        <f>IF(SUM(BS17,BS19)=0,"",SUM(BS17,BS19))</f>
        <v/>
      </c>
      <c r="BT20" s="395"/>
      <c r="BU20" s="395"/>
      <c r="BV20" s="395"/>
      <c r="BW20" s="395" t="str">
        <f>IF(SUM(BW17,BW19)=0,"",SUM(BW17,BW19))</f>
        <v/>
      </c>
      <c r="BX20" s="395"/>
      <c r="BY20" s="395"/>
      <c r="BZ20" s="395"/>
      <c r="CA20" s="395">
        <f t="shared" si="1"/>
        <v>0</v>
      </c>
      <c r="CB20" s="395"/>
      <c r="CC20" s="395"/>
      <c r="CD20" s="395"/>
      <c r="CE20" s="396" t="s">
        <v>145</v>
      </c>
      <c r="CF20" s="396"/>
      <c r="CG20" s="396"/>
      <c r="CH20" s="396"/>
      <c r="CI20" s="396"/>
      <c r="CJ20" s="396"/>
      <c r="CK20" s="396"/>
      <c r="CL20" s="396"/>
      <c r="CM20" s="396"/>
      <c r="CN20" s="396"/>
      <c r="CO20" s="396"/>
    </row>
    <row r="21" spans="3:96" ht="21" customHeight="1">
      <c r="C21" s="397" t="s">
        <v>146</v>
      </c>
      <c r="D21" s="398"/>
      <c r="E21" s="403" t="s">
        <v>285</v>
      </c>
      <c r="F21" s="404"/>
      <c r="G21" s="404"/>
      <c r="H21" s="404"/>
      <c r="I21" s="404"/>
      <c r="J21" s="405"/>
      <c r="K21" s="341" t="s">
        <v>138</v>
      </c>
      <c r="L21" s="341"/>
      <c r="M21" s="341"/>
      <c r="N21" s="409"/>
      <c r="O21" s="409"/>
      <c r="P21" s="409"/>
      <c r="Q21" s="409"/>
      <c r="R21" s="409"/>
      <c r="S21" s="409"/>
      <c r="T21" s="409"/>
      <c r="U21" s="409"/>
      <c r="V21" s="409"/>
      <c r="W21" s="409"/>
      <c r="X21" s="409"/>
      <c r="Y21" s="409"/>
      <c r="Z21" s="409"/>
      <c r="AA21" s="409"/>
      <c r="AB21" s="409"/>
      <c r="AC21" s="409"/>
      <c r="AD21" s="410">
        <f t="shared" si="0"/>
        <v>0</v>
      </c>
      <c r="AE21" s="410"/>
      <c r="AF21" s="410"/>
      <c r="AG21" s="410"/>
      <c r="AH21" s="411"/>
      <c r="AI21" s="412"/>
      <c r="AJ21" s="412"/>
      <c r="AK21" s="412"/>
      <c r="AL21" s="412"/>
      <c r="AM21" s="412"/>
      <c r="AN21" s="412"/>
      <c r="AO21" s="412"/>
      <c r="AP21" s="412"/>
      <c r="AQ21" s="412"/>
      <c r="AR21" s="413"/>
      <c r="AZ21" s="397" t="s">
        <v>146</v>
      </c>
      <c r="BA21" s="398"/>
      <c r="BB21" s="403" t="s">
        <v>285</v>
      </c>
      <c r="BC21" s="404"/>
      <c r="BD21" s="404"/>
      <c r="BE21" s="404"/>
      <c r="BF21" s="404"/>
      <c r="BG21" s="405"/>
      <c r="BH21" s="341" t="s">
        <v>138</v>
      </c>
      <c r="BI21" s="341"/>
      <c r="BJ21" s="341"/>
      <c r="BK21" s="410"/>
      <c r="BL21" s="410"/>
      <c r="BM21" s="410"/>
      <c r="BN21" s="410"/>
      <c r="BO21" s="410"/>
      <c r="BP21" s="410"/>
      <c r="BQ21" s="410"/>
      <c r="BR21" s="410"/>
      <c r="BS21" s="410"/>
      <c r="BT21" s="410"/>
      <c r="BU21" s="410"/>
      <c r="BV21" s="410"/>
      <c r="BW21" s="410"/>
      <c r="BX21" s="410"/>
      <c r="BY21" s="410"/>
      <c r="BZ21" s="410"/>
      <c r="CA21" s="410">
        <f t="shared" si="1"/>
        <v>0</v>
      </c>
      <c r="CB21" s="410"/>
      <c r="CC21" s="410"/>
      <c r="CD21" s="410"/>
      <c r="CE21" s="411"/>
      <c r="CF21" s="412"/>
      <c r="CG21" s="412"/>
      <c r="CH21" s="412"/>
      <c r="CI21" s="412"/>
      <c r="CJ21" s="412"/>
      <c r="CK21" s="412"/>
      <c r="CL21" s="412"/>
      <c r="CM21" s="412"/>
      <c r="CN21" s="412"/>
      <c r="CO21" s="413"/>
    </row>
    <row r="22" spans="3:96" ht="21" customHeight="1">
      <c r="C22" s="399"/>
      <c r="D22" s="400"/>
      <c r="E22" s="406"/>
      <c r="F22" s="407"/>
      <c r="G22" s="407"/>
      <c r="H22" s="407"/>
      <c r="I22" s="407"/>
      <c r="J22" s="408"/>
      <c r="K22" s="379" t="s">
        <v>140</v>
      </c>
      <c r="L22" s="379"/>
      <c r="M22" s="379"/>
      <c r="N22" s="417"/>
      <c r="O22" s="417"/>
      <c r="P22" s="417"/>
      <c r="Q22" s="417"/>
      <c r="R22" s="417"/>
      <c r="S22" s="417"/>
      <c r="T22" s="417"/>
      <c r="U22" s="417"/>
      <c r="V22" s="417"/>
      <c r="W22" s="417"/>
      <c r="X22" s="417"/>
      <c r="Y22" s="417"/>
      <c r="Z22" s="417"/>
      <c r="AA22" s="417"/>
      <c r="AB22" s="417"/>
      <c r="AC22" s="417"/>
      <c r="AD22" s="418">
        <f t="shared" si="0"/>
        <v>0</v>
      </c>
      <c r="AE22" s="418"/>
      <c r="AF22" s="418"/>
      <c r="AG22" s="418"/>
      <c r="AH22" s="414"/>
      <c r="AI22" s="415"/>
      <c r="AJ22" s="415"/>
      <c r="AK22" s="415"/>
      <c r="AL22" s="415"/>
      <c r="AM22" s="415"/>
      <c r="AN22" s="415"/>
      <c r="AO22" s="415"/>
      <c r="AP22" s="415"/>
      <c r="AQ22" s="415"/>
      <c r="AR22" s="416"/>
      <c r="AZ22" s="399"/>
      <c r="BA22" s="400"/>
      <c r="BB22" s="406"/>
      <c r="BC22" s="407"/>
      <c r="BD22" s="407"/>
      <c r="BE22" s="407"/>
      <c r="BF22" s="407"/>
      <c r="BG22" s="408"/>
      <c r="BH22" s="379" t="s">
        <v>140</v>
      </c>
      <c r="BI22" s="379"/>
      <c r="BJ22" s="379"/>
      <c r="BK22" s="418"/>
      <c r="BL22" s="418"/>
      <c r="BM22" s="418"/>
      <c r="BN22" s="418"/>
      <c r="BO22" s="418"/>
      <c r="BP22" s="418"/>
      <c r="BQ22" s="418"/>
      <c r="BR22" s="418"/>
      <c r="BS22" s="418"/>
      <c r="BT22" s="418"/>
      <c r="BU22" s="418"/>
      <c r="BV22" s="418"/>
      <c r="BW22" s="418"/>
      <c r="BX22" s="418"/>
      <c r="BY22" s="418"/>
      <c r="BZ22" s="418"/>
      <c r="CA22" s="418">
        <f t="shared" si="1"/>
        <v>0</v>
      </c>
      <c r="CB22" s="418"/>
      <c r="CC22" s="418"/>
      <c r="CD22" s="418"/>
      <c r="CE22" s="414"/>
      <c r="CF22" s="415"/>
      <c r="CG22" s="415"/>
      <c r="CH22" s="415"/>
      <c r="CI22" s="415"/>
      <c r="CJ22" s="415"/>
      <c r="CK22" s="415"/>
      <c r="CL22" s="415"/>
      <c r="CM22" s="415"/>
      <c r="CN22" s="415"/>
      <c r="CO22" s="416"/>
    </row>
    <row r="23" spans="3:96" ht="21" customHeight="1">
      <c r="C23" s="399"/>
      <c r="D23" s="400"/>
      <c r="E23" s="422" t="s">
        <v>148</v>
      </c>
      <c r="F23" s="423"/>
      <c r="G23" s="423"/>
      <c r="H23" s="423"/>
      <c r="I23" s="423"/>
      <c r="J23" s="424"/>
      <c r="K23" s="372" t="s">
        <v>138</v>
      </c>
      <c r="L23" s="372"/>
      <c r="M23" s="372"/>
      <c r="N23" s="425"/>
      <c r="O23" s="425"/>
      <c r="P23" s="425"/>
      <c r="Q23" s="425"/>
      <c r="R23" s="425"/>
      <c r="S23" s="425"/>
      <c r="T23" s="425"/>
      <c r="U23" s="425"/>
      <c r="V23" s="425"/>
      <c r="W23" s="425"/>
      <c r="X23" s="425"/>
      <c r="Y23" s="425"/>
      <c r="Z23" s="425"/>
      <c r="AA23" s="425"/>
      <c r="AB23" s="425"/>
      <c r="AC23" s="425"/>
      <c r="AD23" s="426">
        <f t="shared" si="0"/>
        <v>0</v>
      </c>
      <c r="AE23" s="426"/>
      <c r="AF23" s="426"/>
      <c r="AG23" s="426"/>
      <c r="AH23" s="522" t="s">
        <v>286</v>
      </c>
      <c r="AI23" s="523"/>
      <c r="AJ23" s="523"/>
      <c r="AK23" s="523"/>
      <c r="AL23" s="523"/>
      <c r="AM23" s="523"/>
      <c r="AN23" s="523"/>
      <c r="AO23" s="523"/>
      <c r="AP23" s="523"/>
      <c r="AQ23" s="523"/>
      <c r="AR23" s="524"/>
      <c r="AZ23" s="399"/>
      <c r="BA23" s="400"/>
      <c r="BB23" s="422" t="s">
        <v>148</v>
      </c>
      <c r="BC23" s="423"/>
      <c r="BD23" s="423"/>
      <c r="BE23" s="423"/>
      <c r="BF23" s="423"/>
      <c r="BG23" s="424"/>
      <c r="BH23" s="372" t="s">
        <v>138</v>
      </c>
      <c r="BI23" s="372"/>
      <c r="BJ23" s="372"/>
      <c r="BK23" s="426"/>
      <c r="BL23" s="426"/>
      <c r="BM23" s="426"/>
      <c r="BN23" s="426"/>
      <c r="BO23" s="426"/>
      <c r="BP23" s="426"/>
      <c r="BQ23" s="426"/>
      <c r="BR23" s="426"/>
      <c r="BS23" s="426"/>
      <c r="BT23" s="426"/>
      <c r="BU23" s="426"/>
      <c r="BV23" s="426"/>
      <c r="BW23" s="426"/>
      <c r="BX23" s="426"/>
      <c r="BY23" s="426"/>
      <c r="BZ23" s="426"/>
      <c r="CA23" s="426">
        <f t="shared" si="1"/>
        <v>0</v>
      </c>
      <c r="CB23" s="426"/>
      <c r="CC23" s="426"/>
      <c r="CD23" s="426"/>
      <c r="CE23" s="522" t="s">
        <v>286</v>
      </c>
      <c r="CF23" s="523"/>
      <c r="CG23" s="523"/>
      <c r="CH23" s="523"/>
      <c r="CI23" s="523"/>
      <c r="CJ23" s="523"/>
      <c r="CK23" s="523"/>
      <c r="CL23" s="523"/>
      <c r="CM23" s="523"/>
      <c r="CN23" s="523"/>
      <c r="CO23" s="524"/>
    </row>
    <row r="24" spans="3:96" ht="21" customHeight="1">
      <c r="C24" s="399"/>
      <c r="D24" s="400"/>
      <c r="E24" s="422"/>
      <c r="F24" s="423"/>
      <c r="G24" s="423"/>
      <c r="H24" s="423"/>
      <c r="I24" s="423"/>
      <c r="J24" s="424"/>
      <c r="K24" s="386" t="s">
        <v>140</v>
      </c>
      <c r="L24" s="386"/>
      <c r="M24" s="386"/>
      <c r="N24" s="427"/>
      <c r="O24" s="427"/>
      <c r="P24" s="427"/>
      <c r="Q24" s="427"/>
      <c r="R24" s="427"/>
      <c r="S24" s="427"/>
      <c r="T24" s="427"/>
      <c r="U24" s="427"/>
      <c r="V24" s="427"/>
      <c r="W24" s="427"/>
      <c r="X24" s="427"/>
      <c r="Y24" s="427"/>
      <c r="Z24" s="427"/>
      <c r="AA24" s="427"/>
      <c r="AB24" s="427"/>
      <c r="AC24" s="427"/>
      <c r="AD24" s="428">
        <f t="shared" si="0"/>
        <v>0</v>
      </c>
      <c r="AE24" s="428"/>
      <c r="AF24" s="428"/>
      <c r="AG24" s="428"/>
      <c r="AH24" s="525"/>
      <c r="AI24" s="525"/>
      <c r="AJ24" s="525"/>
      <c r="AK24" s="525"/>
      <c r="AL24" s="525"/>
      <c r="AM24" s="525"/>
      <c r="AN24" s="525"/>
      <c r="AO24" s="525"/>
      <c r="AP24" s="525"/>
      <c r="AQ24" s="525"/>
      <c r="AR24" s="525"/>
      <c r="AZ24" s="399"/>
      <c r="BA24" s="400"/>
      <c r="BB24" s="422"/>
      <c r="BC24" s="423"/>
      <c r="BD24" s="423"/>
      <c r="BE24" s="423"/>
      <c r="BF24" s="423"/>
      <c r="BG24" s="424"/>
      <c r="BH24" s="386" t="s">
        <v>140</v>
      </c>
      <c r="BI24" s="386"/>
      <c r="BJ24" s="386"/>
      <c r="BK24" s="428"/>
      <c r="BL24" s="428"/>
      <c r="BM24" s="428"/>
      <c r="BN24" s="428"/>
      <c r="BO24" s="428"/>
      <c r="BP24" s="428"/>
      <c r="BQ24" s="428"/>
      <c r="BR24" s="428"/>
      <c r="BS24" s="428"/>
      <c r="BT24" s="428"/>
      <c r="BU24" s="428"/>
      <c r="BV24" s="428"/>
      <c r="BW24" s="428"/>
      <c r="BX24" s="428"/>
      <c r="BY24" s="428"/>
      <c r="BZ24" s="428"/>
      <c r="CA24" s="428">
        <f t="shared" si="1"/>
        <v>0</v>
      </c>
      <c r="CB24" s="428"/>
      <c r="CC24" s="428"/>
      <c r="CD24" s="428"/>
      <c r="CE24" s="525"/>
      <c r="CF24" s="525"/>
      <c r="CG24" s="525"/>
      <c r="CH24" s="525"/>
      <c r="CI24" s="525"/>
      <c r="CJ24" s="525"/>
      <c r="CK24" s="525"/>
      <c r="CL24" s="525"/>
      <c r="CM24" s="525"/>
      <c r="CN24" s="525"/>
      <c r="CO24" s="525"/>
    </row>
    <row r="25" spans="3:96" ht="21" customHeight="1">
      <c r="C25" s="399"/>
      <c r="D25" s="400"/>
      <c r="E25" s="528" t="s">
        <v>149</v>
      </c>
      <c r="F25" s="529"/>
      <c r="G25" s="529"/>
      <c r="H25" s="529"/>
      <c r="I25" s="529"/>
      <c r="J25" s="529"/>
      <c r="K25" s="529"/>
      <c r="L25" s="529"/>
      <c r="M25" s="530"/>
      <c r="N25" s="427"/>
      <c r="O25" s="427"/>
      <c r="P25" s="427"/>
      <c r="Q25" s="427"/>
      <c r="R25" s="427"/>
      <c r="S25" s="427"/>
      <c r="T25" s="427"/>
      <c r="U25" s="427"/>
      <c r="V25" s="427"/>
      <c r="W25" s="427"/>
      <c r="X25" s="427"/>
      <c r="Y25" s="427"/>
      <c r="Z25" s="427"/>
      <c r="AA25" s="427"/>
      <c r="AB25" s="427"/>
      <c r="AC25" s="427"/>
      <c r="AD25" s="526">
        <f t="shared" si="0"/>
        <v>0</v>
      </c>
      <c r="AE25" s="526"/>
      <c r="AF25" s="526"/>
      <c r="AG25" s="526"/>
      <c r="AH25" s="527"/>
      <c r="AI25" s="527"/>
      <c r="AJ25" s="527"/>
      <c r="AK25" s="527"/>
      <c r="AL25" s="527"/>
      <c r="AM25" s="527"/>
      <c r="AN25" s="527"/>
      <c r="AO25" s="527"/>
      <c r="AP25" s="527"/>
      <c r="AQ25" s="527"/>
      <c r="AR25" s="527"/>
      <c r="AZ25" s="399"/>
      <c r="BA25" s="400"/>
      <c r="BB25" s="528" t="s">
        <v>149</v>
      </c>
      <c r="BC25" s="529"/>
      <c r="BD25" s="529"/>
      <c r="BE25" s="529"/>
      <c r="BF25" s="529"/>
      <c r="BG25" s="529"/>
      <c r="BH25" s="529"/>
      <c r="BI25" s="529"/>
      <c r="BJ25" s="530"/>
      <c r="BK25" s="526"/>
      <c r="BL25" s="526"/>
      <c r="BM25" s="526"/>
      <c r="BN25" s="526"/>
      <c r="BO25" s="526"/>
      <c r="BP25" s="526"/>
      <c r="BQ25" s="526"/>
      <c r="BR25" s="526"/>
      <c r="BS25" s="526"/>
      <c r="BT25" s="526"/>
      <c r="BU25" s="526"/>
      <c r="BV25" s="526"/>
      <c r="BW25" s="526"/>
      <c r="BX25" s="526"/>
      <c r="BY25" s="526"/>
      <c r="BZ25" s="526"/>
      <c r="CA25" s="526">
        <f t="shared" si="1"/>
        <v>0</v>
      </c>
      <c r="CB25" s="526"/>
      <c r="CC25" s="526"/>
      <c r="CD25" s="526"/>
      <c r="CE25" s="527"/>
      <c r="CF25" s="527"/>
      <c r="CG25" s="527"/>
      <c r="CH25" s="527"/>
      <c r="CI25" s="527"/>
      <c r="CJ25" s="527"/>
      <c r="CK25" s="527"/>
      <c r="CL25" s="527"/>
      <c r="CM25" s="527"/>
      <c r="CN25" s="527"/>
      <c r="CO25" s="527"/>
    </row>
    <row r="26" spans="3:96" ht="21" customHeight="1">
      <c r="C26" s="399"/>
      <c r="D26" s="400"/>
      <c r="E26" s="531" t="s">
        <v>287</v>
      </c>
      <c r="F26" s="531"/>
      <c r="G26" s="531"/>
      <c r="H26" s="531"/>
      <c r="I26" s="531"/>
      <c r="J26" s="531"/>
      <c r="K26" s="531"/>
      <c r="L26" s="531"/>
      <c r="M26" s="531"/>
      <c r="N26" s="395" t="str">
        <f>IF(SUM(N22,N24,N25)=0,"",SUM(N22,N24,N25))</f>
        <v/>
      </c>
      <c r="O26" s="395"/>
      <c r="P26" s="395"/>
      <c r="Q26" s="395"/>
      <c r="R26" s="395" t="str">
        <f>IF(SUM(R22,R24,R25)=0,"",SUM(R22,R24,R25))</f>
        <v/>
      </c>
      <c r="S26" s="395"/>
      <c r="T26" s="395"/>
      <c r="U26" s="395"/>
      <c r="V26" s="395" t="str">
        <f>IF(SUM(V22,V24,V25)=0,"",SUM(V22,V24,V25))</f>
        <v/>
      </c>
      <c r="W26" s="395"/>
      <c r="X26" s="395"/>
      <c r="Y26" s="395"/>
      <c r="Z26" s="395" t="str">
        <f>IF(SUM(Z22,Z24,Z25)=0,"",SUM(Z22,Z24,Z25))</f>
        <v/>
      </c>
      <c r="AA26" s="395"/>
      <c r="AB26" s="395"/>
      <c r="AC26" s="395"/>
      <c r="AD26" s="395">
        <f>SUM(N26:AC27)</f>
        <v>0</v>
      </c>
      <c r="AE26" s="395"/>
      <c r="AF26" s="395"/>
      <c r="AG26" s="395"/>
      <c r="AH26" s="532" t="s">
        <v>288</v>
      </c>
      <c r="AI26" s="532"/>
      <c r="AJ26" s="532"/>
      <c r="AK26" s="532"/>
      <c r="AL26" s="532"/>
      <c r="AM26" s="532"/>
      <c r="AN26" s="532"/>
      <c r="AO26" s="532"/>
      <c r="AP26" s="532"/>
      <c r="AQ26" s="532"/>
      <c r="AR26" s="532"/>
      <c r="AZ26" s="399"/>
      <c r="BA26" s="400"/>
      <c r="BB26" s="531" t="s">
        <v>287</v>
      </c>
      <c r="BC26" s="531"/>
      <c r="BD26" s="531"/>
      <c r="BE26" s="531"/>
      <c r="BF26" s="531"/>
      <c r="BG26" s="531"/>
      <c r="BH26" s="531"/>
      <c r="BI26" s="531"/>
      <c r="BJ26" s="531"/>
      <c r="BK26" s="395" t="str">
        <f>IF(SUM(BK22,BK24,BK25)=0,"",SUM(BK22,BK24,BK25))</f>
        <v/>
      </c>
      <c r="BL26" s="395"/>
      <c r="BM26" s="395"/>
      <c r="BN26" s="395"/>
      <c r="BO26" s="395" t="str">
        <f>IF(SUM(BO22,BO24,BO25)=0,"",SUM(BO22,BO24,BO25))</f>
        <v/>
      </c>
      <c r="BP26" s="395"/>
      <c r="BQ26" s="395"/>
      <c r="BR26" s="395"/>
      <c r="BS26" s="395" t="str">
        <f>IF(SUM(BS22,BS24,BS25)=0,"",SUM(BS22,BS24,BS25))</f>
        <v/>
      </c>
      <c r="BT26" s="395"/>
      <c r="BU26" s="395"/>
      <c r="BV26" s="395"/>
      <c r="BW26" s="395" t="str">
        <f>IF(SUM(BW22,BW24,BW25)=0,"",SUM(BW22,BW24,BW25))</f>
        <v/>
      </c>
      <c r="BX26" s="395"/>
      <c r="BY26" s="395"/>
      <c r="BZ26" s="395"/>
      <c r="CA26" s="395">
        <f>SUM(BK26:BZ27)</f>
        <v>0</v>
      </c>
      <c r="CB26" s="395"/>
      <c r="CC26" s="395"/>
      <c r="CD26" s="395"/>
      <c r="CE26" s="532" t="s">
        <v>288</v>
      </c>
      <c r="CF26" s="532"/>
      <c r="CG26" s="532"/>
      <c r="CH26" s="532"/>
      <c r="CI26" s="532"/>
      <c r="CJ26" s="532"/>
      <c r="CK26" s="532"/>
      <c r="CL26" s="532"/>
      <c r="CM26" s="532"/>
      <c r="CN26" s="532"/>
      <c r="CO26" s="532"/>
    </row>
    <row r="27" spans="3:96" ht="21" customHeight="1">
      <c r="C27" s="401"/>
      <c r="D27" s="402"/>
      <c r="E27" s="195"/>
      <c r="F27" s="195"/>
      <c r="G27" s="195"/>
      <c r="H27" s="195"/>
      <c r="I27" s="195"/>
      <c r="J27" s="195"/>
      <c r="K27" s="195"/>
      <c r="L27" s="195"/>
      <c r="M27" s="195"/>
      <c r="N27" s="430"/>
      <c r="O27" s="430"/>
      <c r="P27" s="430"/>
      <c r="Q27" s="430"/>
      <c r="R27" s="430"/>
      <c r="S27" s="430"/>
      <c r="T27" s="430"/>
      <c r="U27" s="430"/>
      <c r="V27" s="430"/>
      <c r="W27" s="430"/>
      <c r="X27" s="430"/>
      <c r="Y27" s="430"/>
      <c r="Z27" s="430"/>
      <c r="AA27" s="430"/>
      <c r="AB27" s="430"/>
      <c r="AC27" s="430"/>
      <c r="AD27" s="430"/>
      <c r="AE27" s="430"/>
      <c r="AF27" s="431"/>
      <c r="AG27" s="431"/>
      <c r="AH27" s="533" t="s">
        <v>289</v>
      </c>
      <c r="AI27" s="534"/>
      <c r="AJ27" s="534"/>
      <c r="AK27" s="534"/>
      <c r="AL27" s="535">
        <f>1.98*SUM(N9,N10,N11,Y8,Y9,Y10,Y11)</f>
        <v>0</v>
      </c>
      <c r="AM27" s="535"/>
      <c r="AN27" s="535"/>
      <c r="AO27" s="535"/>
      <c r="AP27" s="435" t="s">
        <v>141</v>
      </c>
      <c r="AQ27" s="435"/>
      <c r="AR27" s="436"/>
      <c r="AZ27" s="401"/>
      <c r="BA27" s="402"/>
      <c r="BB27" s="195"/>
      <c r="BC27" s="195"/>
      <c r="BD27" s="195"/>
      <c r="BE27" s="195"/>
      <c r="BF27" s="195"/>
      <c r="BG27" s="195"/>
      <c r="BH27" s="195"/>
      <c r="BI27" s="195"/>
      <c r="BJ27" s="195"/>
      <c r="BK27" s="430"/>
      <c r="BL27" s="430"/>
      <c r="BM27" s="430"/>
      <c r="BN27" s="430"/>
      <c r="BO27" s="430"/>
      <c r="BP27" s="430"/>
      <c r="BQ27" s="430"/>
      <c r="BR27" s="430"/>
      <c r="BS27" s="430"/>
      <c r="BT27" s="430"/>
      <c r="BU27" s="430"/>
      <c r="BV27" s="430"/>
      <c r="BW27" s="430"/>
      <c r="BX27" s="430"/>
      <c r="BY27" s="430"/>
      <c r="BZ27" s="430"/>
      <c r="CA27" s="430"/>
      <c r="CB27" s="430"/>
      <c r="CC27" s="431"/>
      <c r="CD27" s="431"/>
      <c r="CE27" s="533" t="s">
        <v>289</v>
      </c>
      <c r="CF27" s="534"/>
      <c r="CG27" s="534"/>
      <c r="CH27" s="534"/>
      <c r="CI27" s="535">
        <f>1.98*SUM(BK9,BK10,BK11,BV8,BV9,BV10,BV11)</f>
        <v>251.46</v>
      </c>
      <c r="CJ27" s="535"/>
      <c r="CK27" s="535"/>
      <c r="CL27" s="535"/>
      <c r="CM27" s="435" t="s">
        <v>141</v>
      </c>
      <c r="CN27" s="435"/>
      <c r="CO27" s="436"/>
    </row>
    <row r="28" spans="3:96" ht="23.1" customHeight="1">
      <c r="C28" s="298" t="s">
        <v>290</v>
      </c>
      <c r="D28" s="299"/>
      <c r="E28" s="299"/>
      <c r="F28" s="299"/>
      <c r="G28" s="299"/>
      <c r="H28" s="299"/>
      <c r="I28" s="299"/>
      <c r="J28" s="299"/>
      <c r="K28" s="299"/>
      <c r="L28" s="299"/>
      <c r="M28" s="300"/>
      <c r="N28" s="448"/>
      <c r="O28" s="448"/>
      <c r="P28" s="448"/>
      <c r="Q28" s="448"/>
      <c r="R28" s="448"/>
      <c r="S28" s="448"/>
      <c r="T28" s="448"/>
      <c r="U28" s="448"/>
      <c r="V28" s="448"/>
      <c r="W28" s="448"/>
      <c r="X28" s="448"/>
      <c r="Y28" s="448"/>
      <c r="Z28" s="448"/>
      <c r="AA28" s="448"/>
      <c r="AB28" s="448"/>
      <c r="AC28" s="448"/>
      <c r="AD28" s="430">
        <f>SUM(N28:AC28)</f>
        <v>0</v>
      </c>
      <c r="AE28" s="430"/>
      <c r="AF28" s="430"/>
      <c r="AG28" s="430"/>
      <c r="AH28" s="190"/>
      <c r="AI28" s="190"/>
      <c r="AJ28" s="190"/>
      <c r="AK28" s="190"/>
      <c r="AL28" s="190"/>
      <c r="AM28" s="190"/>
      <c r="AN28" s="190"/>
      <c r="AO28" s="190"/>
      <c r="AP28" s="190"/>
      <c r="AQ28" s="190"/>
      <c r="AR28" s="190"/>
      <c r="AT28" s="33" t="s">
        <v>153</v>
      </c>
      <c r="AU28" s="33" t="s">
        <v>154</v>
      </c>
      <c r="AZ28" s="298" t="s">
        <v>290</v>
      </c>
      <c r="BA28" s="299"/>
      <c r="BB28" s="299"/>
      <c r="BC28" s="299"/>
      <c r="BD28" s="299"/>
      <c r="BE28" s="299"/>
      <c r="BF28" s="299"/>
      <c r="BG28" s="299"/>
      <c r="BH28" s="299"/>
      <c r="BI28" s="299"/>
      <c r="BJ28" s="300"/>
      <c r="BK28" s="430"/>
      <c r="BL28" s="430"/>
      <c r="BM28" s="430"/>
      <c r="BN28" s="430"/>
      <c r="BO28" s="430"/>
      <c r="BP28" s="430"/>
      <c r="BQ28" s="430"/>
      <c r="BR28" s="430"/>
      <c r="BS28" s="430"/>
      <c r="BT28" s="430"/>
      <c r="BU28" s="430"/>
      <c r="BV28" s="430"/>
      <c r="BW28" s="430"/>
      <c r="BX28" s="430"/>
      <c r="BY28" s="430"/>
      <c r="BZ28" s="430"/>
      <c r="CA28" s="430">
        <f>SUM(BK28:BZ28)</f>
        <v>0</v>
      </c>
      <c r="CB28" s="430"/>
      <c r="CC28" s="430"/>
      <c r="CD28" s="430"/>
      <c r="CE28" s="190"/>
      <c r="CF28" s="190"/>
      <c r="CG28" s="190"/>
      <c r="CH28" s="190"/>
      <c r="CI28" s="190"/>
      <c r="CJ28" s="190"/>
      <c r="CK28" s="190"/>
      <c r="CL28" s="190"/>
      <c r="CM28" s="190"/>
      <c r="CN28" s="190"/>
      <c r="CO28" s="190"/>
      <c r="CQ28" s="33" t="s">
        <v>153</v>
      </c>
      <c r="CR28" s="33" t="s">
        <v>154</v>
      </c>
    </row>
    <row r="29" spans="3:96" ht="20.100000000000001" customHeight="1">
      <c r="C29" s="249" t="s">
        <v>291</v>
      </c>
      <c r="D29" s="250"/>
      <c r="E29" s="250"/>
      <c r="F29" s="250"/>
      <c r="G29" s="250"/>
      <c r="H29" s="250"/>
      <c r="I29" s="250"/>
      <c r="J29" s="250"/>
      <c r="K29" s="250"/>
      <c r="L29" s="250"/>
      <c r="M29" s="251"/>
      <c r="N29" s="440">
        <f>SUM(N20,N26,N28)</f>
        <v>0</v>
      </c>
      <c r="O29" s="441"/>
      <c r="P29" s="441"/>
      <c r="Q29" s="441"/>
      <c r="R29" s="440">
        <f t="shared" ref="R29" si="2">SUM(R20,R26,R28)</f>
        <v>0</v>
      </c>
      <c r="S29" s="441"/>
      <c r="T29" s="441"/>
      <c r="U29" s="441"/>
      <c r="V29" s="440">
        <f t="shared" ref="V29" si="3">SUM(V20,V26,V28)</f>
        <v>0</v>
      </c>
      <c r="W29" s="441"/>
      <c r="X29" s="441"/>
      <c r="Y29" s="441"/>
      <c r="Z29" s="440">
        <f t="shared" ref="Z29" si="4">SUM(Z20,Z26,Z28)</f>
        <v>0</v>
      </c>
      <c r="AA29" s="441"/>
      <c r="AB29" s="441"/>
      <c r="AC29" s="441"/>
      <c r="AD29" s="438">
        <f>SUM(N29:AC30)</f>
        <v>0</v>
      </c>
      <c r="AE29" s="439"/>
      <c r="AF29" s="439"/>
      <c r="AG29" s="444"/>
      <c r="AH29" s="451" t="s">
        <v>40</v>
      </c>
      <c r="AI29" s="364"/>
      <c r="AJ29" s="364"/>
      <c r="AK29" s="364"/>
      <c r="AL29" s="364"/>
      <c r="AM29" s="364"/>
      <c r="AN29" s="364"/>
      <c r="AO29" s="364"/>
      <c r="AP29" s="364"/>
      <c r="AQ29" s="364"/>
      <c r="AR29" s="365"/>
      <c r="AS29" s="53" t="s">
        <v>292</v>
      </c>
      <c r="AT29" s="45">
        <f>1.65*Y6+3.3*Y7+1.98*Y8+180</f>
        <v>180</v>
      </c>
      <c r="AU29" s="36" t="str">
        <f>IF(SUM(AJ9:AR11)=1,"○","")</f>
        <v/>
      </c>
      <c r="AZ29" s="249" t="s">
        <v>291</v>
      </c>
      <c r="BA29" s="250"/>
      <c r="BB29" s="250"/>
      <c r="BC29" s="250"/>
      <c r="BD29" s="250"/>
      <c r="BE29" s="250"/>
      <c r="BF29" s="250"/>
      <c r="BG29" s="250"/>
      <c r="BH29" s="250"/>
      <c r="BI29" s="250"/>
      <c r="BJ29" s="251"/>
      <c r="BK29" s="440">
        <f>SUM(BK20,BK26,BK28)</f>
        <v>0</v>
      </c>
      <c r="BL29" s="441"/>
      <c r="BM29" s="441"/>
      <c r="BN29" s="441"/>
      <c r="BO29" s="440">
        <f t="shared" ref="BO29" si="5">SUM(BO20,BO26,BO28)</f>
        <v>0</v>
      </c>
      <c r="BP29" s="441"/>
      <c r="BQ29" s="441"/>
      <c r="BR29" s="441"/>
      <c r="BS29" s="440">
        <f t="shared" ref="BS29" si="6">SUM(BS20,BS26,BS28)</f>
        <v>0</v>
      </c>
      <c r="BT29" s="441"/>
      <c r="BU29" s="441"/>
      <c r="BV29" s="441"/>
      <c r="BW29" s="440">
        <f t="shared" ref="BW29" si="7">SUM(BW20,BW26,BW28)</f>
        <v>0</v>
      </c>
      <c r="BX29" s="441"/>
      <c r="BY29" s="441"/>
      <c r="BZ29" s="441"/>
      <c r="CA29" s="438">
        <f>SUM(BK29:BZ30)</f>
        <v>0</v>
      </c>
      <c r="CB29" s="439"/>
      <c r="CC29" s="439"/>
      <c r="CD29" s="444"/>
      <c r="CE29" s="451" t="s">
        <v>40</v>
      </c>
      <c r="CF29" s="364"/>
      <c r="CG29" s="364"/>
      <c r="CH29" s="364"/>
      <c r="CI29" s="364"/>
      <c r="CJ29" s="364"/>
      <c r="CK29" s="364"/>
      <c r="CL29" s="364"/>
      <c r="CM29" s="364"/>
      <c r="CN29" s="364"/>
      <c r="CO29" s="365"/>
      <c r="CP29" s="53" t="s">
        <v>292</v>
      </c>
      <c r="CQ29" s="45">
        <f>1.65*BV6+3.3*BV7+1.98*BV8+180</f>
        <v>198.48</v>
      </c>
      <c r="CR29" s="36" t="str">
        <f>IF(SUM(CG9:CO11)=1,"○","")</f>
        <v/>
      </c>
    </row>
    <row r="30" spans="3:96" ht="20.100000000000001" customHeight="1">
      <c r="C30" s="252"/>
      <c r="D30" s="253"/>
      <c r="E30" s="253"/>
      <c r="F30" s="253"/>
      <c r="G30" s="253"/>
      <c r="H30" s="253"/>
      <c r="I30" s="253"/>
      <c r="J30" s="253"/>
      <c r="K30" s="253"/>
      <c r="L30" s="253"/>
      <c r="M30" s="254"/>
      <c r="N30" s="442"/>
      <c r="O30" s="443"/>
      <c r="P30" s="443"/>
      <c r="Q30" s="443"/>
      <c r="R30" s="442"/>
      <c r="S30" s="443"/>
      <c r="T30" s="443"/>
      <c r="U30" s="443"/>
      <c r="V30" s="442"/>
      <c r="W30" s="443"/>
      <c r="X30" s="443"/>
      <c r="Y30" s="443"/>
      <c r="Z30" s="442"/>
      <c r="AA30" s="443"/>
      <c r="AB30" s="443"/>
      <c r="AC30" s="443"/>
      <c r="AD30" s="442"/>
      <c r="AE30" s="443"/>
      <c r="AF30" s="443"/>
      <c r="AG30" s="446"/>
      <c r="AH30" s="449" t="str" cm="1">
        <f t="array" ref="AH30">IFERROR(_xlfn.IFS(AU29="○",AT29,AU30="○",AT30),"")</f>
        <v/>
      </c>
      <c r="AI30" s="450"/>
      <c r="AJ30" s="450"/>
      <c r="AK30" s="450"/>
      <c r="AL30" s="450"/>
      <c r="AM30" s="450"/>
      <c r="AN30" s="450"/>
      <c r="AO30" s="450"/>
      <c r="AP30" s="435" t="s">
        <v>141</v>
      </c>
      <c r="AQ30" s="435"/>
      <c r="AR30" s="436"/>
      <c r="AS30" s="53" t="s">
        <v>293</v>
      </c>
      <c r="AT30" s="45">
        <f>1.65*Y6+3.3*Y7+1.98*Y8+320+100*(SUM(AJ9:AR11)-2)</f>
        <v>120</v>
      </c>
      <c r="AU30" s="36" t="str">
        <f>IF(SUM(AJ9:AR11)&gt;1,"○","")</f>
        <v/>
      </c>
      <c r="AZ30" s="252"/>
      <c r="BA30" s="253"/>
      <c r="BB30" s="253"/>
      <c r="BC30" s="253"/>
      <c r="BD30" s="253"/>
      <c r="BE30" s="253"/>
      <c r="BF30" s="253"/>
      <c r="BG30" s="253"/>
      <c r="BH30" s="253"/>
      <c r="BI30" s="253"/>
      <c r="BJ30" s="254"/>
      <c r="BK30" s="442"/>
      <c r="BL30" s="443"/>
      <c r="BM30" s="443"/>
      <c r="BN30" s="443"/>
      <c r="BO30" s="442"/>
      <c r="BP30" s="443"/>
      <c r="BQ30" s="443"/>
      <c r="BR30" s="443"/>
      <c r="BS30" s="442"/>
      <c r="BT30" s="443"/>
      <c r="BU30" s="443"/>
      <c r="BV30" s="443"/>
      <c r="BW30" s="442"/>
      <c r="BX30" s="443"/>
      <c r="BY30" s="443"/>
      <c r="BZ30" s="443"/>
      <c r="CA30" s="442"/>
      <c r="CB30" s="443"/>
      <c r="CC30" s="443"/>
      <c r="CD30" s="446"/>
      <c r="CE30" s="449" cm="1">
        <f t="array" ref="CE30">IFERROR(_xlfn.IFS(CR29="○",CQ29,CR30="○",CQ30),"")</f>
        <v>738.48</v>
      </c>
      <c r="CF30" s="450"/>
      <c r="CG30" s="450"/>
      <c r="CH30" s="450"/>
      <c r="CI30" s="450"/>
      <c r="CJ30" s="450"/>
      <c r="CK30" s="450"/>
      <c r="CL30" s="450"/>
      <c r="CM30" s="435" t="s">
        <v>141</v>
      </c>
      <c r="CN30" s="435"/>
      <c r="CO30" s="436"/>
      <c r="CP30" s="53" t="s">
        <v>293</v>
      </c>
      <c r="CQ30" s="45">
        <f>1.65*BV6+3.3*BV7+1.98*BV8+320+100*(SUM(CG9:CO11)-2)</f>
        <v>738.48</v>
      </c>
      <c r="CR30" s="36" t="str">
        <f>IF(SUM(CG9:CO11)&gt;1,"○","")</f>
        <v>○</v>
      </c>
    </row>
    <row r="31" spans="3:96" ht="15" customHeight="1">
      <c r="C31" s="53" t="s">
        <v>294</v>
      </c>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Z31" s="53" t="s">
        <v>294</v>
      </c>
      <c r="BA31" s="53"/>
      <c r="BB31" s="53"/>
      <c r="BC31" s="53"/>
      <c r="BD31" s="53"/>
      <c r="BE31" s="53"/>
      <c r="BF31" s="53"/>
      <c r="BG31" s="53"/>
      <c r="BH31" s="53"/>
      <c r="BI31" s="53"/>
      <c r="BJ31" s="53"/>
      <c r="BK31" s="53"/>
      <c r="BL31" s="53"/>
      <c r="BM31" s="53"/>
      <c r="BN31" s="53"/>
      <c r="BO31" s="53"/>
      <c r="BP31" s="53"/>
      <c r="BQ31" s="53"/>
      <c r="BR31" s="53"/>
      <c r="BS31" s="53"/>
      <c r="BT31" s="53"/>
      <c r="BU31" s="53"/>
      <c r="BV31" s="53"/>
      <c r="BW31" s="53"/>
      <c r="BX31" s="53"/>
      <c r="BY31" s="53"/>
      <c r="BZ31" s="53"/>
      <c r="CA31" s="53"/>
      <c r="CB31" s="53"/>
      <c r="CC31" s="53"/>
      <c r="CD31" s="53"/>
      <c r="CE31" s="53"/>
      <c r="CF31" s="53"/>
      <c r="CG31" s="53"/>
      <c r="CH31" s="53"/>
      <c r="CI31" s="53"/>
      <c r="CJ31" s="53"/>
    </row>
    <row r="32" spans="3:96" ht="15" customHeight="1">
      <c r="C32" s="53" t="s">
        <v>295</v>
      </c>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Z32" s="53" t="s">
        <v>295</v>
      </c>
      <c r="BA32" s="53"/>
      <c r="BB32" s="53"/>
      <c r="BC32" s="53"/>
      <c r="BD32" s="53"/>
      <c r="BE32" s="53"/>
      <c r="BF32" s="53"/>
      <c r="BG32" s="53"/>
      <c r="BH32" s="53"/>
      <c r="BI32" s="53"/>
      <c r="BJ32" s="53"/>
      <c r="BK32" s="53"/>
      <c r="BL32" s="53"/>
      <c r="BM32" s="53"/>
      <c r="BN32" s="53"/>
      <c r="BO32" s="53"/>
      <c r="BP32" s="53"/>
      <c r="BQ32" s="53"/>
      <c r="BR32" s="53"/>
      <c r="BS32" s="53"/>
      <c r="BT32" s="53"/>
      <c r="BU32" s="53"/>
      <c r="BV32" s="53"/>
      <c r="BW32" s="53"/>
      <c r="BX32" s="53"/>
      <c r="BY32" s="53"/>
      <c r="BZ32" s="53"/>
      <c r="CA32" s="53"/>
      <c r="CB32" s="53"/>
      <c r="CC32" s="53"/>
      <c r="CD32" s="53"/>
      <c r="CE32" s="53"/>
      <c r="CF32" s="53"/>
      <c r="CG32" s="53"/>
      <c r="CH32" s="53"/>
      <c r="CI32" s="53"/>
      <c r="CJ32" s="53"/>
    </row>
    <row r="33" spans="2:96" ht="15" customHeight="1">
      <c r="C33" s="53"/>
      <c r="D33" s="53" t="s">
        <v>296</v>
      </c>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Z33" s="53"/>
      <c r="BA33" s="53" t="s">
        <v>296</v>
      </c>
      <c r="BB33" s="53"/>
      <c r="BC33" s="53"/>
      <c r="BD33" s="53"/>
      <c r="BE33" s="53"/>
      <c r="BF33" s="53"/>
      <c r="BG33" s="53"/>
      <c r="BH33" s="53"/>
      <c r="BI33" s="53"/>
      <c r="BJ33" s="53"/>
      <c r="BK33" s="53"/>
      <c r="BL33" s="53"/>
      <c r="BM33" s="53"/>
      <c r="BN33" s="53"/>
      <c r="BO33" s="53"/>
      <c r="BP33" s="53"/>
      <c r="BQ33" s="53"/>
      <c r="BR33" s="53"/>
      <c r="BS33" s="53"/>
      <c r="BT33" s="53"/>
      <c r="BU33" s="53"/>
      <c r="BV33" s="53"/>
      <c r="BW33" s="53"/>
      <c r="BX33" s="53"/>
      <c r="BY33" s="53"/>
      <c r="BZ33" s="53"/>
      <c r="CA33" s="53"/>
      <c r="CB33" s="53"/>
      <c r="CC33" s="53"/>
      <c r="CD33" s="53"/>
      <c r="CE33" s="53"/>
      <c r="CF33" s="53"/>
      <c r="CG33" s="53"/>
      <c r="CH33" s="53"/>
      <c r="CI33" s="53"/>
      <c r="CJ33" s="53"/>
    </row>
    <row r="34" spans="2:96" ht="15" customHeight="1">
      <c r="C34" s="53"/>
      <c r="D34" s="53" t="s">
        <v>297</v>
      </c>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Z34" s="53"/>
      <c r="BA34" s="53" t="s">
        <v>297</v>
      </c>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row>
    <row r="35" spans="2:96" ht="15" customHeight="1">
      <c r="C35" s="53"/>
      <c r="D35" s="53"/>
      <c r="E35" s="53"/>
      <c r="F35" s="53"/>
      <c r="G35" s="53"/>
      <c r="H35" s="53"/>
      <c r="I35" s="53" t="s">
        <v>364</v>
      </c>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Z35" s="53"/>
      <c r="BA35" s="53"/>
      <c r="BB35" s="53"/>
      <c r="BC35" s="53"/>
      <c r="BD35" s="53"/>
      <c r="BE35" s="53"/>
      <c r="BF35" s="53"/>
      <c r="BG35" s="53" t="s">
        <v>298</v>
      </c>
      <c r="BH35" s="53"/>
      <c r="BI35" s="53"/>
      <c r="BJ35" s="53"/>
      <c r="BK35" s="53"/>
      <c r="BL35" s="53"/>
      <c r="BM35" s="53"/>
      <c r="BN35" s="53"/>
      <c r="BO35" s="53"/>
      <c r="BP35" s="53"/>
      <c r="BQ35" s="53"/>
      <c r="BR35" s="53"/>
      <c r="BS35" s="53"/>
      <c r="BT35" s="53"/>
      <c r="BU35" s="53"/>
      <c r="BV35" s="53"/>
      <c r="BW35" s="53"/>
      <c r="BX35" s="53"/>
      <c r="BY35" s="53"/>
      <c r="BZ35" s="53"/>
      <c r="CA35" s="53"/>
      <c r="CB35" s="53"/>
      <c r="CC35" s="53"/>
      <c r="CD35" s="53"/>
      <c r="CE35" s="53"/>
      <c r="CF35" s="53"/>
      <c r="CG35" s="53"/>
      <c r="CH35" s="53"/>
      <c r="CI35" s="53"/>
      <c r="CJ35" s="53"/>
    </row>
    <row r="36" spans="2:96" ht="13.5" customHeight="1">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Z36" s="53"/>
      <c r="BA36" s="53"/>
      <c r="BB36" s="53"/>
      <c r="BC36" s="53"/>
      <c r="BD36" s="53"/>
      <c r="BE36" s="53"/>
      <c r="BF36" s="53"/>
      <c r="BG36" s="53"/>
      <c r="BH36" s="53"/>
      <c r="BI36" s="53"/>
      <c r="BJ36" s="53"/>
      <c r="BK36" s="53"/>
      <c r="BL36" s="53"/>
      <c r="BM36" s="53"/>
      <c r="BN36" s="53"/>
      <c r="BO36" s="53"/>
      <c r="BP36" s="53"/>
      <c r="BQ36" s="53"/>
      <c r="BR36" s="53"/>
      <c r="BS36" s="53"/>
      <c r="BT36" s="53"/>
      <c r="BU36" s="53"/>
      <c r="BV36" s="53"/>
      <c r="BW36" s="53"/>
      <c r="BX36" s="53"/>
      <c r="BY36" s="53"/>
      <c r="BZ36" s="53"/>
      <c r="CA36" s="53"/>
      <c r="CB36" s="53"/>
      <c r="CC36" s="53"/>
      <c r="CD36" s="53"/>
      <c r="CE36" s="53"/>
      <c r="CF36" s="53"/>
      <c r="CG36" s="53"/>
      <c r="CH36" s="53"/>
      <c r="CI36" s="53"/>
      <c r="CJ36" s="53"/>
    </row>
    <row r="37" spans="2:96" ht="13.5" customHeight="1">
      <c r="B37" s="3"/>
      <c r="C37" s="3" t="s">
        <v>365</v>
      </c>
      <c r="D37" s="3"/>
      <c r="E37" s="3"/>
      <c r="F37" s="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Y37" s="3"/>
      <c r="AZ37" s="3" t="s">
        <v>365</v>
      </c>
      <c r="BA37" s="3"/>
      <c r="BB37" s="3"/>
      <c r="BC37" s="3"/>
      <c r="BD37" s="53"/>
      <c r="BE37" s="53"/>
      <c r="BF37" s="53"/>
      <c r="BG37" s="53"/>
      <c r="BH37" s="53"/>
      <c r="BI37" s="53"/>
      <c r="BJ37" s="53"/>
      <c r="BK37" s="53"/>
      <c r="BL37" s="53"/>
      <c r="BM37" s="53"/>
      <c r="BN37" s="53"/>
      <c r="BO37" s="53"/>
      <c r="BP37" s="53"/>
      <c r="BQ37" s="53"/>
      <c r="BR37" s="53"/>
      <c r="BS37" s="53"/>
      <c r="BT37" s="53"/>
      <c r="BU37" s="53"/>
      <c r="BV37" s="53"/>
      <c r="BW37" s="53"/>
      <c r="BX37" s="53"/>
      <c r="BY37" s="53"/>
      <c r="BZ37" s="53"/>
      <c r="CA37" s="53"/>
      <c r="CB37" s="53"/>
      <c r="CC37" s="53"/>
      <c r="CD37" s="53"/>
      <c r="CE37" s="53"/>
      <c r="CF37" s="53"/>
      <c r="CG37" s="53"/>
      <c r="CH37" s="53"/>
      <c r="CI37" s="53"/>
      <c r="CJ37" s="53"/>
    </row>
    <row r="38" spans="2:96" ht="13.5" customHeight="1">
      <c r="B38" s="3"/>
      <c r="C38" s="3"/>
      <c r="D38" s="3"/>
      <c r="E38" s="3" t="s">
        <v>366</v>
      </c>
      <c r="F38" s="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Y38" s="3"/>
      <c r="AZ38" s="3"/>
      <c r="BA38" s="3"/>
      <c r="BB38" s="3" t="s">
        <v>366</v>
      </c>
      <c r="BC38" s="3"/>
      <c r="BD38" s="53"/>
      <c r="BE38" s="53"/>
      <c r="BF38" s="53"/>
      <c r="BG38" s="53"/>
      <c r="BH38" s="53"/>
      <c r="BI38" s="53"/>
      <c r="BJ38" s="53"/>
      <c r="BK38" s="53"/>
      <c r="BL38" s="53"/>
      <c r="BM38" s="53"/>
      <c r="BN38" s="53"/>
      <c r="BO38" s="53"/>
      <c r="BP38" s="53"/>
      <c r="BQ38" s="53"/>
      <c r="BR38" s="53"/>
      <c r="BS38" s="53"/>
      <c r="BT38" s="53"/>
      <c r="BU38" s="53"/>
      <c r="BV38" s="53"/>
      <c r="BW38" s="53"/>
      <c r="BX38" s="53"/>
      <c r="BY38" s="53"/>
      <c r="BZ38" s="53"/>
      <c r="CA38" s="53"/>
      <c r="CB38" s="53"/>
      <c r="CC38" s="53"/>
      <c r="CD38" s="53"/>
      <c r="CE38" s="53"/>
      <c r="CF38" s="53"/>
      <c r="CG38" s="53"/>
      <c r="CH38" s="53"/>
      <c r="CI38" s="53"/>
      <c r="CJ38" s="53"/>
    </row>
    <row r="39" spans="2:96" ht="13.5" customHeight="1">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Z39" s="53"/>
      <c r="BA39" s="53"/>
      <c r="BB39" s="53"/>
      <c r="BC39" s="53"/>
      <c r="BD39" s="53"/>
      <c r="BE39" s="53"/>
      <c r="BF39" s="53"/>
      <c r="BG39" s="53"/>
      <c r="BH39" s="53"/>
      <c r="BI39" s="53"/>
      <c r="BJ39" s="53"/>
      <c r="BK39" s="53"/>
      <c r="BL39" s="53"/>
      <c r="BM39" s="53"/>
      <c r="BN39" s="53"/>
      <c r="BO39" s="53"/>
      <c r="BP39" s="53"/>
      <c r="BQ39" s="53"/>
      <c r="BR39" s="53"/>
      <c r="BS39" s="53"/>
      <c r="BT39" s="53"/>
      <c r="BU39" s="53"/>
      <c r="BV39" s="53"/>
      <c r="BW39" s="53"/>
      <c r="BX39" s="53"/>
      <c r="BY39" s="53"/>
      <c r="BZ39" s="53"/>
      <c r="CA39" s="53"/>
      <c r="CB39" s="53"/>
      <c r="CC39" s="53"/>
      <c r="CD39" s="53"/>
      <c r="CE39" s="53"/>
      <c r="CF39" s="53"/>
      <c r="CG39" s="53"/>
      <c r="CH39" s="53"/>
      <c r="CI39" s="53"/>
      <c r="CJ39" s="53"/>
    </row>
    <row r="40" spans="2:96" ht="24.95" customHeight="1">
      <c r="B40" s="10" t="s">
        <v>165</v>
      </c>
      <c r="C40" s="3"/>
      <c r="X40" s="94"/>
      <c r="Y40" s="101" t="s">
        <v>166</v>
      </c>
      <c r="Z40" s="94"/>
      <c r="AA40" s="94"/>
      <c r="AC40" s="94"/>
      <c r="AY40" s="10" t="s">
        <v>165</v>
      </c>
      <c r="AZ40" s="3"/>
      <c r="BU40" s="94"/>
      <c r="BV40" s="101" t="s">
        <v>166</v>
      </c>
      <c r="BW40" s="94"/>
      <c r="BX40" s="94"/>
      <c r="BZ40" s="94"/>
    </row>
    <row r="41" spans="2:96" ht="24.95" customHeight="1">
      <c r="C41" s="210" t="s">
        <v>299</v>
      </c>
      <c r="D41" s="211"/>
      <c r="E41" s="211"/>
      <c r="F41" s="211"/>
      <c r="G41" s="211"/>
      <c r="H41" s="211"/>
      <c r="I41" s="211"/>
      <c r="J41" s="211"/>
      <c r="K41" s="211"/>
      <c r="L41" s="211"/>
      <c r="M41" s="212"/>
      <c r="N41" s="46"/>
      <c r="O41" s="12" t="s">
        <v>300</v>
      </c>
      <c r="P41" s="12"/>
      <c r="Q41" s="12"/>
      <c r="R41" s="12"/>
      <c r="S41" s="12"/>
      <c r="T41" s="12"/>
      <c r="U41" s="102"/>
      <c r="V41" s="102"/>
      <c r="W41" s="102" t="s">
        <v>301</v>
      </c>
      <c r="X41" s="3"/>
      <c r="Y41" s="3"/>
      <c r="AA41" s="1"/>
      <c r="AB41" s="12"/>
      <c r="AC41" s="1" t="s">
        <v>167</v>
      </c>
      <c r="AD41" s="12"/>
      <c r="AE41" s="102"/>
      <c r="AF41" s="102"/>
      <c r="AG41" s="12" t="s">
        <v>302</v>
      </c>
      <c r="AH41" s="12"/>
      <c r="AI41" s="102"/>
      <c r="AJ41" s="102"/>
      <c r="AK41" s="12"/>
      <c r="AL41" s="12"/>
      <c r="AM41" s="12"/>
      <c r="AN41" s="12"/>
      <c r="AO41" s="12"/>
      <c r="AP41" s="12"/>
      <c r="AQ41" s="102" t="s">
        <v>303</v>
      </c>
      <c r="AR41" s="28"/>
      <c r="AZ41" s="210" t="s">
        <v>299</v>
      </c>
      <c r="BA41" s="211"/>
      <c r="BB41" s="211"/>
      <c r="BC41" s="211"/>
      <c r="BD41" s="211"/>
      <c r="BE41" s="211"/>
      <c r="BF41" s="211"/>
      <c r="BG41" s="211"/>
      <c r="BH41" s="211"/>
      <c r="BI41" s="211"/>
      <c r="BJ41" s="212"/>
      <c r="BK41" s="46"/>
      <c r="BL41" s="12" t="s">
        <v>300</v>
      </c>
      <c r="BM41" s="12"/>
      <c r="BN41" s="12"/>
      <c r="BO41" s="12"/>
      <c r="BP41" s="12"/>
      <c r="BQ41" s="12"/>
      <c r="BR41" s="102"/>
      <c r="BS41" s="102"/>
      <c r="BT41" s="102" t="s">
        <v>301</v>
      </c>
      <c r="BU41" s="3"/>
      <c r="BV41" s="3"/>
      <c r="BX41" s="1"/>
      <c r="BY41" s="12"/>
      <c r="BZ41" s="1" t="s">
        <v>167</v>
      </c>
      <c r="CA41" s="12"/>
      <c r="CB41" s="102"/>
      <c r="CC41" s="102"/>
      <c r="CD41" s="12" t="s">
        <v>302</v>
      </c>
      <c r="CE41" s="12"/>
      <c r="CF41" s="102"/>
      <c r="CG41" s="102"/>
      <c r="CH41" s="12"/>
      <c r="CI41" s="12"/>
      <c r="CJ41" s="12"/>
      <c r="CK41" s="12"/>
      <c r="CL41" s="12"/>
      <c r="CM41" s="12"/>
      <c r="CN41" s="102" t="s">
        <v>303</v>
      </c>
      <c r="CO41" s="28"/>
    </row>
    <row r="42" spans="2:96" ht="24.95" customHeight="1">
      <c r="C42" s="213"/>
      <c r="D42" s="214"/>
      <c r="E42" s="214"/>
      <c r="F42" s="214"/>
      <c r="G42" s="214"/>
      <c r="H42" s="214"/>
      <c r="I42" s="214"/>
      <c r="J42" s="214"/>
      <c r="K42" s="214"/>
      <c r="L42" s="214"/>
      <c r="M42" s="215"/>
      <c r="N42" s="60"/>
      <c r="O42" s="101" t="s">
        <v>304</v>
      </c>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2"/>
      <c r="AZ42" s="213"/>
      <c r="BA42" s="214"/>
      <c r="BB42" s="214"/>
      <c r="BC42" s="214"/>
      <c r="BD42" s="214"/>
      <c r="BE42" s="214"/>
      <c r="BF42" s="214"/>
      <c r="BG42" s="214"/>
      <c r="BH42" s="214"/>
      <c r="BI42" s="214"/>
      <c r="BJ42" s="215"/>
      <c r="BK42" s="60"/>
      <c r="BL42" s="101" t="s">
        <v>304</v>
      </c>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2"/>
    </row>
    <row r="43" spans="2:96" ht="24.95" customHeight="1">
      <c r="C43" s="210" t="s">
        <v>305</v>
      </c>
      <c r="D43" s="211"/>
      <c r="E43" s="211"/>
      <c r="F43" s="211"/>
      <c r="G43" s="211"/>
      <c r="H43" s="211"/>
      <c r="I43" s="211"/>
      <c r="J43" s="211"/>
      <c r="K43" s="211"/>
      <c r="L43" s="211"/>
      <c r="M43" s="212"/>
      <c r="N43" s="46"/>
      <c r="O43" s="12" t="s">
        <v>306</v>
      </c>
      <c r="P43" s="12"/>
      <c r="Q43" s="12"/>
      <c r="R43" s="12"/>
      <c r="S43" s="12"/>
      <c r="T43" s="12"/>
      <c r="U43" s="12"/>
      <c r="V43" s="12"/>
      <c r="W43" s="12"/>
      <c r="X43" s="12"/>
      <c r="Y43" s="12"/>
      <c r="Z43" s="102"/>
      <c r="AA43" s="102" t="s">
        <v>307</v>
      </c>
      <c r="AB43" s="12"/>
      <c r="AC43" s="12"/>
      <c r="AD43" s="12"/>
      <c r="AE43" s="12"/>
      <c r="AF43" s="102"/>
      <c r="AG43" s="102" t="s">
        <v>308</v>
      </c>
      <c r="AH43" s="12"/>
      <c r="AI43" s="12"/>
      <c r="AJ43" s="12"/>
      <c r="AK43" s="12"/>
      <c r="AL43" s="12"/>
      <c r="AM43" s="12"/>
      <c r="AN43" s="12"/>
      <c r="AO43" s="12"/>
      <c r="AP43" s="12"/>
      <c r="AQ43" s="12"/>
      <c r="AR43" s="28"/>
      <c r="AZ43" s="210" t="s">
        <v>305</v>
      </c>
      <c r="BA43" s="211"/>
      <c r="BB43" s="211"/>
      <c r="BC43" s="211"/>
      <c r="BD43" s="211"/>
      <c r="BE43" s="211"/>
      <c r="BF43" s="211"/>
      <c r="BG43" s="211"/>
      <c r="BH43" s="211"/>
      <c r="BI43" s="211"/>
      <c r="BJ43" s="212"/>
      <c r="BK43" s="46"/>
      <c r="BL43" s="12" t="s">
        <v>306</v>
      </c>
      <c r="BM43" s="12"/>
      <c r="BN43" s="12"/>
      <c r="BO43" s="12"/>
      <c r="BP43" s="12"/>
      <c r="BQ43" s="12"/>
      <c r="BR43" s="12"/>
      <c r="BS43" s="12"/>
      <c r="BT43" s="12"/>
      <c r="BU43" s="12"/>
      <c r="BV43" s="12"/>
      <c r="BW43" s="102"/>
      <c r="BX43" s="102" t="s">
        <v>307</v>
      </c>
      <c r="BY43" s="12"/>
      <c r="BZ43" s="12"/>
      <c r="CA43" s="12"/>
      <c r="CB43" s="12"/>
      <c r="CC43" s="102"/>
      <c r="CD43" s="102" t="s">
        <v>308</v>
      </c>
      <c r="CE43" s="12"/>
      <c r="CF43" s="12"/>
      <c r="CG43" s="12"/>
      <c r="CH43" s="12"/>
      <c r="CI43" s="12"/>
      <c r="CJ43" s="12"/>
      <c r="CK43" s="12"/>
      <c r="CL43" s="12"/>
      <c r="CM43" s="12"/>
      <c r="CN43" s="12"/>
      <c r="CO43" s="28"/>
    </row>
    <row r="44" spans="2:96" ht="24.95" customHeight="1">
      <c r="C44" s="213"/>
      <c r="D44" s="214"/>
      <c r="E44" s="214"/>
      <c r="F44" s="214"/>
      <c r="G44" s="214"/>
      <c r="H44" s="214"/>
      <c r="I44" s="214"/>
      <c r="J44" s="214"/>
      <c r="K44" s="214"/>
      <c r="L44" s="214"/>
      <c r="M44" s="215"/>
      <c r="N44" s="60"/>
      <c r="O44" s="61" t="s">
        <v>309</v>
      </c>
      <c r="P44" s="61"/>
      <c r="Q44" s="61"/>
      <c r="R44" s="61"/>
      <c r="S44" s="61"/>
      <c r="T44" s="61"/>
      <c r="U44" s="61"/>
      <c r="V44" s="61"/>
      <c r="W44" s="61"/>
      <c r="X44" s="61"/>
      <c r="Y44" s="61"/>
      <c r="Z44" s="103" t="s">
        <v>310</v>
      </c>
      <c r="AA44" s="61"/>
      <c r="AB44" s="61"/>
      <c r="AC44" s="61"/>
      <c r="AD44" s="61"/>
      <c r="AE44" s="61"/>
      <c r="AF44" s="103" t="s">
        <v>311</v>
      </c>
      <c r="AG44" s="61"/>
      <c r="AH44" s="61"/>
      <c r="AI44" s="61"/>
      <c r="AJ44" s="61"/>
      <c r="AK44" s="61"/>
      <c r="AL44" s="61"/>
      <c r="AM44" s="61"/>
      <c r="AN44" s="61"/>
      <c r="AO44" s="61"/>
      <c r="AP44" s="61"/>
      <c r="AQ44" s="61"/>
      <c r="AR44" s="62"/>
      <c r="AZ44" s="213"/>
      <c r="BA44" s="214"/>
      <c r="BB44" s="214"/>
      <c r="BC44" s="214"/>
      <c r="BD44" s="214"/>
      <c r="BE44" s="214"/>
      <c r="BF44" s="214"/>
      <c r="BG44" s="214"/>
      <c r="BH44" s="214"/>
      <c r="BI44" s="214"/>
      <c r="BJ44" s="215"/>
      <c r="BK44" s="60"/>
      <c r="BL44" s="61" t="s">
        <v>309</v>
      </c>
      <c r="BM44" s="61"/>
      <c r="BN44" s="61"/>
      <c r="BO44" s="61"/>
      <c r="BP44" s="61"/>
      <c r="BQ44" s="61"/>
      <c r="BR44" s="61"/>
      <c r="BS44" s="61"/>
      <c r="BT44" s="61"/>
      <c r="BU44" s="61"/>
      <c r="BV44" s="61"/>
      <c r="BW44" s="103" t="s">
        <v>310</v>
      </c>
      <c r="BX44" s="61"/>
      <c r="BY44" s="61"/>
      <c r="BZ44" s="61"/>
      <c r="CA44" s="61"/>
      <c r="CB44" s="61"/>
      <c r="CC44" s="103" t="s">
        <v>311</v>
      </c>
      <c r="CD44" s="61"/>
      <c r="CE44" s="61"/>
      <c r="CF44" s="61"/>
      <c r="CG44" s="61"/>
      <c r="CH44" s="61"/>
      <c r="CI44" s="61"/>
      <c r="CJ44" s="61"/>
      <c r="CK44" s="61"/>
      <c r="CL44" s="61"/>
      <c r="CM44" s="61"/>
      <c r="CN44" s="61"/>
      <c r="CO44" s="62"/>
    </row>
    <row r="45" spans="2:96" ht="13.5" customHeight="1">
      <c r="C45" s="3"/>
      <c r="AZ45" s="3"/>
    </row>
    <row r="46" spans="2:96" ht="24.95" customHeight="1">
      <c r="B46" s="10" t="s">
        <v>312</v>
      </c>
      <c r="C46" s="3"/>
      <c r="AY46" s="10" t="s">
        <v>312</v>
      </c>
      <c r="AZ46" s="3"/>
    </row>
    <row r="47" spans="2:96" ht="20.100000000000001" customHeight="1">
      <c r="B47" s="10"/>
      <c r="C47" s="181" t="s">
        <v>130</v>
      </c>
      <c r="D47" s="182"/>
      <c r="E47" s="182"/>
      <c r="F47" s="182"/>
      <c r="G47" s="182"/>
      <c r="H47" s="182"/>
      <c r="I47" s="182"/>
      <c r="J47" s="182"/>
      <c r="K47" s="182"/>
      <c r="L47" s="182"/>
      <c r="M47" s="182"/>
      <c r="N47" s="183"/>
      <c r="O47" s="181" t="s">
        <v>130</v>
      </c>
      <c r="P47" s="182"/>
      <c r="Q47" s="182"/>
      <c r="R47" s="182"/>
      <c r="S47" s="182"/>
      <c r="T47" s="182"/>
      <c r="U47" s="182"/>
      <c r="V47" s="182"/>
      <c r="W47" s="182"/>
      <c r="X47" s="182"/>
      <c r="Y47" s="182"/>
      <c r="Z47" s="182"/>
      <c r="AA47" s="182"/>
      <c r="AB47" s="182"/>
      <c r="AC47" s="183"/>
      <c r="AD47" s="181" t="s">
        <v>131</v>
      </c>
      <c r="AE47" s="182"/>
      <c r="AF47" s="182"/>
      <c r="AG47" s="182"/>
      <c r="AH47" s="182"/>
      <c r="AI47" s="182"/>
      <c r="AJ47" s="182"/>
      <c r="AK47" s="182"/>
      <c r="AL47" s="182"/>
      <c r="AM47" s="182"/>
      <c r="AN47" s="182"/>
      <c r="AO47" s="182"/>
      <c r="AP47" s="183"/>
      <c r="AQ47" s="43"/>
      <c r="AS47" s="6" t="s">
        <v>157</v>
      </c>
      <c r="AT47" s="44" t="s">
        <v>172</v>
      </c>
      <c r="AU47" s="104" t="s">
        <v>154</v>
      </c>
      <c r="AY47" s="10"/>
      <c r="AZ47" s="181" t="s">
        <v>130</v>
      </c>
      <c r="BA47" s="182"/>
      <c r="BB47" s="182"/>
      <c r="BC47" s="182"/>
      <c r="BD47" s="182"/>
      <c r="BE47" s="182"/>
      <c r="BF47" s="182"/>
      <c r="BG47" s="182"/>
      <c r="BH47" s="182"/>
      <c r="BI47" s="182"/>
      <c r="BJ47" s="182"/>
      <c r="BK47" s="183"/>
      <c r="BL47" s="181" t="s">
        <v>130</v>
      </c>
      <c r="BM47" s="182"/>
      <c r="BN47" s="182"/>
      <c r="BO47" s="182"/>
      <c r="BP47" s="182"/>
      <c r="BQ47" s="182"/>
      <c r="BR47" s="182"/>
      <c r="BS47" s="182"/>
      <c r="BT47" s="182"/>
      <c r="BU47" s="182"/>
      <c r="BV47" s="182"/>
      <c r="BW47" s="182"/>
      <c r="BX47" s="182"/>
      <c r="BY47" s="182"/>
      <c r="BZ47" s="183"/>
      <c r="CA47" s="181" t="s">
        <v>131</v>
      </c>
      <c r="CB47" s="182"/>
      <c r="CC47" s="182"/>
      <c r="CD47" s="182"/>
      <c r="CE47" s="182"/>
      <c r="CF47" s="182"/>
      <c r="CG47" s="182"/>
      <c r="CH47" s="182"/>
      <c r="CI47" s="182"/>
      <c r="CJ47" s="182"/>
      <c r="CK47" s="182"/>
      <c r="CL47" s="182"/>
      <c r="CM47" s="183"/>
      <c r="CN47" s="43"/>
      <c r="CP47" s="6" t="s">
        <v>157</v>
      </c>
      <c r="CQ47" s="44" t="s">
        <v>172</v>
      </c>
      <c r="CR47" s="104" t="s">
        <v>154</v>
      </c>
    </row>
    <row r="48" spans="2:96" ht="20.100000000000001" customHeight="1">
      <c r="B48" s="10"/>
      <c r="C48" s="210" t="s">
        <v>313</v>
      </c>
      <c r="D48" s="211"/>
      <c r="E48" s="211"/>
      <c r="F48" s="211"/>
      <c r="G48" s="211"/>
      <c r="H48" s="211"/>
      <c r="I48" s="211"/>
      <c r="J48" s="211"/>
      <c r="K48" s="211"/>
      <c r="L48" s="211"/>
      <c r="M48" s="211"/>
      <c r="N48" s="212"/>
      <c r="O48" s="541"/>
      <c r="P48" s="542"/>
      <c r="Q48" s="542"/>
      <c r="R48" s="542"/>
      <c r="S48" s="542"/>
      <c r="T48" s="542"/>
      <c r="U48" s="542"/>
      <c r="V48" s="542"/>
      <c r="W48" s="542"/>
      <c r="X48" s="542"/>
      <c r="Y48" s="542"/>
      <c r="Z48" s="542"/>
      <c r="AB48" s="12"/>
      <c r="AC48" s="12"/>
      <c r="AD48" s="105" t="s">
        <v>40</v>
      </c>
      <c r="AE48" s="12"/>
      <c r="AF48" s="12"/>
      <c r="AG48" s="12"/>
      <c r="AH48" s="12"/>
      <c r="AI48" s="12"/>
      <c r="AJ48" s="12"/>
      <c r="AK48" s="12"/>
      <c r="AL48" s="12"/>
      <c r="AM48" s="12"/>
      <c r="AN48" s="12"/>
      <c r="AO48" s="12"/>
      <c r="AP48" s="28"/>
      <c r="AS48" s="106" t="s">
        <v>314</v>
      </c>
      <c r="AT48" s="48" t="str">
        <f>IF(AND(SUM(AJ9:AR11)&lt;=2,SUM(AJ9:AR11)&gt;0),330+30*(SUM(AJ9:AR11)-1),"")</f>
        <v/>
      </c>
      <c r="AU48" s="45" t="str">
        <f>IF(AT48=MAX(AT48:AT50),"○","")</f>
        <v/>
      </c>
      <c r="AY48" s="10"/>
      <c r="AZ48" s="210" t="s">
        <v>313</v>
      </c>
      <c r="BA48" s="211"/>
      <c r="BB48" s="211"/>
      <c r="BC48" s="211"/>
      <c r="BD48" s="211"/>
      <c r="BE48" s="211"/>
      <c r="BF48" s="211"/>
      <c r="BG48" s="211"/>
      <c r="BH48" s="211"/>
      <c r="BI48" s="211"/>
      <c r="BJ48" s="211"/>
      <c r="BK48" s="212"/>
      <c r="BL48" s="545"/>
      <c r="BM48" s="546"/>
      <c r="BN48" s="546"/>
      <c r="BO48" s="546"/>
      <c r="BP48" s="546"/>
      <c r="BQ48" s="546"/>
      <c r="BR48" s="546"/>
      <c r="BS48" s="546"/>
      <c r="BT48" s="546"/>
      <c r="BU48" s="546"/>
      <c r="BV48" s="546"/>
      <c r="BW48" s="546"/>
      <c r="BY48" s="12"/>
      <c r="BZ48" s="12"/>
      <c r="CA48" s="105" t="s">
        <v>40</v>
      </c>
      <c r="CB48" s="12"/>
      <c r="CC48" s="12"/>
      <c r="CD48" s="12"/>
      <c r="CE48" s="12"/>
      <c r="CF48" s="12"/>
      <c r="CG48" s="12"/>
      <c r="CH48" s="12"/>
      <c r="CI48" s="12"/>
      <c r="CJ48" s="12"/>
      <c r="CK48" s="12"/>
      <c r="CL48" s="12"/>
      <c r="CM48" s="28"/>
      <c r="CP48" s="106" t="s">
        <v>314</v>
      </c>
      <c r="CQ48" s="48" t="str">
        <f>IF(AND(SUM(CG9:CO11)&lt;=2,SUM(CG9:CO11)&gt;0),330+30*(SUM(CG9:CO11)-1),"")</f>
        <v/>
      </c>
      <c r="CR48" s="45" t="str">
        <f>IF(CQ48=MAX(CQ48:CQ50),"○","")</f>
        <v/>
      </c>
    </row>
    <row r="49" spans="2:96" ht="20.100000000000001" customHeight="1">
      <c r="B49" s="10"/>
      <c r="C49" s="549" t="s">
        <v>315</v>
      </c>
      <c r="D49" s="550"/>
      <c r="E49" s="550"/>
      <c r="F49" s="550"/>
      <c r="G49" s="550"/>
      <c r="H49" s="550"/>
      <c r="I49" s="550"/>
      <c r="J49" s="550"/>
      <c r="K49" s="550"/>
      <c r="L49" s="550"/>
      <c r="M49" s="550"/>
      <c r="N49" s="551"/>
      <c r="O49" s="543"/>
      <c r="P49" s="544"/>
      <c r="Q49" s="544"/>
      <c r="R49" s="544"/>
      <c r="S49" s="544"/>
      <c r="T49" s="544"/>
      <c r="U49" s="544"/>
      <c r="V49" s="544"/>
      <c r="W49" s="544"/>
      <c r="X49" s="544"/>
      <c r="Y49" s="544"/>
      <c r="Z49" s="544"/>
      <c r="AA49" s="536" t="s">
        <v>141</v>
      </c>
      <c r="AB49" s="536"/>
      <c r="AC49" s="537"/>
      <c r="AD49" s="538" t="str" cm="1">
        <f t="array" ref="AD49">IFERROR(_xlfn.IFS(AU48="○",AT48,AU49="○",AT49,AU50="○",AT50)+3.3*Y8,"")</f>
        <v/>
      </c>
      <c r="AE49" s="539"/>
      <c r="AF49" s="539"/>
      <c r="AG49" s="539"/>
      <c r="AH49" s="539"/>
      <c r="AI49" s="539"/>
      <c r="AJ49" s="539"/>
      <c r="AK49" s="539"/>
      <c r="AL49" s="539"/>
      <c r="AM49" s="539"/>
      <c r="AN49" s="539"/>
      <c r="AO49" s="539"/>
      <c r="AP49" s="540"/>
      <c r="AS49" s="106" t="s">
        <v>316</v>
      </c>
      <c r="AT49" s="48" t="str">
        <f>IF(SUM(AJ9:AR11)&gt;=3,400+80*(SUM(AJ9:AR11)-3),"")</f>
        <v/>
      </c>
      <c r="AU49" s="36" t="str">
        <f>IF(AT49=MAX(AT48:AT50),"○","")</f>
        <v/>
      </c>
      <c r="AY49" s="10"/>
      <c r="AZ49" s="549" t="s">
        <v>315</v>
      </c>
      <c r="BA49" s="550"/>
      <c r="BB49" s="550"/>
      <c r="BC49" s="550"/>
      <c r="BD49" s="550"/>
      <c r="BE49" s="550"/>
      <c r="BF49" s="550"/>
      <c r="BG49" s="550"/>
      <c r="BH49" s="550"/>
      <c r="BI49" s="550"/>
      <c r="BJ49" s="550"/>
      <c r="BK49" s="551"/>
      <c r="BL49" s="547"/>
      <c r="BM49" s="548"/>
      <c r="BN49" s="548"/>
      <c r="BO49" s="548"/>
      <c r="BP49" s="548"/>
      <c r="BQ49" s="548"/>
      <c r="BR49" s="548"/>
      <c r="BS49" s="548"/>
      <c r="BT49" s="548"/>
      <c r="BU49" s="548"/>
      <c r="BV49" s="548"/>
      <c r="BW49" s="548"/>
      <c r="BX49" s="536" t="s">
        <v>141</v>
      </c>
      <c r="BY49" s="536"/>
      <c r="BZ49" s="537"/>
      <c r="CA49" s="538" cm="1">
        <f t="array" ref="CA49">IFERROR(_xlfn.IFS(CR48="○",CQ48,CR49="○",CQ49,CR50="○",CQ50)+3.3*BV8,"")</f>
        <v>659.8</v>
      </c>
      <c r="CB49" s="539"/>
      <c r="CC49" s="539"/>
      <c r="CD49" s="539"/>
      <c r="CE49" s="539"/>
      <c r="CF49" s="539"/>
      <c r="CG49" s="539"/>
      <c r="CH49" s="539"/>
      <c r="CI49" s="539"/>
      <c r="CJ49" s="539"/>
      <c r="CK49" s="539"/>
      <c r="CL49" s="539"/>
      <c r="CM49" s="540"/>
      <c r="CP49" s="106" t="s">
        <v>316</v>
      </c>
      <c r="CQ49" s="48">
        <f>IF(SUM(CG9:CO11)&gt;=3,400+80*(SUM(CG9:CO11)-3),"")</f>
        <v>640</v>
      </c>
      <c r="CR49" s="36" t="str">
        <f>IF(CQ49=MAX(CQ48:CQ50),"○","")</f>
        <v>○</v>
      </c>
    </row>
    <row r="50" spans="2:96" ht="20.100000000000001" customHeight="1">
      <c r="B50" s="10"/>
      <c r="C50" s="3"/>
      <c r="D50" s="3"/>
      <c r="E50" s="3"/>
      <c r="F50" s="3"/>
      <c r="G50" s="3"/>
      <c r="H50" s="3"/>
      <c r="I50" s="3"/>
      <c r="J50" s="3"/>
      <c r="K50" s="107"/>
      <c r="L50" s="107"/>
      <c r="M50" s="107" t="s">
        <v>317</v>
      </c>
      <c r="N50" s="107"/>
      <c r="O50" s="107"/>
      <c r="P50" s="107"/>
      <c r="Q50" s="107"/>
      <c r="R50" s="107"/>
      <c r="S50" s="107"/>
      <c r="T50" s="107"/>
      <c r="U50" s="107"/>
      <c r="V50" s="107"/>
      <c r="W50" s="107"/>
      <c r="X50" s="3"/>
      <c r="Y50" s="3"/>
      <c r="Z50" s="3"/>
      <c r="AA50" s="108"/>
      <c r="AB50" s="3"/>
      <c r="AC50" s="3"/>
      <c r="AD50" s="3"/>
      <c r="AE50" s="3"/>
      <c r="AF50" s="3"/>
      <c r="AG50" s="3"/>
      <c r="AH50" s="3"/>
      <c r="AI50" s="3"/>
      <c r="AJ50" s="3"/>
      <c r="AK50" s="3"/>
      <c r="AL50" s="3"/>
      <c r="AM50" s="3"/>
      <c r="AN50" s="3"/>
      <c r="AO50" s="3"/>
      <c r="AP50" s="3"/>
      <c r="AS50" s="109" t="s">
        <v>318</v>
      </c>
      <c r="AT50" s="110" t="str">
        <f>IF(SUM(AT48:AT49)=0,"",3.3*SUM(N9:T11,Y9:AE11))</f>
        <v/>
      </c>
      <c r="AU50" s="50" t="str">
        <f>IF(AT50=MAX(AT48:AT50),"○","")</f>
        <v/>
      </c>
      <c r="AY50" s="10"/>
      <c r="AZ50" s="3"/>
      <c r="BA50" s="3"/>
      <c r="BB50" s="3"/>
      <c r="BC50" s="3"/>
      <c r="BD50" s="3"/>
      <c r="BE50" s="3"/>
      <c r="BF50" s="3"/>
      <c r="BG50" s="3"/>
      <c r="BH50" s="107"/>
      <c r="BI50" s="107"/>
      <c r="BJ50" s="107" t="s">
        <v>317</v>
      </c>
      <c r="BK50" s="107"/>
      <c r="BL50" s="107"/>
      <c r="BM50" s="107"/>
      <c r="BN50" s="107"/>
      <c r="BO50" s="107"/>
      <c r="BP50" s="107"/>
      <c r="BQ50" s="107"/>
      <c r="BR50" s="107"/>
      <c r="BS50" s="107"/>
      <c r="BT50" s="107"/>
      <c r="BU50" s="3"/>
      <c r="BV50" s="3"/>
      <c r="BW50" s="3"/>
      <c r="BX50" s="108"/>
      <c r="BY50" s="3"/>
      <c r="BZ50" s="3"/>
      <c r="CA50" s="3"/>
      <c r="CB50" s="3"/>
      <c r="CC50" s="3"/>
      <c r="CD50" s="3"/>
      <c r="CE50" s="3"/>
      <c r="CF50" s="3"/>
      <c r="CG50" s="3"/>
      <c r="CH50" s="3"/>
      <c r="CI50" s="3"/>
      <c r="CJ50" s="3"/>
      <c r="CK50" s="3"/>
      <c r="CL50" s="3"/>
      <c r="CM50" s="3"/>
      <c r="CP50" s="109" t="s">
        <v>318</v>
      </c>
      <c r="CQ50" s="110">
        <f>IF(SUM(CQ48:CQ49)=0,"",3.3*SUM(BK9:BQ11,BV9:CB11))</f>
        <v>399.29999999999995</v>
      </c>
      <c r="CR50" s="50" t="str">
        <f>IF(CQ50=MAX(CQ48:CQ50),"○","")</f>
        <v/>
      </c>
    </row>
    <row r="51" spans="2:96" ht="20.100000000000001" customHeight="1">
      <c r="C51" s="3"/>
      <c r="D51" s="3"/>
      <c r="E51" s="3"/>
      <c r="F51" s="3"/>
      <c r="G51" s="3"/>
      <c r="H51" s="3"/>
      <c r="I51" s="3"/>
      <c r="J51" s="3"/>
      <c r="K51" s="3"/>
      <c r="L51" s="3"/>
      <c r="M51" s="3"/>
      <c r="N51" s="3"/>
      <c r="O51" s="3"/>
      <c r="P51" s="3" t="s">
        <v>319</v>
      </c>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Z51" s="3"/>
      <c r="BA51" s="3"/>
      <c r="BB51" s="3"/>
      <c r="BC51" s="3"/>
      <c r="BD51" s="3"/>
      <c r="BE51" s="3"/>
      <c r="BF51" s="3"/>
      <c r="BG51" s="3"/>
      <c r="BH51" s="3"/>
      <c r="BI51" s="3"/>
      <c r="BJ51" s="3"/>
      <c r="BK51" s="3"/>
      <c r="BL51" s="3"/>
      <c r="BM51" s="3" t="s">
        <v>319</v>
      </c>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row>
    <row r="52" spans="2:96" ht="20.100000000000001" customHeight="1">
      <c r="C52" s="3"/>
      <c r="D52" s="3"/>
      <c r="E52" s="3"/>
      <c r="F52" s="3"/>
      <c r="G52" s="3"/>
      <c r="H52" s="3"/>
      <c r="I52" s="3"/>
      <c r="J52" s="3"/>
      <c r="K52" s="107"/>
      <c r="L52" s="107"/>
      <c r="M52" s="107"/>
      <c r="N52" s="107"/>
      <c r="O52" s="107"/>
      <c r="P52" s="107" t="s">
        <v>320</v>
      </c>
      <c r="Q52" s="107"/>
      <c r="R52" s="107"/>
      <c r="S52" s="107"/>
      <c r="T52" s="107"/>
      <c r="U52" s="107"/>
      <c r="V52" s="107"/>
      <c r="W52" s="107"/>
      <c r="X52" s="3"/>
      <c r="Y52" s="3"/>
      <c r="Z52" s="3"/>
      <c r="AA52" s="3"/>
      <c r="AB52" s="3"/>
      <c r="AC52" s="3"/>
      <c r="AD52" s="3"/>
      <c r="AE52" s="3"/>
      <c r="AF52" s="3"/>
      <c r="AG52" s="3"/>
      <c r="AH52" s="3"/>
      <c r="AI52" s="3"/>
      <c r="AJ52" s="3"/>
      <c r="AK52" s="3"/>
      <c r="AL52" s="3"/>
      <c r="AM52" s="3"/>
      <c r="AN52" s="3"/>
      <c r="AO52" s="3"/>
      <c r="AP52" s="3"/>
      <c r="AZ52" s="3"/>
      <c r="BA52" s="3"/>
      <c r="BB52" s="3"/>
      <c r="BC52" s="3"/>
      <c r="BD52" s="3"/>
      <c r="BE52" s="3"/>
      <c r="BF52" s="3"/>
      <c r="BG52" s="3"/>
      <c r="BH52" s="107"/>
      <c r="BI52" s="107"/>
      <c r="BJ52" s="107"/>
      <c r="BK52" s="107"/>
      <c r="BL52" s="107"/>
      <c r="BM52" s="107" t="s">
        <v>320</v>
      </c>
      <c r="BN52" s="107"/>
      <c r="BO52" s="107"/>
      <c r="BP52" s="107"/>
      <c r="BQ52" s="107"/>
      <c r="BR52" s="107"/>
      <c r="BS52" s="107"/>
      <c r="BT52" s="107"/>
      <c r="BU52" s="3"/>
      <c r="BV52" s="3"/>
      <c r="BW52" s="3"/>
      <c r="BX52" s="3"/>
      <c r="BY52" s="3"/>
      <c r="BZ52" s="3"/>
      <c r="CA52" s="3"/>
      <c r="CB52" s="3"/>
      <c r="CC52" s="3"/>
      <c r="CD52" s="3"/>
      <c r="CE52" s="3"/>
      <c r="CF52" s="3"/>
      <c r="CG52" s="3"/>
      <c r="CH52" s="3"/>
      <c r="CI52" s="3"/>
      <c r="CJ52" s="3"/>
      <c r="CK52" s="3"/>
      <c r="CL52" s="3"/>
      <c r="CM52" s="3"/>
    </row>
    <row r="53" spans="2:96" ht="20.100000000000001" customHeight="1">
      <c r="C53" s="3"/>
      <c r="D53" s="3"/>
      <c r="E53" s="3"/>
      <c r="F53" s="3"/>
      <c r="G53" s="3"/>
      <c r="H53" s="3"/>
      <c r="I53" s="3"/>
      <c r="J53" s="3"/>
      <c r="K53" s="3"/>
      <c r="L53" s="3"/>
      <c r="M53" s="3"/>
      <c r="N53" s="3"/>
      <c r="O53" s="3"/>
      <c r="P53" s="3" t="s">
        <v>367</v>
      </c>
      <c r="Q53" s="3"/>
      <c r="R53" s="3"/>
      <c r="S53" s="3"/>
      <c r="T53" s="3"/>
      <c r="U53" s="3"/>
      <c r="V53" s="3"/>
      <c r="W53" s="3"/>
      <c r="X53" s="3"/>
      <c r="Y53" s="3"/>
      <c r="Z53" s="3"/>
      <c r="AA53" s="3"/>
      <c r="AB53" s="3"/>
      <c r="AC53" s="3"/>
      <c r="AD53" s="3"/>
      <c r="AE53" s="3"/>
      <c r="AF53" s="3"/>
      <c r="AG53" s="3"/>
      <c r="AH53" s="3"/>
      <c r="AI53" s="3"/>
      <c r="AJ53" s="111"/>
      <c r="AK53" s="111"/>
      <c r="AL53" s="111"/>
      <c r="AM53" s="111"/>
      <c r="AN53" s="111"/>
      <c r="AO53" s="111"/>
      <c r="AP53" s="3"/>
      <c r="AZ53" s="3"/>
      <c r="BA53" s="3"/>
      <c r="BB53" s="3"/>
      <c r="BC53" s="3"/>
      <c r="BD53" s="3"/>
      <c r="BE53" s="3"/>
      <c r="BF53" s="3"/>
      <c r="BG53" s="3"/>
      <c r="BH53" s="3"/>
      <c r="BI53" s="3"/>
      <c r="BJ53" s="3"/>
      <c r="BK53" s="3"/>
      <c r="BL53" s="3"/>
      <c r="BM53" s="3" t="s">
        <v>367</v>
      </c>
      <c r="BN53" s="3"/>
      <c r="BO53" s="3"/>
      <c r="BP53" s="3"/>
      <c r="BQ53" s="3"/>
      <c r="BR53" s="3"/>
      <c r="BS53" s="3"/>
      <c r="BT53" s="3"/>
      <c r="BU53" s="3"/>
      <c r="BV53" s="3"/>
      <c r="BW53" s="3"/>
      <c r="BX53" s="3"/>
      <c r="BY53" s="3"/>
      <c r="BZ53" s="3"/>
      <c r="CA53" s="3"/>
      <c r="CB53" s="3"/>
      <c r="CC53" s="3"/>
      <c r="CD53" s="3"/>
      <c r="CE53" s="3"/>
      <c r="CF53" s="3"/>
      <c r="CG53" s="111"/>
      <c r="CH53" s="111"/>
      <c r="CI53" s="111"/>
      <c r="CJ53" s="111"/>
      <c r="CK53" s="111"/>
      <c r="CL53" s="111"/>
      <c r="CM53" s="3"/>
    </row>
    <row r="54" spans="2:96" ht="20.100000000000001" customHeight="1">
      <c r="C54" s="3" t="s">
        <v>322</v>
      </c>
      <c r="D54" s="3"/>
      <c r="E54" s="3"/>
      <c r="F54" s="3"/>
      <c r="G54" s="3"/>
      <c r="H54" s="3"/>
      <c r="I54" s="3"/>
      <c r="J54" s="3"/>
      <c r="K54" s="3"/>
      <c r="L54" s="3"/>
      <c r="M54" s="3"/>
      <c r="N54" s="3"/>
      <c r="O54" s="3"/>
      <c r="P54" s="3"/>
      <c r="Q54" s="3"/>
      <c r="R54" s="3"/>
      <c r="S54" s="3"/>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3"/>
      <c r="AZ54" s="3" t="s">
        <v>322</v>
      </c>
      <c r="BA54" s="3"/>
      <c r="BB54" s="3"/>
      <c r="BC54" s="3"/>
      <c r="BD54" s="3"/>
      <c r="BE54" s="3"/>
      <c r="BF54" s="3"/>
      <c r="BG54" s="3"/>
      <c r="BH54" s="3"/>
      <c r="BI54" s="3"/>
      <c r="BJ54" s="3"/>
      <c r="BK54" s="3"/>
      <c r="BL54" s="3"/>
      <c r="BM54" s="3"/>
      <c r="BN54" s="3"/>
      <c r="BO54" s="3"/>
      <c r="BP54" s="3"/>
      <c r="BQ54" s="111"/>
      <c r="BR54" s="111"/>
      <c r="BS54" s="111"/>
      <c r="BT54" s="111"/>
      <c r="BU54" s="111"/>
      <c r="BV54" s="111"/>
      <c r="BW54" s="111"/>
      <c r="BX54" s="111"/>
      <c r="BY54" s="111"/>
      <c r="BZ54" s="111"/>
      <c r="CA54" s="111"/>
      <c r="CB54" s="111"/>
      <c r="CC54" s="111"/>
      <c r="CD54" s="111"/>
      <c r="CE54" s="111"/>
      <c r="CF54" s="111"/>
      <c r="CG54" s="111"/>
      <c r="CH54" s="111"/>
      <c r="CI54" s="111"/>
      <c r="CJ54" s="111"/>
      <c r="CK54" s="111"/>
      <c r="CL54" s="111"/>
      <c r="CM54" s="3"/>
    </row>
    <row r="55" spans="2:96" s="3" customFormat="1" ht="13.5" customHeight="1">
      <c r="C55" s="3" t="s">
        <v>323</v>
      </c>
      <c r="AZ55" s="3" t="s">
        <v>323</v>
      </c>
    </row>
    <row r="56" spans="2:96" s="3" customFormat="1" ht="20.100000000000001" customHeight="1">
      <c r="C56" s="195"/>
      <c r="D56" s="195"/>
      <c r="E56" s="195"/>
      <c r="F56" s="195"/>
      <c r="G56" s="195"/>
      <c r="H56" s="195"/>
      <c r="I56" s="195"/>
      <c r="J56" s="195" t="s">
        <v>130</v>
      </c>
      <c r="K56" s="195"/>
      <c r="L56" s="195"/>
      <c r="M56" s="195"/>
      <c r="N56" s="195"/>
      <c r="O56" s="195"/>
      <c r="P56" s="195"/>
      <c r="Q56" s="195"/>
      <c r="R56" s="195"/>
      <c r="S56" s="195"/>
      <c r="T56" s="195"/>
      <c r="U56" s="195"/>
      <c r="V56" s="195"/>
      <c r="W56" s="195"/>
      <c r="X56" s="195"/>
      <c r="Y56" s="195"/>
      <c r="Z56" s="195" t="s">
        <v>131</v>
      </c>
      <c r="AA56" s="195"/>
      <c r="AB56" s="195"/>
      <c r="AC56" s="195"/>
      <c r="AD56" s="195"/>
      <c r="AE56" s="195"/>
      <c r="AF56" s="195"/>
      <c r="AG56" s="195"/>
      <c r="AH56" s="195"/>
      <c r="AI56" s="195"/>
      <c r="AJ56" s="195"/>
      <c r="AK56" s="195"/>
      <c r="AL56" s="195"/>
      <c r="AM56" s="195"/>
      <c r="AN56" s="195"/>
      <c r="AO56" s="195"/>
      <c r="AP56" s="195"/>
      <c r="AT56" s="124" t="s">
        <v>368</v>
      </c>
      <c r="AZ56" s="195"/>
      <c r="BA56" s="195"/>
      <c r="BB56" s="195"/>
      <c r="BC56" s="195"/>
      <c r="BD56" s="195"/>
      <c r="BE56" s="195"/>
      <c r="BF56" s="195"/>
      <c r="BG56" s="195" t="s">
        <v>130</v>
      </c>
      <c r="BH56" s="195"/>
      <c r="BI56" s="195"/>
      <c r="BJ56" s="195"/>
      <c r="BK56" s="195"/>
      <c r="BL56" s="195"/>
      <c r="BM56" s="195"/>
      <c r="BN56" s="195"/>
      <c r="BO56" s="195"/>
      <c r="BP56" s="195"/>
      <c r="BQ56" s="195"/>
      <c r="BR56" s="195"/>
      <c r="BS56" s="195"/>
      <c r="BT56" s="195"/>
      <c r="BU56" s="195"/>
      <c r="BV56" s="195"/>
      <c r="BW56" s="195" t="s">
        <v>131</v>
      </c>
      <c r="BX56" s="195"/>
      <c r="BY56" s="195"/>
      <c r="BZ56" s="195"/>
      <c r="CA56" s="195"/>
      <c r="CB56" s="195"/>
      <c r="CC56" s="195"/>
      <c r="CD56" s="195"/>
      <c r="CE56" s="195"/>
      <c r="CF56" s="195"/>
      <c r="CG56" s="195"/>
      <c r="CH56" s="195"/>
      <c r="CI56" s="195"/>
      <c r="CJ56" s="195"/>
      <c r="CK56" s="195"/>
      <c r="CL56" s="195"/>
      <c r="CM56" s="195"/>
      <c r="CQ56" s="124" t="s">
        <v>368</v>
      </c>
    </row>
    <row r="57" spans="2:96" s="3" customFormat="1" ht="20.100000000000001" customHeight="1">
      <c r="C57" s="297" t="s">
        <v>324</v>
      </c>
      <c r="D57" s="297"/>
      <c r="E57" s="297"/>
      <c r="F57" s="297"/>
      <c r="G57" s="297"/>
      <c r="H57" s="297"/>
      <c r="I57" s="298"/>
      <c r="J57" s="565"/>
      <c r="K57" s="566"/>
      <c r="L57" s="566"/>
      <c r="M57" s="566"/>
      <c r="N57" s="566"/>
      <c r="O57" s="566"/>
      <c r="P57" s="566"/>
      <c r="Q57" s="566"/>
      <c r="R57" s="566"/>
      <c r="S57" s="566"/>
      <c r="T57" s="566"/>
      <c r="U57" s="566"/>
      <c r="V57" s="566"/>
      <c r="W57" s="552" t="s">
        <v>141</v>
      </c>
      <c r="X57" s="552"/>
      <c r="Y57" s="553"/>
      <c r="Z57" s="573" t="s">
        <v>369</v>
      </c>
      <c r="AA57" s="471"/>
      <c r="AB57" s="471"/>
      <c r="AC57" s="471"/>
      <c r="AD57" s="471"/>
      <c r="AE57" s="471"/>
      <c r="AF57" s="471"/>
      <c r="AG57" s="471"/>
      <c r="AH57" s="471"/>
      <c r="AI57" s="471"/>
      <c r="AJ57" s="471"/>
      <c r="AK57" s="471"/>
      <c r="AL57" s="471"/>
      <c r="AM57" s="471"/>
      <c r="AN57" s="471"/>
      <c r="AO57" s="471"/>
      <c r="AP57" s="574"/>
      <c r="AS57" s="3" t="s">
        <v>314</v>
      </c>
      <c r="AT57" s="125" t="str">
        <f>IFERROR(AT48+3.3*Y8,"")</f>
        <v/>
      </c>
      <c r="AZ57" s="297" t="s">
        <v>324</v>
      </c>
      <c r="BA57" s="297"/>
      <c r="BB57" s="297"/>
      <c r="BC57" s="297"/>
      <c r="BD57" s="297"/>
      <c r="BE57" s="297"/>
      <c r="BF57" s="298"/>
      <c r="BG57" s="571"/>
      <c r="BH57" s="572"/>
      <c r="BI57" s="572"/>
      <c r="BJ57" s="572"/>
      <c r="BK57" s="572"/>
      <c r="BL57" s="572"/>
      <c r="BM57" s="572"/>
      <c r="BN57" s="572"/>
      <c r="BO57" s="572"/>
      <c r="BP57" s="572"/>
      <c r="BQ57" s="572"/>
      <c r="BR57" s="572"/>
      <c r="BS57" s="572"/>
      <c r="BT57" s="552" t="s">
        <v>141</v>
      </c>
      <c r="BU57" s="552"/>
      <c r="BV57" s="553"/>
      <c r="BW57" s="573" t="s">
        <v>369</v>
      </c>
      <c r="BX57" s="471"/>
      <c r="BY57" s="471"/>
      <c r="BZ57" s="471"/>
      <c r="CA57" s="471"/>
      <c r="CB57" s="471"/>
      <c r="CC57" s="471"/>
      <c r="CD57" s="471"/>
      <c r="CE57" s="471"/>
      <c r="CF57" s="471"/>
      <c r="CG57" s="471"/>
      <c r="CH57" s="471"/>
      <c r="CI57" s="471"/>
      <c r="CJ57" s="471"/>
      <c r="CK57" s="471"/>
      <c r="CL57" s="471"/>
      <c r="CM57" s="574"/>
      <c r="CP57" s="3" t="s">
        <v>314</v>
      </c>
      <c r="CQ57" s="125" t="str">
        <f>IFERROR(CQ48+3.3*BV8,"")</f>
        <v/>
      </c>
    </row>
    <row r="58" spans="2:96" s="3" customFormat="1" ht="20.100000000000001" customHeight="1">
      <c r="C58" s="297"/>
      <c r="D58" s="297"/>
      <c r="E58" s="297"/>
      <c r="F58" s="297"/>
      <c r="G58" s="297"/>
      <c r="H58" s="297"/>
      <c r="I58" s="298"/>
      <c r="J58" s="567"/>
      <c r="K58" s="568"/>
      <c r="L58" s="568"/>
      <c r="M58" s="568"/>
      <c r="N58" s="568"/>
      <c r="O58" s="568"/>
      <c r="P58" s="568"/>
      <c r="Q58" s="568"/>
      <c r="R58" s="568"/>
      <c r="S58" s="568"/>
      <c r="T58" s="568"/>
      <c r="U58" s="568"/>
      <c r="V58" s="568"/>
      <c r="W58" s="554"/>
      <c r="X58" s="554"/>
      <c r="Y58" s="555"/>
      <c r="Z58" s="559" t="str" cm="1">
        <f t="array" ref="Z58">IFERROR(_xlfn.IFS(AND(SUM(AJ9:AR11)&lt;=2,SUM(AJ9:AR11)&gt;0),AT57,SUM(AJ9:AR11)&gt;=3,AT58),"")</f>
        <v/>
      </c>
      <c r="AA58" s="560"/>
      <c r="AB58" s="560"/>
      <c r="AC58" s="560"/>
      <c r="AD58" s="560"/>
      <c r="AE58" s="560"/>
      <c r="AF58" s="560"/>
      <c r="AG58" s="560"/>
      <c r="AH58" s="560"/>
      <c r="AI58" s="560"/>
      <c r="AJ58" s="560"/>
      <c r="AK58" s="560"/>
      <c r="AL58" s="560"/>
      <c r="AM58" s="560"/>
      <c r="AN58" s="554" t="s">
        <v>141</v>
      </c>
      <c r="AO58" s="554"/>
      <c r="AP58" s="555"/>
      <c r="AS58" s="3" t="s">
        <v>316</v>
      </c>
      <c r="AT58" s="125" t="str">
        <f>IFERROR(AT49+3.3*Y8,"")</f>
        <v/>
      </c>
      <c r="AZ58" s="297"/>
      <c r="BA58" s="297"/>
      <c r="BB58" s="297"/>
      <c r="BC58" s="297"/>
      <c r="BD58" s="297"/>
      <c r="BE58" s="297"/>
      <c r="BF58" s="298"/>
      <c r="BG58" s="561"/>
      <c r="BH58" s="562"/>
      <c r="BI58" s="562"/>
      <c r="BJ58" s="562"/>
      <c r="BK58" s="562"/>
      <c r="BL58" s="562"/>
      <c r="BM58" s="562"/>
      <c r="BN58" s="562"/>
      <c r="BO58" s="562"/>
      <c r="BP58" s="562"/>
      <c r="BQ58" s="562"/>
      <c r="BR58" s="562"/>
      <c r="BS58" s="562"/>
      <c r="BT58" s="554"/>
      <c r="BU58" s="554"/>
      <c r="BV58" s="555"/>
      <c r="BW58" s="561" cm="1">
        <f t="array" ref="BW58">IFERROR(_xlfn.IFS(AND(SUM(CG9:CO11)&lt;=2,SUM(CG9:CO11)&gt;0),CQ57,SUM(CG9:CO11)&gt;=3,CQ58),"")</f>
        <v>659.8</v>
      </c>
      <c r="BX58" s="562"/>
      <c r="BY58" s="562"/>
      <c r="BZ58" s="562"/>
      <c r="CA58" s="562"/>
      <c r="CB58" s="562"/>
      <c r="CC58" s="562"/>
      <c r="CD58" s="562"/>
      <c r="CE58" s="562"/>
      <c r="CF58" s="562"/>
      <c r="CG58" s="562"/>
      <c r="CH58" s="562"/>
      <c r="CI58" s="562"/>
      <c r="CJ58" s="562"/>
      <c r="CK58" s="554" t="s">
        <v>141</v>
      </c>
      <c r="CL58" s="554"/>
      <c r="CM58" s="555"/>
      <c r="CP58" s="3" t="s">
        <v>316</v>
      </c>
      <c r="CQ58" s="125">
        <f>IFERROR(CQ49+3.3*BV8,"")</f>
        <v>659.8</v>
      </c>
    </row>
    <row r="59" spans="2:96" s="3" customFormat="1" ht="20.100000000000001" customHeight="1">
      <c r="C59" s="297"/>
      <c r="D59" s="297"/>
      <c r="E59" s="297"/>
      <c r="F59" s="297"/>
      <c r="G59" s="297"/>
      <c r="H59" s="297"/>
      <c r="I59" s="298"/>
      <c r="J59" s="569"/>
      <c r="K59" s="570"/>
      <c r="L59" s="570"/>
      <c r="M59" s="570"/>
      <c r="N59" s="570"/>
      <c r="O59" s="570"/>
      <c r="P59" s="570"/>
      <c r="Q59" s="570"/>
      <c r="R59" s="570"/>
      <c r="S59" s="570"/>
      <c r="T59" s="570"/>
      <c r="U59" s="570"/>
      <c r="V59" s="570"/>
      <c r="W59" s="556"/>
      <c r="X59" s="556"/>
      <c r="Y59" s="557"/>
      <c r="Z59" s="547"/>
      <c r="AA59" s="548"/>
      <c r="AB59" s="548"/>
      <c r="AC59" s="548"/>
      <c r="AD59" s="548"/>
      <c r="AE59" s="548"/>
      <c r="AF59" s="548"/>
      <c r="AG59" s="548"/>
      <c r="AH59" s="548"/>
      <c r="AI59" s="548"/>
      <c r="AJ59" s="548"/>
      <c r="AK59" s="548"/>
      <c r="AL59" s="548"/>
      <c r="AM59" s="548"/>
      <c r="AN59" s="556"/>
      <c r="AO59" s="556"/>
      <c r="AP59" s="557"/>
      <c r="AZ59" s="297"/>
      <c r="BA59" s="297"/>
      <c r="BB59" s="297"/>
      <c r="BC59" s="297"/>
      <c r="BD59" s="297"/>
      <c r="BE59" s="297"/>
      <c r="BF59" s="298"/>
      <c r="BG59" s="563"/>
      <c r="BH59" s="564"/>
      <c r="BI59" s="564"/>
      <c r="BJ59" s="564"/>
      <c r="BK59" s="564"/>
      <c r="BL59" s="564"/>
      <c r="BM59" s="564"/>
      <c r="BN59" s="564"/>
      <c r="BO59" s="564"/>
      <c r="BP59" s="564"/>
      <c r="BQ59" s="564"/>
      <c r="BR59" s="564"/>
      <c r="BS59" s="564"/>
      <c r="BT59" s="556"/>
      <c r="BU59" s="556"/>
      <c r="BV59" s="557"/>
      <c r="BW59" s="563"/>
      <c r="BX59" s="564"/>
      <c r="BY59" s="564"/>
      <c r="BZ59" s="564"/>
      <c r="CA59" s="564"/>
      <c r="CB59" s="564"/>
      <c r="CC59" s="564"/>
      <c r="CD59" s="564"/>
      <c r="CE59" s="564"/>
      <c r="CF59" s="564"/>
      <c r="CG59" s="564"/>
      <c r="CH59" s="564"/>
      <c r="CI59" s="564"/>
      <c r="CJ59" s="564"/>
      <c r="CK59" s="556"/>
      <c r="CL59" s="556"/>
      <c r="CM59" s="557"/>
    </row>
    <row r="60" spans="2:96" s="3" customFormat="1" ht="16.5" customHeight="1">
      <c r="C60" s="3" t="s">
        <v>326</v>
      </c>
      <c r="AZ60" s="3" t="s">
        <v>326</v>
      </c>
    </row>
    <row r="61" spans="2:96" s="3" customFormat="1" ht="20.100000000000001" customHeight="1">
      <c r="C61" s="195"/>
      <c r="D61" s="195"/>
      <c r="E61" s="195"/>
      <c r="F61" s="195"/>
      <c r="G61" s="195"/>
      <c r="H61" s="195"/>
      <c r="I61" s="195"/>
      <c r="J61" s="195" t="s">
        <v>130</v>
      </c>
      <c r="K61" s="195"/>
      <c r="L61" s="195"/>
      <c r="M61" s="195"/>
      <c r="N61" s="195"/>
      <c r="O61" s="195"/>
      <c r="P61" s="195"/>
      <c r="Q61" s="195"/>
      <c r="R61" s="195"/>
      <c r="S61" s="195"/>
      <c r="T61" s="195"/>
      <c r="U61" s="195"/>
      <c r="V61" s="195"/>
      <c r="W61" s="195"/>
      <c r="X61" s="195"/>
      <c r="Y61" s="195"/>
      <c r="Z61" s="195" t="s">
        <v>131</v>
      </c>
      <c r="AA61" s="195"/>
      <c r="AB61" s="195"/>
      <c r="AC61" s="195"/>
      <c r="AD61" s="195"/>
      <c r="AE61" s="195"/>
      <c r="AF61" s="195"/>
      <c r="AG61" s="195"/>
      <c r="AH61" s="195"/>
      <c r="AI61" s="195"/>
      <c r="AJ61" s="195"/>
      <c r="AK61" s="195"/>
      <c r="AL61" s="195"/>
      <c r="AM61" s="195"/>
      <c r="AN61" s="195"/>
      <c r="AO61" s="195"/>
      <c r="AP61" s="195"/>
      <c r="AZ61" s="195"/>
      <c r="BA61" s="195"/>
      <c r="BB61" s="195"/>
      <c r="BC61" s="195"/>
      <c r="BD61" s="195"/>
      <c r="BE61" s="195"/>
      <c r="BF61" s="195"/>
      <c r="BG61" s="195" t="s">
        <v>130</v>
      </c>
      <c r="BH61" s="195"/>
      <c r="BI61" s="195"/>
      <c r="BJ61" s="195"/>
      <c r="BK61" s="195"/>
      <c r="BL61" s="195"/>
      <c r="BM61" s="195"/>
      <c r="BN61" s="195"/>
      <c r="BO61" s="195"/>
      <c r="BP61" s="195"/>
      <c r="BQ61" s="195"/>
      <c r="BR61" s="195"/>
      <c r="BS61" s="195"/>
      <c r="BT61" s="195"/>
      <c r="BU61" s="195"/>
      <c r="BV61" s="195"/>
      <c r="BW61" s="195" t="s">
        <v>131</v>
      </c>
      <c r="BX61" s="195"/>
      <c r="BY61" s="195"/>
      <c r="BZ61" s="195"/>
      <c r="CA61" s="195"/>
      <c r="CB61" s="195"/>
      <c r="CC61" s="195"/>
      <c r="CD61" s="195"/>
      <c r="CE61" s="195"/>
      <c r="CF61" s="195"/>
      <c r="CG61" s="195"/>
      <c r="CH61" s="195"/>
      <c r="CI61" s="195"/>
      <c r="CJ61" s="195"/>
      <c r="CK61" s="195"/>
      <c r="CL61" s="195"/>
      <c r="CM61" s="195"/>
    </row>
    <row r="62" spans="2:96" s="3" customFormat="1" ht="20.100000000000001" customHeight="1">
      <c r="C62" s="297" t="s">
        <v>324</v>
      </c>
      <c r="D62" s="297"/>
      <c r="E62" s="297"/>
      <c r="F62" s="297"/>
      <c r="G62" s="297"/>
      <c r="H62" s="297"/>
      <c r="I62" s="298"/>
      <c r="J62" s="565"/>
      <c r="K62" s="566"/>
      <c r="L62" s="566"/>
      <c r="M62" s="566"/>
      <c r="N62" s="566"/>
      <c r="O62" s="566"/>
      <c r="P62" s="566"/>
      <c r="Q62" s="566"/>
      <c r="R62" s="566"/>
      <c r="S62" s="566"/>
      <c r="T62" s="566"/>
      <c r="U62" s="566"/>
      <c r="V62" s="566"/>
      <c r="W62" s="552" t="s">
        <v>141</v>
      </c>
      <c r="X62" s="552"/>
      <c r="Y62" s="553"/>
      <c r="Z62" s="573" t="s">
        <v>370</v>
      </c>
      <c r="AA62" s="471"/>
      <c r="AB62" s="471"/>
      <c r="AC62" s="471"/>
      <c r="AD62" s="471"/>
      <c r="AE62" s="471"/>
      <c r="AF62" s="471"/>
      <c r="AG62" s="471"/>
      <c r="AH62" s="471"/>
      <c r="AI62" s="471"/>
      <c r="AJ62" s="471"/>
      <c r="AK62" s="471"/>
      <c r="AL62" s="471"/>
      <c r="AM62" s="471"/>
      <c r="AN62" s="471"/>
      <c r="AO62" s="471"/>
      <c r="AP62" s="574"/>
      <c r="AZ62" s="297" t="s">
        <v>324</v>
      </c>
      <c r="BA62" s="297"/>
      <c r="BB62" s="297"/>
      <c r="BC62" s="297"/>
      <c r="BD62" s="297"/>
      <c r="BE62" s="297"/>
      <c r="BF62" s="298"/>
      <c r="BG62" s="571"/>
      <c r="BH62" s="572"/>
      <c r="BI62" s="572"/>
      <c r="BJ62" s="572"/>
      <c r="BK62" s="572"/>
      <c r="BL62" s="572"/>
      <c r="BM62" s="572"/>
      <c r="BN62" s="572"/>
      <c r="BO62" s="572"/>
      <c r="BP62" s="572"/>
      <c r="BQ62" s="572"/>
      <c r="BR62" s="572"/>
      <c r="BS62" s="572"/>
      <c r="BT62" s="552" t="s">
        <v>141</v>
      </c>
      <c r="BU62" s="552"/>
      <c r="BV62" s="553"/>
      <c r="BW62" s="573" t="s">
        <v>370</v>
      </c>
      <c r="BX62" s="471"/>
      <c r="BY62" s="471"/>
      <c r="BZ62" s="471"/>
      <c r="CA62" s="471"/>
      <c r="CB62" s="471"/>
      <c r="CC62" s="471"/>
      <c r="CD62" s="471"/>
      <c r="CE62" s="471"/>
      <c r="CF62" s="471"/>
      <c r="CG62" s="471"/>
      <c r="CH62" s="471"/>
      <c r="CI62" s="471"/>
      <c r="CJ62" s="471"/>
      <c r="CK62" s="471"/>
      <c r="CL62" s="471"/>
      <c r="CM62" s="574"/>
    </row>
    <row r="63" spans="2:96" s="3" customFormat="1" ht="20.100000000000001" customHeight="1">
      <c r="C63" s="297"/>
      <c r="D63" s="297"/>
      <c r="E63" s="297"/>
      <c r="F63" s="297"/>
      <c r="G63" s="297"/>
      <c r="H63" s="297"/>
      <c r="I63" s="298"/>
      <c r="J63" s="567"/>
      <c r="K63" s="568"/>
      <c r="L63" s="568"/>
      <c r="M63" s="568"/>
      <c r="N63" s="568"/>
      <c r="O63" s="568"/>
      <c r="P63" s="568"/>
      <c r="Q63" s="568"/>
      <c r="R63" s="568"/>
      <c r="S63" s="568"/>
      <c r="T63" s="568"/>
      <c r="U63" s="568"/>
      <c r="V63" s="568"/>
      <c r="W63" s="554"/>
      <c r="X63" s="554"/>
      <c r="Y63" s="555"/>
      <c r="Z63" s="559" t="str" cm="1">
        <f t="array" ref="Z63">IFERROR(_xlfn.IFS(AU48="○",AT48,AU49="○",AT49),"")</f>
        <v/>
      </c>
      <c r="AA63" s="560"/>
      <c r="AB63" s="560"/>
      <c r="AC63" s="560"/>
      <c r="AD63" s="560"/>
      <c r="AE63" s="560"/>
      <c r="AF63" s="560"/>
      <c r="AG63" s="560"/>
      <c r="AH63" s="560"/>
      <c r="AI63" s="560"/>
      <c r="AJ63" s="560"/>
      <c r="AK63" s="560"/>
      <c r="AL63" s="560"/>
      <c r="AM63" s="560"/>
      <c r="AP63" s="49"/>
      <c r="AZ63" s="297"/>
      <c r="BA63" s="297"/>
      <c r="BB63" s="297"/>
      <c r="BC63" s="297"/>
      <c r="BD63" s="297"/>
      <c r="BE63" s="297"/>
      <c r="BF63" s="298"/>
      <c r="BG63" s="561"/>
      <c r="BH63" s="562"/>
      <c r="BI63" s="562"/>
      <c r="BJ63" s="562"/>
      <c r="BK63" s="562"/>
      <c r="BL63" s="562"/>
      <c r="BM63" s="562"/>
      <c r="BN63" s="562"/>
      <c r="BO63" s="562"/>
      <c r="BP63" s="562"/>
      <c r="BQ63" s="562"/>
      <c r="BR63" s="562"/>
      <c r="BS63" s="562"/>
      <c r="BT63" s="554"/>
      <c r="BU63" s="554"/>
      <c r="BV63" s="555"/>
      <c r="BW63" s="561">
        <f>3.3*SUM(BK9:BQ11,BV9:CB11)</f>
        <v>399.29999999999995</v>
      </c>
      <c r="BX63" s="562"/>
      <c r="BY63" s="562"/>
      <c r="BZ63" s="562"/>
      <c r="CA63" s="562"/>
      <c r="CB63" s="562"/>
      <c r="CC63" s="562"/>
      <c r="CD63" s="562"/>
      <c r="CE63" s="562"/>
      <c r="CF63" s="562"/>
      <c r="CG63" s="562"/>
      <c r="CH63" s="562"/>
      <c r="CI63" s="562"/>
      <c r="CJ63" s="562"/>
      <c r="CM63" s="49"/>
    </row>
    <row r="64" spans="2:96" s="3" customFormat="1" ht="20.100000000000001" customHeight="1">
      <c r="C64" s="297"/>
      <c r="D64" s="297"/>
      <c r="E64" s="297"/>
      <c r="F64" s="297"/>
      <c r="G64" s="297"/>
      <c r="H64" s="297"/>
      <c r="I64" s="298"/>
      <c r="J64" s="569"/>
      <c r="K64" s="570"/>
      <c r="L64" s="570"/>
      <c r="M64" s="570"/>
      <c r="N64" s="570"/>
      <c r="O64" s="570"/>
      <c r="P64" s="570"/>
      <c r="Q64" s="570"/>
      <c r="R64" s="570"/>
      <c r="S64" s="570"/>
      <c r="T64" s="570"/>
      <c r="U64" s="570"/>
      <c r="V64" s="570"/>
      <c r="W64" s="556"/>
      <c r="X64" s="556"/>
      <c r="Y64" s="557"/>
      <c r="Z64" s="547"/>
      <c r="AA64" s="548"/>
      <c r="AB64" s="548"/>
      <c r="AC64" s="548"/>
      <c r="AD64" s="548"/>
      <c r="AE64" s="548"/>
      <c r="AF64" s="548"/>
      <c r="AG64" s="548"/>
      <c r="AH64" s="548"/>
      <c r="AI64" s="548"/>
      <c r="AJ64" s="548"/>
      <c r="AK64" s="548"/>
      <c r="AL64" s="548"/>
      <c r="AM64" s="548"/>
      <c r="AN64" s="435" t="s">
        <v>141</v>
      </c>
      <c r="AO64" s="435"/>
      <c r="AP64" s="436"/>
      <c r="AZ64" s="297"/>
      <c r="BA64" s="297"/>
      <c r="BB64" s="297"/>
      <c r="BC64" s="297"/>
      <c r="BD64" s="297"/>
      <c r="BE64" s="297"/>
      <c r="BF64" s="298"/>
      <c r="BG64" s="563"/>
      <c r="BH64" s="564"/>
      <c r="BI64" s="564"/>
      <c r="BJ64" s="564"/>
      <c r="BK64" s="564"/>
      <c r="BL64" s="564"/>
      <c r="BM64" s="564"/>
      <c r="BN64" s="564"/>
      <c r="BO64" s="564"/>
      <c r="BP64" s="564"/>
      <c r="BQ64" s="564"/>
      <c r="BR64" s="564"/>
      <c r="BS64" s="564"/>
      <c r="BT64" s="556"/>
      <c r="BU64" s="556"/>
      <c r="BV64" s="557"/>
      <c r="BW64" s="563"/>
      <c r="BX64" s="564"/>
      <c r="BY64" s="564"/>
      <c r="BZ64" s="564"/>
      <c r="CA64" s="564"/>
      <c r="CB64" s="564"/>
      <c r="CC64" s="564"/>
      <c r="CD64" s="564"/>
      <c r="CE64" s="564"/>
      <c r="CF64" s="564"/>
      <c r="CG64" s="564"/>
      <c r="CH64" s="564"/>
      <c r="CI64" s="564"/>
      <c r="CJ64" s="564"/>
      <c r="CK64" s="435" t="s">
        <v>141</v>
      </c>
      <c r="CL64" s="435"/>
      <c r="CM64" s="436"/>
    </row>
    <row r="65" spans="2:91" s="3" customFormat="1" ht="20.100000000000001" customHeight="1">
      <c r="C65" s="181" t="s">
        <v>328</v>
      </c>
      <c r="D65" s="182"/>
      <c r="E65" s="182"/>
      <c r="F65" s="182"/>
      <c r="G65" s="182"/>
      <c r="H65" s="182"/>
      <c r="I65" s="183"/>
      <c r="J65" s="588"/>
      <c r="K65" s="589"/>
      <c r="L65" s="589"/>
      <c r="M65" s="589"/>
      <c r="N65" s="589"/>
      <c r="O65" s="589"/>
      <c r="P65" s="589"/>
      <c r="Q65" s="589"/>
      <c r="R65" s="589"/>
      <c r="S65" s="589"/>
      <c r="T65" s="589"/>
      <c r="U65" s="589"/>
      <c r="V65" s="589"/>
      <c r="W65" s="584" t="s">
        <v>141</v>
      </c>
      <c r="X65" s="584"/>
      <c r="Y65" s="585"/>
      <c r="Z65" s="586" t="s">
        <v>329</v>
      </c>
      <c r="AA65" s="587"/>
      <c r="AB65" s="587"/>
      <c r="AC65" s="587"/>
      <c r="AD65" s="587"/>
      <c r="AE65" s="587"/>
      <c r="AF65" s="587"/>
      <c r="AG65" s="590">
        <f>3.3*Y8</f>
        <v>0</v>
      </c>
      <c r="AH65" s="590"/>
      <c r="AI65" s="590"/>
      <c r="AJ65" s="590"/>
      <c r="AK65" s="590"/>
      <c r="AL65" s="590"/>
      <c r="AM65" s="590"/>
      <c r="AN65" s="584" t="s">
        <v>141</v>
      </c>
      <c r="AO65" s="584"/>
      <c r="AP65" s="585"/>
      <c r="AZ65" s="181" t="s">
        <v>328</v>
      </c>
      <c r="BA65" s="182"/>
      <c r="BB65" s="182"/>
      <c r="BC65" s="182"/>
      <c r="BD65" s="182"/>
      <c r="BE65" s="182"/>
      <c r="BF65" s="183"/>
      <c r="BG65" s="582"/>
      <c r="BH65" s="583"/>
      <c r="BI65" s="583"/>
      <c r="BJ65" s="583"/>
      <c r="BK65" s="583"/>
      <c r="BL65" s="583"/>
      <c r="BM65" s="583"/>
      <c r="BN65" s="583"/>
      <c r="BO65" s="583"/>
      <c r="BP65" s="583"/>
      <c r="BQ65" s="583"/>
      <c r="BR65" s="583"/>
      <c r="BS65" s="583"/>
      <c r="BT65" s="584" t="s">
        <v>141</v>
      </c>
      <c r="BU65" s="584"/>
      <c r="BV65" s="585"/>
      <c r="BW65" s="586" t="s">
        <v>329</v>
      </c>
      <c r="BX65" s="587"/>
      <c r="BY65" s="587"/>
      <c r="BZ65" s="587"/>
      <c r="CA65" s="587"/>
      <c r="CB65" s="587"/>
      <c r="CC65" s="587"/>
      <c r="CD65" s="583">
        <f>3.3*BV8</f>
        <v>19.799999999999997</v>
      </c>
      <c r="CE65" s="583"/>
      <c r="CF65" s="583"/>
      <c r="CG65" s="583"/>
      <c r="CH65" s="583"/>
      <c r="CI65" s="583"/>
      <c r="CJ65" s="583"/>
      <c r="CK65" s="584" t="s">
        <v>141</v>
      </c>
      <c r="CL65" s="584"/>
      <c r="CM65" s="585"/>
    </row>
    <row r="66" spans="2:91" s="3" customFormat="1" ht="20.100000000000001" customHeight="1">
      <c r="C66" s="3" t="s">
        <v>330</v>
      </c>
      <c r="AP66" s="1" t="s">
        <v>166</v>
      </c>
      <c r="AZ66" s="3" t="s">
        <v>330</v>
      </c>
      <c r="CM66" s="1" t="s">
        <v>166</v>
      </c>
    </row>
    <row r="67" spans="2:91" s="3" customFormat="1" ht="20.100000000000001" customHeight="1">
      <c r="C67" s="575" t="s">
        <v>328</v>
      </c>
      <c r="D67" s="576"/>
      <c r="E67" s="576"/>
      <c r="F67" s="576"/>
      <c r="G67" s="576"/>
      <c r="H67" s="576"/>
      <c r="I67" s="576"/>
      <c r="J67" s="576"/>
      <c r="K67" s="576"/>
      <c r="L67" s="576"/>
      <c r="M67" s="576"/>
      <c r="N67" s="576"/>
      <c r="O67" s="576"/>
      <c r="P67" s="576"/>
      <c r="Q67" s="577"/>
      <c r="R67" s="46"/>
      <c r="S67" s="12" t="s">
        <v>332</v>
      </c>
      <c r="T67" s="12"/>
      <c r="U67" s="12"/>
      <c r="V67" s="12"/>
      <c r="W67" s="12" t="s">
        <v>186</v>
      </c>
      <c r="X67" s="12"/>
      <c r="Y67" s="12"/>
      <c r="Z67" s="12"/>
      <c r="AA67" s="12" t="s">
        <v>187</v>
      </c>
      <c r="AB67" s="12"/>
      <c r="AC67" s="12"/>
      <c r="AD67" s="12"/>
      <c r="AE67" s="12"/>
      <c r="AF67" s="12"/>
      <c r="AG67" s="12"/>
      <c r="AH67" s="479" t="s">
        <v>333</v>
      </c>
      <c r="AI67" s="479"/>
      <c r="AJ67" s="479"/>
      <c r="AK67" s="479"/>
      <c r="AL67" s="477"/>
      <c r="AM67" s="477"/>
      <c r="AN67" s="477"/>
      <c r="AO67" s="477"/>
      <c r="AP67" s="112" t="s">
        <v>231</v>
      </c>
      <c r="AZ67" s="575" t="s">
        <v>328</v>
      </c>
      <c r="BA67" s="576"/>
      <c r="BB67" s="576"/>
      <c r="BC67" s="576"/>
      <c r="BD67" s="576"/>
      <c r="BE67" s="576"/>
      <c r="BF67" s="576"/>
      <c r="BG67" s="576"/>
      <c r="BH67" s="576"/>
      <c r="BI67" s="576"/>
      <c r="BJ67" s="576"/>
      <c r="BK67" s="576"/>
      <c r="BL67" s="576"/>
      <c r="BM67" s="576"/>
      <c r="BN67" s="577"/>
      <c r="BO67" s="46"/>
      <c r="BP67" s="12" t="s">
        <v>332</v>
      </c>
      <c r="BQ67" s="12"/>
      <c r="BR67" s="12"/>
      <c r="BS67" s="12"/>
      <c r="BT67" s="12" t="s">
        <v>186</v>
      </c>
      <c r="BU67" s="12"/>
      <c r="BV67" s="12"/>
      <c r="BW67" s="12"/>
      <c r="BX67" s="12" t="s">
        <v>187</v>
      </c>
      <c r="BY67" s="12"/>
      <c r="BZ67" s="12"/>
      <c r="CA67" s="12"/>
      <c r="CB67" s="12"/>
      <c r="CC67" s="12"/>
      <c r="CD67" s="12"/>
      <c r="CE67" s="479" t="s">
        <v>333</v>
      </c>
      <c r="CF67" s="479"/>
      <c r="CG67" s="479"/>
      <c r="CH67" s="479"/>
      <c r="CI67" s="479"/>
      <c r="CJ67" s="479"/>
      <c r="CK67" s="479"/>
      <c r="CL67" s="479"/>
      <c r="CM67" s="112" t="s">
        <v>231</v>
      </c>
    </row>
    <row r="68" spans="2:91" s="3" customFormat="1" ht="20.100000000000001" customHeight="1">
      <c r="C68" s="578"/>
      <c r="D68" s="579"/>
      <c r="E68" s="579"/>
      <c r="F68" s="579"/>
      <c r="G68" s="579"/>
      <c r="H68" s="579"/>
      <c r="I68" s="579"/>
      <c r="J68" s="579"/>
      <c r="K68" s="579"/>
      <c r="L68" s="579"/>
      <c r="M68" s="579"/>
      <c r="N68" s="579"/>
      <c r="O68" s="579"/>
      <c r="P68" s="579"/>
      <c r="Q68" s="580"/>
      <c r="R68" s="60"/>
      <c r="S68" s="61" t="s">
        <v>334</v>
      </c>
      <c r="T68" s="61"/>
      <c r="U68" s="61"/>
      <c r="V68" s="61"/>
      <c r="W68" s="61"/>
      <c r="X68" s="61"/>
      <c r="Y68" s="61"/>
      <c r="Z68" s="475"/>
      <c r="AA68" s="475"/>
      <c r="AB68" s="475"/>
      <c r="AC68" s="475"/>
      <c r="AD68" s="475"/>
      <c r="AE68" s="475"/>
      <c r="AF68" s="475"/>
      <c r="AG68" s="475"/>
      <c r="AH68" s="475"/>
      <c r="AI68" s="475"/>
      <c r="AJ68" s="475"/>
      <c r="AK68" s="475"/>
      <c r="AL68" s="475"/>
      <c r="AM68" s="475"/>
      <c r="AN68" s="475"/>
      <c r="AO68" s="475"/>
      <c r="AP68" s="581"/>
      <c r="AZ68" s="578"/>
      <c r="BA68" s="579"/>
      <c r="BB68" s="579"/>
      <c r="BC68" s="579"/>
      <c r="BD68" s="579"/>
      <c r="BE68" s="579"/>
      <c r="BF68" s="579"/>
      <c r="BG68" s="579"/>
      <c r="BH68" s="579"/>
      <c r="BI68" s="579"/>
      <c r="BJ68" s="579"/>
      <c r="BK68" s="579"/>
      <c r="BL68" s="579"/>
      <c r="BM68" s="579"/>
      <c r="BN68" s="580"/>
      <c r="BO68" s="60"/>
      <c r="BP68" s="61" t="s">
        <v>334</v>
      </c>
      <c r="BQ68" s="61"/>
      <c r="BR68" s="61"/>
      <c r="BS68" s="61"/>
      <c r="BT68" s="61"/>
      <c r="BU68" s="61"/>
      <c r="BV68" s="61"/>
      <c r="BW68" s="481"/>
      <c r="BX68" s="481"/>
      <c r="BY68" s="481"/>
      <c r="BZ68" s="481"/>
      <c r="CA68" s="481"/>
      <c r="CB68" s="481"/>
      <c r="CC68" s="481"/>
      <c r="CD68" s="481"/>
      <c r="CE68" s="481"/>
      <c r="CF68" s="481"/>
      <c r="CG68" s="481"/>
      <c r="CH68" s="481"/>
      <c r="CI68" s="481"/>
      <c r="CJ68" s="481"/>
      <c r="CK68" s="481"/>
      <c r="CL68" s="481"/>
      <c r="CM68" s="482"/>
    </row>
    <row r="69" spans="2:91" s="3" customFormat="1" ht="20.100000000000001" customHeight="1">
      <c r="C69" s="113" t="s">
        <v>335</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28"/>
      <c r="AZ69" s="113" t="s">
        <v>335</v>
      </c>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28"/>
    </row>
    <row r="70" spans="2:91" s="3" customFormat="1" ht="20.100000000000001" customHeight="1">
      <c r="C70" s="88" t="s">
        <v>336</v>
      </c>
      <c r="AP70" s="49"/>
      <c r="AZ70" s="88" t="s">
        <v>336</v>
      </c>
      <c r="CM70" s="49"/>
    </row>
    <row r="71" spans="2:91" s="3" customFormat="1" ht="20.100000000000001" customHeight="1">
      <c r="C71" s="88" t="s">
        <v>337</v>
      </c>
      <c r="AP71" s="49"/>
      <c r="AZ71" s="88" t="s">
        <v>337</v>
      </c>
      <c r="CM71" s="49"/>
    </row>
    <row r="72" spans="2:91" s="3" customFormat="1" ht="20.100000000000001" customHeight="1">
      <c r="C72" s="591"/>
      <c r="D72" s="592"/>
      <c r="E72" s="592"/>
      <c r="F72" s="592"/>
      <c r="G72" s="592"/>
      <c r="H72" s="592"/>
      <c r="I72" s="592"/>
      <c r="J72" s="592"/>
      <c r="K72" s="592"/>
      <c r="L72" s="592"/>
      <c r="M72" s="592"/>
      <c r="N72" s="592"/>
      <c r="O72" s="592"/>
      <c r="P72" s="592"/>
      <c r="Q72" s="592"/>
      <c r="R72" s="592"/>
      <c r="S72" s="592"/>
      <c r="T72" s="592"/>
      <c r="U72" s="592"/>
      <c r="V72" s="592"/>
      <c r="W72" s="592"/>
      <c r="X72" s="592"/>
      <c r="Y72" s="592"/>
      <c r="Z72" s="592"/>
      <c r="AA72" s="592"/>
      <c r="AB72" s="592"/>
      <c r="AC72" s="592"/>
      <c r="AD72" s="592"/>
      <c r="AE72" s="592"/>
      <c r="AF72" s="592"/>
      <c r="AG72" s="592"/>
      <c r="AH72" s="592"/>
      <c r="AI72" s="592"/>
      <c r="AJ72" s="592"/>
      <c r="AK72" s="592"/>
      <c r="AL72" s="592"/>
      <c r="AM72" s="592"/>
      <c r="AN72" s="592"/>
      <c r="AO72" s="592"/>
      <c r="AP72" s="593"/>
      <c r="AZ72" s="591"/>
      <c r="BA72" s="592"/>
      <c r="BB72" s="592"/>
      <c r="BC72" s="592"/>
      <c r="BD72" s="592"/>
      <c r="BE72" s="592"/>
      <c r="BF72" s="592"/>
      <c r="BG72" s="592"/>
      <c r="BH72" s="592"/>
      <c r="BI72" s="592"/>
      <c r="BJ72" s="592"/>
      <c r="BK72" s="592"/>
      <c r="BL72" s="592"/>
      <c r="BM72" s="592"/>
      <c r="BN72" s="592"/>
      <c r="BO72" s="592"/>
      <c r="BP72" s="592"/>
      <c r="BQ72" s="592"/>
      <c r="BR72" s="592"/>
      <c r="BS72" s="592"/>
      <c r="BT72" s="592"/>
      <c r="BU72" s="592"/>
      <c r="BV72" s="592"/>
      <c r="BW72" s="592"/>
      <c r="BX72" s="592"/>
      <c r="BY72" s="592"/>
      <c r="BZ72" s="592"/>
      <c r="CA72" s="592"/>
      <c r="CB72" s="592"/>
      <c r="CC72" s="592"/>
      <c r="CD72" s="592"/>
      <c r="CE72" s="592"/>
      <c r="CF72" s="592"/>
      <c r="CG72" s="592"/>
      <c r="CH72" s="592"/>
      <c r="CI72" s="592"/>
      <c r="CJ72" s="592"/>
      <c r="CK72" s="592"/>
      <c r="CL72" s="592"/>
      <c r="CM72" s="593"/>
    </row>
    <row r="73" spans="2:91" s="3" customFormat="1" ht="20.100000000000001" customHeight="1">
      <c r="C73" s="591"/>
      <c r="D73" s="592"/>
      <c r="E73" s="592"/>
      <c r="F73" s="592"/>
      <c r="G73" s="592"/>
      <c r="H73" s="592"/>
      <c r="I73" s="592"/>
      <c r="J73" s="592"/>
      <c r="K73" s="592"/>
      <c r="L73" s="592"/>
      <c r="M73" s="592"/>
      <c r="N73" s="592"/>
      <c r="O73" s="592"/>
      <c r="P73" s="592"/>
      <c r="Q73" s="592"/>
      <c r="R73" s="592"/>
      <c r="S73" s="592"/>
      <c r="T73" s="592"/>
      <c r="U73" s="592"/>
      <c r="V73" s="592"/>
      <c r="W73" s="592"/>
      <c r="X73" s="592"/>
      <c r="Y73" s="592"/>
      <c r="Z73" s="592"/>
      <c r="AA73" s="592"/>
      <c r="AB73" s="592"/>
      <c r="AC73" s="592"/>
      <c r="AD73" s="592"/>
      <c r="AE73" s="592"/>
      <c r="AF73" s="592"/>
      <c r="AG73" s="592"/>
      <c r="AH73" s="592"/>
      <c r="AI73" s="592"/>
      <c r="AJ73" s="592"/>
      <c r="AK73" s="592"/>
      <c r="AL73" s="592"/>
      <c r="AM73" s="592"/>
      <c r="AN73" s="592"/>
      <c r="AO73" s="592"/>
      <c r="AP73" s="593"/>
      <c r="AZ73" s="591"/>
      <c r="BA73" s="592"/>
      <c r="BB73" s="592"/>
      <c r="BC73" s="592"/>
      <c r="BD73" s="592"/>
      <c r="BE73" s="592"/>
      <c r="BF73" s="592"/>
      <c r="BG73" s="592"/>
      <c r="BH73" s="592"/>
      <c r="BI73" s="592"/>
      <c r="BJ73" s="592"/>
      <c r="BK73" s="592"/>
      <c r="BL73" s="592"/>
      <c r="BM73" s="592"/>
      <c r="BN73" s="592"/>
      <c r="BO73" s="592"/>
      <c r="BP73" s="592"/>
      <c r="BQ73" s="592"/>
      <c r="BR73" s="592"/>
      <c r="BS73" s="592"/>
      <c r="BT73" s="592"/>
      <c r="BU73" s="592"/>
      <c r="BV73" s="592"/>
      <c r="BW73" s="592"/>
      <c r="BX73" s="592"/>
      <c r="BY73" s="592"/>
      <c r="BZ73" s="592"/>
      <c r="CA73" s="592"/>
      <c r="CB73" s="592"/>
      <c r="CC73" s="592"/>
      <c r="CD73" s="592"/>
      <c r="CE73" s="592"/>
      <c r="CF73" s="592"/>
      <c r="CG73" s="592"/>
      <c r="CH73" s="592"/>
      <c r="CI73" s="592"/>
      <c r="CJ73" s="592"/>
      <c r="CK73" s="592"/>
      <c r="CL73" s="592"/>
      <c r="CM73" s="593"/>
    </row>
    <row r="74" spans="2:91" s="3" customFormat="1" ht="20.100000000000001" customHeight="1">
      <c r="C74" s="591"/>
      <c r="D74" s="592"/>
      <c r="E74" s="592"/>
      <c r="F74" s="592"/>
      <c r="G74" s="592"/>
      <c r="H74" s="592"/>
      <c r="I74" s="592"/>
      <c r="J74" s="592"/>
      <c r="K74" s="592"/>
      <c r="L74" s="592"/>
      <c r="M74" s="592"/>
      <c r="N74" s="592"/>
      <c r="O74" s="592"/>
      <c r="P74" s="592"/>
      <c r="Q74" s="592"/>
      <c r="R74" s="592"/>
      <c r="S74" s="592"/>
      <c r="T74" s="592"/>
      <c r="U74" s="592"/>
      <c r="V74" s="592"/>
      <c r="W74" s="592"/>
      <c r="X74" s="592"/>
      <c r="Y74" s="592"/>
      <c r="Z74" s="592"/>
      <c r="AA74" s="592"/>
      <c r="AB74" s="592"/>
      <c r="AC74" s="592"/>
      <c r="AD74" s="592"/>
      <c r="AE74" s="592"/>
      <c r="AF74" s="592"/>
      <c r="AG74" s="592"/>
      <c r="AH74" s="592"/>
      <c r="AI74" s="592"/>
      <c r="AJ74" s="592"/>
      <c r="AK74" s="592"/>
      <c r="AL74" s="592"/>
      <c r="AM74" s="592"/>
      <c r="AN74" s="592"/>
      <c r="AO74" s="592"/>
      <c r="AP74" s="593"/>
      <c r="AZ74" s="591"/>
      <c r="BA74" s="592"/>
      <c r="BB74" s="592"/>
      <c r="BC74" s="592"/>
      <c r="BD74" s="592"/>
      <c r="BE74" s="592"/>
      <c r="BF74" s="592"/>
      <c r="BG74" s="592"/>
      <c r="BH74" s="592"/>
      <c r="BI74" s="592"/>
      <c r="BJ74" s="592"/>
      <c r="BK74" s="592"/>
      <c r="BL74" s="592"/>
      <c r="BM74" s="592"/>
      <c r="BN74" s="592"/>
      <c r="BO74" s="592"/>
      <c r="BP74" s="592"/>
      <c r="BQ74" s="592"/>
      <c r="BR74" s="592"/>
      <c r="BS74" s="592"/>
      <c r="BT74" s="592"/>
      <c r="BU74" s="592"/>
      <c r="BV74" s="592"/>
      <c r="BW74" s="592"/>
      <c r="BX74" s="592"/>
      <c r="BY74" s="592"/>
      <c r="BZ74" s="592"/>
      <c r="CA74" s="592"/>
      <c r="CB74" s="592"/>
      <c r="CC74" s="592"/>
      <c r="CD74" s="592"/>
      <c r="CE74" s="592"/>
      <c r="CF74" s="592"/>
      <c r="CG74" s="592"/>
      <c r="CH74" s="592"/>
      <c r="CI74" s="592"/>
      <c r="CJ74" s="592"/>
      <c r="CK74" s="592"/>
      <c r="CL74" s="592"/>
      <c r="CM74" s="593"/>
    </row>
    <row r="75" spans="2:91" s="3" customFormat="1" ht="20.100000000000001" customHeight="1">
      <c r="C75" s="594"/>
      <c r="D75" s="595"/>
      <c r="E75" s="595"/>
      <c r="F75" s="595"/>
      <c r="G75" s="595"/>
      <c r="H75" s="595"/>
      <c r="I75" s="595"/>
      <c r="J75" s="595"/>
      <c r="K75" s="595"/>
      <c r="L75" s="595"/>
      <c r="M75" s="595"/>
      <c r="N75" s="595"/>
      <c r="O75" s="595"/>
      <c r="P75" s="595"/>
      <c r="Q75" s="595"/>
      <c r="R75" s="595"/>
      <c r="S75" s="595"/>
      <c r="T75" s="595"/>
      <c r="U75" s="595"/>
      <c r="V75" s="595"/>
      <c r="W75" s="595"/>
      <c r="X75" s="595"/>
      <c r="Y75" s="595"/>
      <c r="Z75" s="595"/>
      <c r="AA75" s="595"/>
      <c r="AB75" s="595"/>
      <c r="AC75" s="595"/>
      <c r="AD75" s="595"/>
      <c r="AE75" s="595"/>
      <c r="AF75" s="595"/>
      <c r="AG75" s="595"/>
      <c r="AH75" s="595"/>
      <c r="AI75" s="595"/>
      <c r="AJ75" s="595"/>
      <c r="AK75" s="595"/>
      <c r="AL75" s="595"/>
      <c r="AM75" s="595"/>
      <c r="AN75" s="595"/>
      <c r="AO75" s="595"/>
      <c r="AP75" s="596"/>
      <c r="AZ75" s="594"/>
      <c r="BA75" s="595"/>
      <c r="BB75" s="595"/>
      <c r="BC75" s="595"/>
      <c r="BD75" s="595"/>
      <c r="BE75" s="595"/>
      <c r="BF75" s="595"/>
      <c r="BG75" s="595"/>
      <c r="BH75" s="595"/>
      <c r="BI75" s="595"/>
      <c r="BJ75" s="595"/>
      <c r="BK75" s="595"/>
      <c r="BL75" s="595"/>
      <c r="BM75" s="595"/>
      <c r="BN75" s="595"/>
      <c r="BO75" s="595"/>
      <c r="BP75" s="595"/>
      <c r="BQ75" s="595"/>
      <c r="BR75" s="595"/>
      <c r="BS75" s="595"/>
      <c r="BT75" s="595"/>
      <c r="BU75" s="595"/>
      <c r="BV75" s="595"/>
      <c r="BW75" s="595"/>
      <c r="BX75" s="595"/>
      <c r="BY75" s="595"/>
      <c r="BZ75" s="595"/>
      <c r="CA75" s="595"/>
      <c r="CB75" s="595"/>
      <c r="CC75" s="595"/>
      <c r="CD75" s="595"/>
      <c r="CE75" s="595"/>
      <c r="CF75" s="595"/>
      <c r="CG75" s="595"/>
      <c r="CH75" s="595"/>
      <c r="CI75" s="595"/>
      <c r="CJ75" s="595"/>
      <c r="CK75" s="595"/>
      <c r="CL75" s="595"/>
      <c r="CM75" s="596"/>
    </row>
    <row r="76" spans="2:91" s="3" customFormat="1" ht="20.100000000000001" customHeight="1">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c r="AO76" s="114"/>
      <c r="AP76" s="114"/>
      <c r="AZ76" s="114"/>
      <c r="BA76" s="114"/>
      <c r="BB76" s="114"/>
      <c r="BC76" s="114"/>
      <c r="BD76" s="114"/>
      <c r="BE76" s="114"/>
      <c r="BF76" s="114"/>
      <c r="BG76" s="114"/>
      <c r="BH76" s="114"/>
      <c r="BI76" s="114"/>
      <c r="BJ76" s="114"/>
      <c r="BK76" s="114"/>
      <c r="BL76" s="114"/>
      <c r="BM76" s="114"/>
      <c r="BN76" s="114"/>
      <c r="BO76" s="114"/>
      <c r="BP76" s="114"/>
      <c r="BQ76" s="114"/>
      <c r="BR76" s="114"/>
      <c r="BS76" s="114"/>
      <c r="BT76" s="114"/>
      <c r="BU76" s="114"/>
      <c r="BV76" s="114"/>
      <c r="BW76" s="114"/>
      <c r="BX76" s="114"/>
      <c r="BY76" s="114"/>
      <c r="BZ76" s="114"/>
      <c r="CA76" s="114"/>
      <c r="CB76" s="114"/>
      <c r="CC76" s="114"/>
      <c r="CD76" s="114"/>
      <c r="CE76" s="114"/>
      <c r="CF76" s="114"/>
      <c r="CG76" s="114"/>
      <c r="CH76" s="114"/>
      <c r="CI76" s="114"/>
      <c r="CJ76" s="114"/>
      <c r="CK76" s="114"/>
      <c r="CL76" s="114"/>
      <c r="CM76" s="114"/>
    </row>
    <row r="77" spans="2:91" s="3" customFormat="1" ht="20.100000000000001" customHeight="1">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c r="AO77" s="114"/>
      <c r="AP77" s="114"/>
      <c r="AZ77" s="114"/>
      <c r="BA77" s="114"/>
      <c r="BB77" s="114"/>
      <c r="BC77" s="114"/>
      <c r="BD77" s="114"/>
      <c r="BE77" s="114"/>
      <c r="BF77" s="114"/>
      <c r="BG77" s="114"/>
      <c r="BH77" s="114"/>
      <c r="BI77" s="114"/>
      <c r="BJ77" s="114"/>
      <c r="BK77" s="114"/>
      <c r="BL77" s="114"/>
      <c r="BM77" s="114"/>
      <c r="BN77" s="114"/>
      <c r="BO77" s="114"/>
      <c r="BP77" s="114"/>
      <c r="BQ77" s="114"/>
      <c r="BR77" s="114"/>
      <c r="BS77" s="114"/>
      <c r="BT77" s="114"/>
      <c r="BU77" s="114"/>
      <c r="BV77" s="114"/>
      <c r="BW77" s="114"/>
      <c r="BX77" s="114"/>
      <c r="BY77" s="114"/>
      <c r="BZ77" s="114"/>
      <c r="CA77" s="114"/>
      <c r="CB77" s="114"/>
      <c r="CC77" s="114"/>
      <c r="CD77" s="114"/>
      <c r="CE77" s="114"/>
      <c r="CF77" s="114"/>
      <c r="CG77" s="114"/>
      <c r="CH77" s="114"/>
      <c r="CI77" s="114"/>
      <c r="CJ77" s="114"/>
      <c r="CK77" s="114"/>
      <c r="CL77" s="114"/>
      <c r="CM77" s="114"/>
    </row>
    <row r="78" spans="2:91" s="3" customFormat="1" ht="20.100000000000001" customHeight="1"/>
    <row r="79" spans="2:91" ht="22.5" customHeight="1">
      <c r="B79" s="9" t="s">
        <v>200</v>
      </c>
      <c r="AP79" s="1" t="s">
        <v>201</v>
      </c>
      <c r="AY79" s="9" t="s">
        <v>200</v>
      </c>
      <c r="CM79" s="1" t="s">
        <v>201</v>
      </c>
    </row>
    <row r="80" spans="2:91" s="3" customFormat="1" ht="21" customHeight="1">
      <c r="C80" s="195" t="s">
        <v>202</v>
      </c>
      <c r="D80" s="195"/>
      <c r="E80" s="195"/>
      <c r="F80" s="195"/>
      <c r="G80" s="195" t="s">
        <v>203</v>
      </c>
      <c r="H80" s="195"/>
      <c r="I80" s="195"/>
      <c r="J80" s="195"/>
      <c r="K80" s="195"/>
      <c r="L80" s="195"/>
      <c r="M80" s="195"/>
      <c r="N80" s="195"/>
      <c r="O80" s="195"/>
      <c r="P80" s="46"/>
      <c r="Q80" s="12"/>
      <c r="R80" s="12"/>
      <c r="S80" s="12"/>
      <c r="T80" s="12" t="s">
        <v>204</v>
      </c>
      <c r="U80" s="12"/>
      <c r="V80" s="12"/>
      <c r="W80" s="12"/>
      <c r="X80" s="12"/>
      <c r="Y80" s="12"/>
      <c r="Z80" s="12"/>
      <c r="AA80" s="12"/>
      <c r="AB80" s="12"/>
      <c r="AC80" s="12" t="s">
        <v>205</v>
      </c>
      <c r="AD80" s="12"/>
      <c r="AE80" s="12"/>
      <c r="AF80" s="12"/>
      <c r="AG80" s="12"/>
      <c r="AH80" s="12"/>
      <c r="AI80" s="12"/>
      <c r="AJ80" s="12"/>
      <c r="AK80" s="12"/>
      <c r="AL80" s="12"/>
      <c r="AM80" s="12"/>
      <c r="AN80" s="12"/>
      <c r="AO80" s="12"/>
      <c r="AP80" s="28"/>
      <c r="AZ80" s="195" t="s">
        <v>202</v>
      </c>
      <c r="BA80" s="195"/>
      <c r="BB80" s="195"/>
      <c r="BC80" s="195"/>
      <c r="BD80" s="195" t="s">
        <v>203</v>
      </c>
      <c r="BE80" s="195"/>
      <c r="BF80" s="195"/>
      <c r="BG80" s="195"/>
      <c r="BH80" s="195"/>
      <c r="BI80" s="195"/>
      <c r="BJ80" s="195"/>
      <c r="BK80" s="195"/>
      <c r="BL80" s="195"/>
      <c r="BM80" s="46"/>
      <c r="BN80" s="12"/>
      <c r="BO80" s="12"/>
      <c r="BP80" s="12"/>
      <c r="BQ80" s="12" t="s">
        <v>204</v>
      </c>
      <c r="BR80" s="12"/>
      <c r="BS80" s="12"/>
      <c r="BT80" s="12"/>
      <c r="BU80" s="12"/>
      <c r="BV80" s="12"/>
      <c r="BW80" s="12"/>
      <c r="BX80" s="12"/>
      <c r="BY80" s="12"/>
      <c r="BZ80" s="12" t="s">
        <v>205</v>
      </c>
      <c r="CA80" s="12"/>
      <c r="CB80" s="12"/>
      <c r="CC80" s="12"/>
      <c r="CD80" s="12"/>
      <c r="CE80" s="12"/>
      <c r="CF80" s="12"/>
      <c r="CG80" s="12"/>
      <c r="CH80" s="12"/>
      <c r="CI80" s="12"/>
      <c r="CJ80" s="12"/>
      <c r="CK80" s="12"/>
      <c r="CL80" s="12"/>
      <c r="CM80" s="28"/>
    </row>
    <row r="81" spans="2:91" s="3" customFormat="1" ht="21" customHeight="1">
      <c r="C81" s="195"/>
      <c r="D81" s="195"/>
      <c r="E81" s="195"/>
      <c r="F81" s="195"/>
      <c r="G81" s="195"/>
      <c r="H81" s="195"/>
      <c r="I81" s="195"/>
      <c r="J81" s="195"/>
      <c r="K81" s="195"/>
      <c r="L81" s="195"/>
      <c r="M81" s="195"/>
      <c r="N81" s="195"/>
      <c r="O81" s="195"/>
      <c r="P81" s="60"/>
      <c r="Q81" s="61"/>
      <c r="R81" s="61"/>
      <c r="S81" s="61"/>
      <c r="T81" s="61" t="s">
        <v>206</v>
      </c>
      <c r="U81" s="61"/>
      <c r="V81" s="61"/>
      <c r="W81" s="61"/>
      <c r="X81" s="61"/>
      <c r="Y81" s="61"/>
      <c r="Z81" s="61"/>
      <c r="AA81" s="61"/>
      <c r="AB81" s="61"/>
      <c r="AC81" s="64" t="s">
        <v>207</v>
      </c>
      <c r="AD81" s="475"/>
      <c r="AE81" s="475"/>
      <c r="AF81" s="475"/>
      <c r="AG81" s="475"/>
      <c r="AH81" s="475"/>
      <c r="AI81" s="475"/>
      <c r="AJ81" s="475"/>
      <c r="AK81" s="475"/>
      <c r="AL81" s="475"/>
      <c r="AM81" s="64" t="s">
        <v>189</v>
      </c>
      <c r="AN81" s="61"/>
      <c r="AO81" s="61"/>
      <c r="AP81" s="62"/>
      <c r="AZ81" s="195"/>
      <c r="BA81" s="195"/>
      <c r="BB81" s="195"/>
      <c r="BC81" s="195"/>
      <c r="BD81" s="195"/>
      <c r="BE81" s="195"/>
      <c r="BF81" s="195"/>
      <c r="BG81" s="195"/>
      <c r="BH81" s="195"/>
      <c r="BI81" s="195"/>
      <c r="BJ81" s="195"/>
      <c r="BK81" s="195"/>
      <c r="BL81" s="195"/>
      <c r="BM81" s="60"/>
      <c r="BN81" s="61"/>
      <c r="BO81" s="61"/>
      <c r="BP81" s="61"/>
      <c r="BQ81" s="61" t="s">
        <v>206</v>
      </c>
      <c r="BR81" s="61"/>
      <c r="BS81" s="61"/>
      <c r="BT81" s="61"/>
      <c r="BU81" s="61"/>
      <c r="BV81" s="61"/>
      <c r="BW81" s="61"/>
      <c r="BX81" s="61"/>
      <c r="BY81" s="61"/>
      <c r="BZ81" s="64" t="s">
        <v>207</v>
      </c>
      <c r="CA81" s="481"/>
      <c r="CB81" s="481"/>
      <c r="CC81" s="481"/>
      <c r="CD81" s="481"/>
      <c r="CE81" s="481"/>
      <c r="CF81" s="481"/>
      <c r="CG81" s="481"/>
      <c r="CH81" s="481"/>
      <c r="CI81" s="481"/>
      <c r="CJ81" s="64" t="s">
        <v>189</v>
      </c>
      <c r="CK81" s="61"/>
      <c r="CL81" s="61"/>
      <c r="CM81" s="62"/>
    </row>
    <row r="82" spans="2:91" s="3" customFormat="1" ht="21" customHeight="1">
      <c r="C82" s="195"/>
      <c r="D82" s="195"/>
      <c r="E82" s="195"/>
      <c r="F82" s="195"/>
      <c r="G82" s="195"/>
      <c r="H82" s="195"/>
      <c r="I82" s="195"/>
      <c r="J82" s="195"/>
      <c r="K82" s="195"/>
      <c r="L82" s="195"/>
      <c r="M82" s="195"/>
      <c r="N82" s="195"/>
      <c r="O82" s="195"/>
      <c r="P82" s="181" t="s">
        <v>208</v>
      </c>
      <c r="Q82" s="182"/>
      <c r="R82" s="182"/>
      <c r="S82" s="182"/>
      <c r="T82" s="182"/>
      <c r="U82" s="183"/>
      <c r="V82" s="308"/>
      <c r="W82" s="309"/>
      <c r="X82" s="65"/>
      <c r="Y82" s="66" t="s">
        <v>209</v>
      </c>
      <c r="Z82" s="67"/>
      <c r="AA82" s="66" t="s">
        <v>210</v>
      </c>
      <c r="AB82" s="67"/>
      <c r="AC82" s="66" t="s">
        <v>211</v>
      </c>
      <c r="AD82" s="66"/>
      <c r="AE82" s="66" t="s">
        <v>212</v>
      </c>
      <c r="AF82" s="309"/>
      <c r="AG82" s="309"/>
      <c r="AH82" s="67"/>
      <c r="AI82" s="66" t="s">
        <v>209</v>
      </c>
      <c r="AJ82" s="67"/>
      <c r="AK82" s="66" t="s">
        <v>210</v>
      </c>
      <c r="AL82" s="67"/>
      <c r="AM82" s="66" t="s">
        <v>211</v>
      </c>
      <c r="AN82" s="66"/>
      <c r="AO82" s="29"/>
      <c r="AP82" s="30"/>
      <c r="AZ82" s="195"/>
      <c r="BA82" s="195"/>
      <c r="BB82" s="195"/>
      <c r="BC82" s="195"/>
      <c r="BD82" s="195"/>
      <c r="BE82" s="195"/>
      <c r="BF82" s="195"/>
      <c r="BG82" s="195"/>
      <c r="BH82" s="195"/>
      <c r="BI82" s="195"/>
      <c r="BJ82" s="195"/>
      <c r="BK82" s="195"/>
      <c r="BL82" s="195"/>
      <c r="BM82" s="182" t="s">
        <v>208</v>
      </c>
      <c r="BN82" s="182"/>
      <c r="BO82" s="182"/>
      <c r="BP82" s="182"/>
      <c r="BQ82" s="182"/>
      <c r="BR82" s="183"/>
      <c r="BS82" s="315"/>
      <c r="BT82" s="316"/>
      <c r="BU82" s="66"/>
      <c r="BV82" s="66" t="s">
        <v>209</v>
      </c>
      <c r="BW82" s="68"/>
      <c r="BX82" s="66" t="s">
        <v>210</v>
      </c>
      <c r="BY82" s="68"/>
      <c r="BZ82" s="66" t="s">
        <v>211</v>
      </c>
      <c r="CA82" s="66"/>
      <c r="CB82" s="66" t="s">
        <v>212</v>
      </c>
      <c r="CC82" s="316"/>
      <c r="CD82" s="316"/>
      <c r="CE82" s="68"/>
      <c r="CF82" s="66" t="s">
        <v>209</v>
      </c>
      <c r="CG82" s="68"/>
      <c r="CH82" s="66" t="s">
        <v>210</v>
      </c>
      <c r="CI82" s="68"/>
      <c r="CJ82" s="66" t="s">
        <v>211</v>
      </c>
      <c r="CK82" s="66"/>
      <c r="CL82" s="29"/>
      <c r="CM82" s="30"/>
    </row>
    <row r="83" spans="2:91" s="3" customFormat="1" ht="21" customHeight="1">
      <c r="C83" s="195"/>
      <c r="D83" s="195"/>
      <c r="E83" s="195"/>
      <c r="F83" s="195"/>
      <c r="G83" s="195" t="s">
        <v>215</v>
      </c>
      <c r="H83" s="195"/>
      <c r="I83" s="195"/>
      <c r="J83" s="195"/>
      <c r="K83" s="195"/>
      <c r="L83" s="195"/>
      <c r="M83" s="195"/>
      <c r="N83" s="195"/>
      <c r="O83" s="195"/>
      <c r="P83" s="476"/>
      <c r="Q83" s="477"/>
      <c r="R83" s="477"/>
      <c r="S83" s="477"/>
      <c r="T83" s="477"/>
      <c r="U83" s="477"/>
      <c r="V83" s="12" t="s">
        <v>216</v>
      </c>
      <c r="W83" s="12"/>
      <c r="X83" s="477"/>
      <c r="Y83" s="477"/>
      <c r="Z83" s="477"/>
      <c r="AA83" s="477"/>
      <c r="AB83" s="12" t="s">
        <v>217</v>
      </c>
      <c r="AC83" s="12"/>
      <c r="AD83" s="12"/>
      <c r="AE83" s="12"/>
      <c r="AF83" s="478"/>
      <c r="AG83" s="478"/>
      <c r="AH83" s="478"/>
      <c r="AI83" s="478"/>
      <c r="AJ83" s="478"/>
      <c r="AK83" s="478"/>
      <c r="AL83" s="478"/>
      <c r="AM83" s="221" t="s">
        <v>218</v>
      </c>
      <c r="AN83" s="221"/>
      <c r="AO83" s="221"/>
      <c r="AP83" s="447"/>
      <c r="AZ83" s="195"/>
      <c r="BA83" s="195"/>
      <c r="BB83" s="195"/>
      <c r="BC83" s="195"/>
      <c r="BD83" s="195" t="s">
        <v>215</v>
      </c>
      <c r="BE83" s="195"/>
      <c r="BF83" s="195"/>
      <c r="BG83" s="195"/>
      <c r="BH83" s="195"/>
      <c r="BI83" s="195"/>
      <c r="BJ83" s="195"/>
      <c r="BK83" s="195"/>
      <c r="BL83" s="195"/>
      <c r="BM83" s="484"/>
      <c r="BN83" s="479"/>
      <c r="BO83" s="479"/>
      <c r="BP83" s="479"/>
      <c r="BQ83" s="479"/>
      <c r="BR83" s="479"/>
      <c r="BS83" s="12" t="s">
        <v>216</v>
      </c>
      <c r="BT83" s="12"/>
      <c r="BU83" s="479"/>
      <c r="BV83" s="479"/>
      <c r="BW83" s="479"/>
      <c r="BX83" s="479"/>
      <c r="BY83" s="12" t="s">
        <v>217</v>
      </c>
      <c r="BZ83" s="12"/>
      <c r="CA83" s="12"/>
      <c r="CB83" s="12"/>
      <c r="CC83" s="480"/>
      <c r="CD83" s="480"/>
      <c r="CE83" s="480"/>
      <c r="CF83" s="480"/>
      <c r="CG83" s="480"/>
      <c r="CH83" s="480"/>
      <c r="CI83" s="480"/>
      <c r="CJ83" s="221" t="s">
        <v>218</v>
      </c>
      <c r="CK83" s="221"/>
      <c r="CL83" s="221"/>
      <c r="CM83" s="447"/>
    </row>
    <row r="84" spans="2:91" s="3" customFormat="1" ht="21" customHeight="1">
      <c r="C84" s="195"/>
      <c r="D84" s="195"/>
      <c r="E84" s="195"/>
      <c r="F84" s="195"/>
      <c r="G84" s="195"/>
      <c r="H84" s="195"/>
      <c r="I84" s="195"/>
      <c r="J84" s="195"/>
      <c r="K84" s="195"/>
      <c r="L84" s="195"/>
      <c r="M84" s="195"/>
      <c r="N84" s="195"/>
      <c r="O84" s="195"/>
      <c r="P84" s="483"/>
      <c r="Q84" s="481"/>
      <c r="R84" s="481"/>
      <c r="S84" s="481"/>
      <c r="T84" s="481"/>
      <c r="U84" s="481"/>
      <c r="V84" s="61" t="s">
        <v>221</v>
      </c>
      <c r="W84" s="61"/>
      <c r="X84" s="61"/>
      <c r="Y84" s="61"/>
      <c r="Z84" s="61"/>
      <c r="AA84" s="450">
        <f>SUM(AD38,AD44,AD46)</f>
        <v>0</v>
      </c>
      <c r="AB84" s="450"/>
      <c r="AC84" s="450"/>
      <c r="AD84" s="450"/>
      <c r="AE84" s="450"/>
      <c r="AF84" s="450"/>
      <c r="AG84" s="450"/>
      <c r="AH84" s="450"/>
      <c r="AI84" s="450"/>
      <c r="AJ84" s="450"/>
      <c r="AK84" s="450"/>
      <c r="AL84" s="481" t="s">
        <v>141</v>
      </c>
      <c r="AM84" s="481"/>
      <c r="AN84" s="481"/>
      <c r="AO84" s="481"/>
      <c r="AP84" s="482"/>
      <c r="AZ84" s="195"/>
      <c r="BA84" s="195"/>
      <c r="BB84" s="195"/>
      <c r="BC84" s="195"/>
      <c r="BD84" s="195"/>
      <c r="BE84" s="195"/>
      <c r="BF84" s="195"/>
      <c r="BG84" s="195"/>
      <c r="BH84" s="195"/>
      <c r="BI84" s="195"/>
      <c r="BJ84" s="195"/>
      <c r="BK84" s="195"/>
      <c r="BL84" s="195"/>
      <c r="BM84" s="483"/>
      <c r="BN84" s="481"/>
      <c r="BO84" s="481"/>
      <c r="BP84" s="481"/>
      <c r="BQ84" s="481"/>
      <c r="BR84" s="481"/>
      <c r="BS84" s="61" t="s">
        <v>221</v>
      </c>
      <c r="BT84" s="61"/>
      <c r="BU84" s="61"/>
      <c r="BV84" s="61"/>
      <c r="BW84" s="61"/>
      <c r="BX84" s="450">
        <f>SUM(CA20,CA26,CA28)</f>
        <v>0</v>
      </c>
      <c r="BY84" s="450"/>
      <c r="BZ84" s="450"/>
      <c r="CA84" s="450"/>
      <c r="CB84" s="450"/>
      <c r="CC84" s="450"/>
      <c r="CD84" s="450"/>
      <c r="CE84" s="450"/>
      <c r="CF84" s="450"/>
      <c r="CG84" s="450"/>
      <c r="CH84" s="450"/>
      <c r="CI84" s="481" t="s">
        <v>141</v>
      </c>
      <c r="CJ84" s="481"/>
      <c r="CK84" s="481"/>
      <c r="CL84" s="481"/>
      <c r="CM84" s="482"/>
    </row>
    <row r="85" spans="2:91" s="3" customFormat="1" ht="30" customHeight="1">
      <c r="C85" s="195"/>
      <c r="D85" s="195"/>
      <c r="E85" s="195"/>
      <c r="F85" s="195"/>
      <c r="G85" s="301" t="s">
        <v>222</v>
      </c>
      <c r="H85" s="301"/>
      <c r="I85" s="301"/>
      <c r="J85" s="301"/>
      <c r="K85" s="301"/>
      <c r="L85" s="301"/>
      <c r="M85" s="301"/>
      <c r="N85" s="301"/>
      <c r="O85" s="301"/>
      <c r="P85" s="181" t="s">
        <v>223</v>
      </c>
      <c r="Q85" s="182"/>
      <c r="R85" s="182"/>
      <c r="S85" s="182"/>
      <c r="T85" s="182"/>
      <c r="U85" s="183"/>
      <c r="V85" s="308"/>
      <c r="W85" s="309"/>
      <c r="X85" s="309"/>
      <c r="Y85" s="309"/>
      <c r="Z85" s="309"/>
      <c r="AA85" s="12" t="s">
        <v>209</v>
      </c>
      <c r="AB85" s="12"/>
      <c r="AC85" s="12"/>
      <c r="AD85" s="309"/>
      <c r="AE85" s="309"/>
      <c r="AF85" s="12" t="s">
        <v>210</v>
      </c>
      <c r="AG85" s="12"/>
      <c r="AH85" s="12"/>
      <c r="AI85" s="12"/>
      <c r="AJ85" s="12"/>
      <c r="AK85" s="12" t="s">
        <v>224</v>
      </c>
      <c r="AL85" s="12"/>
      <c r="AM85" s="12"/>
      <c r="AN85" s="12"/>
      <c r="AO85" s="12"/>
      <c r="AP85" s="28"/>
      <c r="AZ85" s="195"/>
      <c r="BA85" s="195"/>
      <c r="BB85" s="195"/>
      <c r="BC85" s="195"/>
      <c r="BD85" s="301" t="s">
        <v>222</v>
      </c>
      <c r="BE85" s="301"/>
      <c r="BF85" s="301"/>
      <c r="BG85" s="301"/>
      <c r="BH85" s="301"/>
      <c r="BI85" s="301"/>
      <c r="BJ85" s="301"/>
      <c r="BK85" s="301"/>
      <c r="BL85" s="301"/>
      <c r="BM85" s="182" t="s">
        <v>223</v>
      </c>
      <c r="BN85" s="182"/>
      <c r="BO85" s="182"/>
      <c r="BP85" s="182"/>
      <c r="BQ85" s="182"/>
      <c r="BR85" s="183"/>
      <c r="BS85" s="315"/>
      <c r="BT85" s="316"/>
      <c r="BU85" s="316"/>
      <c r="BV85" s="316"/>
      <c r="BW85" s="316"/>
      <c r="BX85" s="12" t="s">
        <v>209</v>
      </c>
      <c r="BY85" s="12"/>
      <c r="BZ85" s="12"/>
      <c r="CA85" s="316"/>
      <c r="CB85" s="316"/>
      <c r="CC85" s="12" t="s">
        <v>210</v>
      </c>
      <c r="CD85" s="12"/>
      <c r="CE85" s="12"/>
      <c r="CF85" s="12"/>
      <c r="CG85" s="12"/>
      <c r="CH85" s="12" t="s">
        <v>224</v>
      </c>
      <c r="CI85" s="12"/>
      <c r="CJ85" s="12"/>
      <c r="CK85" s="12"/>
      <c r="CL85" s="12"/>
      <c r="CM85" s="28"/>
    </row>
    <row r="86" spans="2:91" s="3" customFormat="1" ht="30" customHeight="1">
      <c r="C86" s="195"/>
      <c r="D86" s="195"/>
      <c r="E86" s="195"/>
      <c r="F86" s="195"/>
      <c r="G86" s="301"/>
      <c r="H86" s="301"/>
      <c r="I86" s="301"/>
      <c r="J86" s="301"/>
      <c r="K86" s="301"/>
      <c r="L86" s="301"/>
      <c r="M86" s="301"/>
      <c r="N86" s="301"/>
      <c r="O86" s="301"/>
      <c r="P86" s="181" t="s">
        <v>225</v>
      </c>
      <c r="Q86" s="182"/>
      <c r="R86" s="182"/>
      <c r="S86" s="182"/>
      <c r="T86" s="182"/>
      <c r="U86" s="183"/>
      <c r="V86" s="308"/>
      <c r="W86" s="309"/>
      <c r="X86" s="309"/>
      <c r="Y86" s="309"/>
      <c r="Z86" s="309"/>
      <c r="AA86" s="12" t="s">
        <v>209</v>
      </c>
      <c r="AB86" s="12"/>
      <c r="AC86" s="12"/>
      <c r="AD86" s="309"/>
      <c r="AE86" s="309"/>
      <c r="AF86" s="12" t="s">
        <v>210</v>
      </c>
      <c r="AG86" s="12"/>
      <c r="AH86" s="12"/>
      <c r="AI86" s="12"/>
      <c r="AJ86" s="12"/>
      <c r="AK86" s="12" t="s">
        <v>224</v>
      </c>
      <c r="AL86" s="12"/>
      <c r="AM86" s="12"/>
      <c r="AN86" s="12"/>
      <c r="AO86" s="12"/>
      <c r="AP86" s="28"/>
      <c r="AZ86" s="195"/>
      <c r="BA86" s="195"/>
      <c r="BB86" s="195"/>
      <c r="BC86" s="195"/>
      <c r="BD86" s="301"/>
      <c r="BE86" s="301"/>
      <c r="BF86" s="301"/>
      <c r="BG86" s="301"/>
      <c r="BH86" s="301"/>
      <c r="BI86" s="301"/>
      <c r="BJ86" s="301"/>
      <c r="BK86" s="301"/>
      <c r="BL86" s="301"/>
      <c r="BM86" s="182" t="s">
        <v>225</v>
      </c>
      <c r="BN86" s="182"/>
      <c r="BO86" s="182"/>
      <c r="BP86" s="182"/>
      <c r="BQ86" s="182"/>
      <c r="BR86" s="183"/>
      <c r="BS86" s="315"/>
      <c r="BT86" s="316"/>
      <c r="BU86" s="316"/>
      <c r="BV86" s="316"/>
      <c r="BW86" s="316"/>
      <c r="BX86" s="12" t="s">
        <v>209</v>
      </c>
      <c r="BY86" s="12"/>
      <c r="BZ86" s="12"/>
      <c r="CA86" s="316"/>
      <c r="CB86" s="316"/>
      <c r="CC86" s="12" t="s">
        <v>210</v>
      </c>
      <c r="CD86" s="12"/>
      <c r="CE86" s="12"/>
      <c r="CF86" s="12"/>
      <c r="CG86" s="12"/>
      <c r="CH86" s="12" t="s">
        <v>224</v>
      </c>
      <c r="CI86" s="12"/>
      <c r="CJ86" s="12"/>
      <c r="CK86" s="12"/>
      <c r="CL86" s="12"/>
      <c r="CM86" s="28"/>
    </row>
    <row r="87" spans="2:91" s="3" customFormat="1" ht="21" customHeight="1">
      <c r="C87" s="249" t="s">
        <v>226</v>
      </c>
      <c r="D87" s="250"/>
      <c r="E87" s="250"/>
      <c r="F87" s="250"/>
      <c r="G87" s="250"/>
      <c r="H87" s="250"/>
      <c r="I87" s="250"/>
      <c r="J87" s="250"/>
      <c r="K87" s="250"/>
      <c r="L87" s="250"/>
      <c r="M87" s="250"/>
      <c r="N87" s="250"/>
      <c r="O87" s="251"/>
      <c r="P87" s="46" t="s">
        <v>227</v>
      </c>
      <c r="Q87" s="12"/>
      <c r="R87" s="12"/>
      <c r="S87" s="12"/>
      <c r="T87" s="12"/>
      <c r="U87" s="12"/>
      <c r="V87" s="12"/>
      <c r="W87" s="12"/>
      <c r="X87" s="12"/>
      <c r="Y87" s="12"/>
      <c r="Z87" s="12"/>
      <c r="AA87" s="12" t="s">
        <v>204</v>
      </c>
      <c r="AB87" s="12"/>
      <c r="AC87" s="12"/>
      <c r="AD87" s="12"/>
      <c r="AE87" s="12"/>
      <c r="AF87" s="12"/>
      <c r="AG87" s="12"/>
      <c r="AH87" s="12" t="s">
        <v>205</v>
      </c>
      <c r="AI87" s="12"/>
      <c r="AJ87" s="12"/>
      <c r="AK87" s="12"/>
      <c r="AL87" s="12"/>
      <c r="AM87" s="12"/>
      <c r="AN87" s="12"/>
      <c r="AO87" s="12"/>
      <c r="AP87" s="28"/>
      <c r="AZ87" s="249" t="s">
        <v>226</v>
      </c>
      <c r="BA87" s="250"/>
      <c r="BB87" s="250"/>
      <c r="BC87" s="250"/>
      <c r="BD87" s="250"/>
      <c r="BE87" s="250"/>
      <c r="BF87" s="250"/>
      <c r="BG87" s="250"/>
      <c r="BH87" s="250"/>
      <c r="BI87" s="250"/>
      <c r="BJ87" s="250"/>
      <c r="BK87" s="250"/>
      <c r="BL87" s="251"/>
      <c r="BM87" s="46" t="s">
        <v>227</v>
      </c>
      <c r="BN87" s="12"/>
      <c r="BO87" s="12"/>
      <c r="BP87" s="12"/>
      <c r="BQ87" s="12"/>
      <c r="BR87" s="12"/>
      <c r="BS87" s="12"/>
      <c r="BT87" s="12"/>
      <c r="BU87" s="12"/>
      <c r="BV87" s="12"/>
      <c r="BW87" s="12"/>
      <c r="BX87" s="12" t="s">
        <v>204</v>
      </c>
      <c r="BY87" s="12"/>
      <c r="BZ87" s="12"/>
      <c r="CA87" s="12"/>
      <c r="CB87" s="12"/>
      <c r="CC87" s="12"/>
      <c r="CD87" s="12"/>
      <c r="CE87" s="12" t="s">
        <v>205</v>
      </c>
      <c r="CF87" s="12"/>
      <c r="CG87" s="12"/>
      <c r="CH87" s="12"/>
      <c r="CI87" s="12"/>
      <c r="CJ87" s="12"/>
      <c r="CK87" s="12"/>
      <c r="CL87" s="12"/>
      <c r="CM87" s="28"/>
    </row>
    <row r="88" spans="2:91" s="3" customFormat="1" ht="21" customHeight="1">
      <c r="C88" s="485"/>
      <c r="D88" s="486"/>
      <c r="E88" s="486"/>
      <c r="F88" s="486"/>
      <c r="G88" s="486"/>
      <c r="H88" s="486"/>
      <c r="I88" s="486"/>
      <c r="J88" s="486"/>
      <c r="K88" s="486"/>
      <c r="L88" s="486"/>
      <c r="M88" s="486"/>
      <c r="N88" s="486"/>
      <c r="O88" s="487"/>
      <c r="P88" s="60"/>
      <c r="Q88" s="61"/>
      <c r="R88" s="61"/>
      <c r="S88" s="61"/>
      <c r="T88" s="61"/>
      <c r="U88" s="61"/>
      <c r="V88" s="61"/>
      <c r="W88" s="61"/>
      <c r="X88" s="61"/>
      <c r="Y88" s="61"/>
      <c r="Z88" s="61"/>
      <c r="AA88" s="61" t="s">
        <v>206</v>
      </c>
      <c r="AB88" s="61"/>
      <c r="AC88" s="61"/>
      <c r="AD88" s="61"/>
      <c r="AE88" s="61"/>
      <c r="AF88" s="61"/>
      <c r="AG88" s="61"/>
      <c r="AH88" s="64" t="s">
        <v>207</v>
      </c>
      <c r="AI88" s="475"/>
      <c r="AJ88" s="475"/>
      <c r="AK88" s="475"/>
      <c r="AL88" s="475"/>
      <c r="AM88" s="475"/>
      <c r="AN88" s="475"/>
      <c r="AO88" s="475"/>
      <c r="AP88" s="70" t="s">
        <v>189</v>
      </c>
      <c r="AZ88" s="485"/>
      <c r="BA88" s="486"/>
      <c r="BB88" s="486"/>
      <c r="BC88" s="486"/>
      <c r="BD88" s="486"/>
      <c r="BE88" s="486"/>
      <c r="BF88" s="486"/>
      <c r="BG88" s="486"/>
      <c r="BH88" s="486"/>
      <c r="BI88" s="486"/>
      <c r="BJ88" s="486"/>
      <c r="BK88" s="486"/>
      <c r="BL88" s="487"/>
      <c r="BM88" s="60"/>
      <c r="BN88" s="61"/>
      <c r="BO88" s="61"/>
      <c r="BP88" s="61"/>
      <c r="BQ88" s="61"/>
      <c r="BR88" s="61"/>
      <c r="BS88" s="61"/>
      <c r="BT88" s="61"/>
      <c r="BU88" s="61"/>
      <c r="BV88" s="61"/>
      <c r="BW88" s="61"/>
      <c r="BX88" s="61" t="s">
        <v>206</v>
      </c>
      <c r="BY88" s="61"/>
      <c r="BZ88" s="61"/>
      <c r="CA88" s="61"/>
      <c r="CB88" s="61"/>
      <c r="CC88" s="61"/>
      <c r="CD88" s="61"/>
      <c r="CE88" s="64" t="s">
        <v>207</v>
      </c>
      <c r="CF88" s="481"/>
      <c r="CG88" s="481"/>
      <c r="CH88" s="481"/>
      <c r="CI88" s="481"/>
      <c r="CJ88" s="481"/>
      <c r="CK88" s="481"/>
      <c r="CL88" s="481"/>
      <c r="CM88" s="70" t="s">
        <v>189</v>
      </c>
    </row>
    <row r="89" spans="2:91" s="3" customFormat="1" ht="21" customHeight="1">
      <c r="C89" s="252"/>
      <c r="D89" s="253"/>
      <c r="E89" s="253"/>
      <c r="F89" s="253"/>
      <c r="G89" s="253"/>
      <c r="H89" s="253"/>
      <c r="I89" s="253"/>
      <c r="J89" s="253"/>
      <c r="K89" s="253"/>
      <c r="L89" s="253"/>
      <c r="M89" s="253"/>
      <c r="N89" s="253"/>
      <c r="O89" s="254"/>
      <c r="P89" s="181" t="s">
        <v>208</v>
      </c>
      <c r="Q89" s="182"/>
      <c r="R89" s="182"/>
      <c r="S89" s="182"/>
      <c r="T89" s="182"/>
      <c r="U89" s="183"/>
      <c r="V89" s="308"/>
      <c r="W89" s="309"/>
      <c r="X89" s="65"/>
      <c r="Y89" s="66" t="s">
        <v>209</v>
      </c>
      <c r="Z89" s="65"/>
      <c r="AA89" s="66" t="s">
        <v>210</v>
      </c>
      <c r="AB89" s="65"/>
      <c r="AC89" s="66" t="s">
        <v>211</v>
      </c>
      <c r="AD89" s="66"/>
      <c r="AE89" s="66" t="s">
        <v>212</v>
      </c>
      <c r="AF89" s="309"/>
      <c r="AG89" s="309"/>
      <c r="AH89" s="65"/>
      <c r="AI89" s="66" t="s">
        <v>209</v>
      </c>
      <c r="AJ89" s="65"/>
      <c r="AK89" s="66" t="s">
        <v>210</v>
      </c>
      <c r="AL89" s="65"/>
      <c r="AM89" s="66" t="s">
        <v>211</v>
      </c>
      <c r="AN89" s="66"/>
      <c r="AO89" s="29"/>
      <c r="AP89" s="30"/>
      <c r="AZ89" s="252"/>
      <c r="BA89" s="253"/>
      <c r="BB89" s="253"/>
      <c r="BC89" s="253"/>
      <c r="BD89" s="253"/>
      <c r="BE89" s="253"/>
      <c r="BF89" s="253"/>
      <c r="BG89" s="253"/>
      <c r="BH89" s="253"/>
      <c r="BI89" s="253"/>
      <c r="BJ89" s="253"/>
      <c r="BK89" s="253"/>
      <c r="BL89" s="254"/>
      <c r="BM89" s="182" t="s">
        <v>208</v>
      </c>
      <c r="BN89" s="182"/>
      <c r="BO89" s="182"/>
      <c r="BP89" s="182"/>
      <c r="BQ89" s="182"/>
      <c r="BR89" s="183"/>
      <c r="BS89" s="315"/>
      <c r="BT89" s="316"/>
      <c r="BU89" s="66"/>
      <c r="BV89" s="66" t="s">
        <v>209</v>
      </c>
      <c r="BW89" s="66"/>
      <c r="BX89" s="66" t="s">
        <v>210</v>
      </c>
      <c r="BY89" s="66"/>
      <c r="BZ89" s="66" t="s">
        <v>211</v>
      </c>
      <c r="CA89" s="66"/>
      <c r="CB89" s="66" t="s">
        <v>212</v>
      </c>
      <c r="CC89" s="316"/>
      <c r="CD89" s="316"/>
      <c r="CE89" s="66"/>
      <c r="CF89" s="66" t="s">
        <v>209</v>
      </c>
      <c r="CG89" s="66"/>
      <c r="CH89" s="66" t="s">
        <v>210</v>
      </c>
      <c r="CI89" s="66"/>
      <c r="CJ89" s="66" t="s">
        <v>211</v>
      </c>
      <c r="CK89" s="66"/>
      <c r="CL89" s="29"/>
      <c r="CM89" s="30"/>
    </row>
    <row r="90" spans="2:91" s="3" customFormat="1" ht="22.5" customHeight="1"/>
    <row r="91" spans="2:91" s="3" customFormat="1" ht="22.5" customHeight="1">
      <c r="B91" s="9" t="s">
        <v>228</v>
      </c>
      <c r="AY91" s="9" t="s">
        <v>228</v>
      </c>
    </row>
    <row r="92" spans="2:91" ht="18.75" customHeight="1">
      <c r="B92" s="4" t="s">
        <v>229</v>
      </c>
      <c r="D92" s="4"/>
      <c r="AE92" s="488" t="s">
        <v>230</v>
      </c>
      <c r="AF92" s="488"/>
      <c r="AG92" s="488"/>
      <c r="AH92" s="488"/>
      <c r="AI92" s="488"/>
      <c r="AJ92" s="488"/>
      <c r="AK92" s="488"/>
      <c r="AL92" s="488"/>
      <c r="AM92" s="488"/>
      <c r="AN92" s="4" t="s">
        <v>231</v>
      </c>
      <c r="AO92" s="4"/>
      <c r="AY92" s="4" t="s">
        <v>229</v>
      </c>
      <c r="BA92" s="4"/>
      <c r="CB92" s="488" t="s">
        <v>230</v>
      </c>
      <c r="CC92" s="488"/>
      <c r="CD92" s="488"/>
      <c r="CE92" s="488"/>
      <c r="CF92" s="488"/>
      <c r="CG92" s="488"/>
      <c r="CH92" s="488"/>
      <c r="CI92" s="488"/>
      <c r="CJ92" s="488"/>
      <c r="CK92" s="4" t="s">
        <v>231</v>
      </c>
      <c r="CL92" s="4"/>
    </row>
    <row r="93" spans="2:91" ht="18.75" customHeight="1">
      <c r="B93" s="10" t="s">
        <v>232</v>
      </c>
      <c r="AN93" s="71" t="s">
        <v>233</v>
      </c>
      <c r="AY93" s="10" t="s">
        <v>232</v>
      </c>
      <c r="CK93" s="71" t="s">
        <v>233</v>
      </c>
    </row>
    <row r="94" spans="2:91" ht="22.5" customHeight="1">
      <c r="D94" s="181"/>
      <c r="E94" s="182"/>
      <c r="F94" s="182"/>
      <c r="G94" s="182"/>
      <c r="H94" s="182"/>
      <c r="I94" s="183"/>
      <c r="J94" s="181" t="s">
        <v>234</v>
      </c>
      <c r="K94" s="182"/>
      <c r="L94" s="182"/>
      <c r="M94" s="182"/>
      <c r="N94" s="182"/>
      <c r="O94" s="182"/>
      <c r="P94" s="182"/>
      <c r="Q94" s="182"/>
      <c r="R94" s="182"/>
      <c r="S94" s="182"/>
      <c r="T94" s="182"/>
      <c r="U94" s="182"/>
      <c r="V94" s="182"/>
      <c r="W94" s="182"/>
      <c r="X94" s="182"/>
      <c r="Y94" s="182"/>
      <c r="Z94" s="182"/>
      <c r="AA94" s="182"/>
      <c r="AB94" s="182"/>
      <c r="AC94" s="182"/>
      <c r="AD94" s="182"/>
      <c r="AE94" s="182"/>
      <c r="AF94" s="182"/>
      <c r="AG94" s="182"/>
      <c r="AH94" s="182"/>
      <c r="AI94" s="182"/>
      <c r="AJ94" s="182"/>
      <c r="AK94" s="182"/>
      <c r="AL94" s="182"/>
      <c r="AM94" s="182"/>
      <c r="AN94" s="183"/>
      <c r="BA94" s="181"/>
      <c r="BB94" s="182"/>
      <c r="BC94" s="182"/>
      <c r="BD94" s="182"/>
      <c r="BE94" s="182"/>
      <c r="BF94" s="183"/>
      <c r="BG94" s="181" t="s">
        <v>234</v>
      </c>
      <c r="BH94" s="182"/>
      <c r="BI94" s="182"/>
      <c r="BJ94" s="182"/>
      <c r="BK94" s="182"/>
      <c r="BL94" s="182"/>
      <c r="BM94" s="182"/>
      <c r="BN94" s="182"/>
      <c r="BO94" s="182"/>
      <c r="BP94" s="182"/>
      <c r="BQ94" s="182"/>
      <c r="BR94" s="182"/>
      <c r="BS94" s="182"/>
      <c r="BT94" s="182"/>
      <c r="BU94" s="182"/>
      <c r="BV94" s="182"/>
      <c r="BW94" s="182"/>
      <c r="BX94" s="182"/>
      <c r="BY94" s="182"/>
      <c r="BZ94" s="182"/>
      <c r="CA94" s="182"/>
      <c r="CB94" s="182"/>
      <c r="CC94" s="182"/>
      <c r="CD94" s="182"/>
      <c r="CE94" s="182"/>
      <c r="CF94" s="182"/>
      <c r="CG94" s="182"/>
      <c r="CH94" s="182"/>
      <c r="CI94" s="182"/>
      <c r="CJ94" s="182"/>
      <c r="CK94" s="183"/>
    </row>
    <row r="95" spans="2:91" ht="19.5" customHeight="1">
      <c r="D95" s="181" t="s">
        <v>235</v>
      </c>
      <c r="E95" s="182"/>
      <c r="F95" s="182"/>
      <c r="G95" s="182"/>
      <c r="H95" s="182"/>
      <c r="I95" s="183"/>
      <c r="J95" s="42"/>
      <c r="K95" s="29"/>
      <c r="L95" s="81" t="s">
        <v>236</v>
      </c>
      <c r="M95" s="2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c r="AN95" s="30"/>
      <c r="BA95" s="210" t="s">
        <v>235</v>
      </c>
      <c r="BB95" s="211"/>
      <c r="BC95" s="211"/>
      <c r="BD95" s="211"/>
      <c r="BE95" s="211"/>
      <c r="BF95" s="212"/>
      <c r="BG95" s="46"/>
      <c r="BH95" s="12"/>
      <c r="BI95" s="73" t="s">
        <v>236</v>
      </c>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28"/>
    </row>
    <row r="96" spans="2:91" ht="18.75" customHeight="1">
      <c r="B96" s="10" t="s">
        <v>238</v>
      </c>
      <c r="AY96" s="10" t="s">
        <v>238</v>
      </c>
    </row>
    <row r="97" spans="2:93" ht="22.5" customHeight="1">
      <c r="D97" s="181"/>
      <c r="E97" s="182"/>
      <c r="F97" s="182"/>
      <c r="G97" s="182"/>
      <c r="H97" s="182"/>
      <c r="I97" s="182"/>
      <c r="J97" s="183"/>
      <c r="K97" s="181" t="s">
        <v>239</v>
      </c>
      <c r="L97" s="182"/>
      <c r="M97" s="182"/>
      <c r="N97" s="182"/>
      <c r="O97" s="182"/>
      <c r="P97" s="182"/>
      <c r="Q97" s="182"/>
      <c r="R97" s="182"/>
      <c r="S97" s="182"/>
      <c r="T97" s="182"/>
      <c r="U97" s="182"/>
      <c r="V97" s="182"/>
      <c r="W97" s="182"/>
      <c r="X97" s="182"/>
      <c r="Y97" s="182"/>
      <c r="Z97" s="182"/>
      <c r="AA97" s="182"/>
      <c r="AB97" s="182"/>
      <c r="AC97" s="182"/>
      <c r="AD97" s="182"/>
      <c r="AE97" s="182"/>
      <c r="AF97" s="182"/>
      <c r="AG97" s="182"/>
      <c r="AH97" s="182"/>
      <c r="AI97" s="182"/>
      <c r="AJ97" s="182"/>
      <c r="AK97" s="182"/>
      <c r="AL97" s="182"/>
      <c r="AM97" s="183"/>
      <c r="AN97" s="181" t="s">
        <v>371</v>
      </c>
      <c r="AO97" s="182"/>
      <c r="AP97" s="182"/>
      <c r="AQ97" s="182"/>
      <c r="AR97" s="183"/>
      <c r="BA97" s="181"/>
      <c r="BB97" s="182"/>
      <c r="BC97" s="182"/>
      <c r="BD97" s="182"/>
      <c r="BE97" s="182"/>
      <c r="BF97" s="182"/>
      <c r="BG97" s="183"/>
      <c r="BH97" s="181" t="s">
        <v>239</v>
      </c>
      <c r="BI97" s="182"/>
      <c r="BJ97" s="182"/>
      <c r="BK97" s="182"/>
      <c r="BL97" s="182"/>
      <c r="BM97" s="182"/>
      <c r="BN97" s="182"/>
      <c r="BO97" s="182"/>
      <c r="BP97" s="182"/>
      <c r="BQ97" s="182"/>
      <c r="BR97" s="182"/>
      <c r="BS97" s="182"/>
      <c r="BT97" s="182"/>
      <c r="BU97" s="182"/>
      <c r="BV97" s="182"/>
      <c r="BW97" s="182"/>
      <c r="BX97" s="182"/>
      <c r="BY97" s="182"/>
      <c r="BZ97" s="182"/>
      <c r="CA97" s="182"/>
      <c r="CB97" s="182"/>
      <c r="CC97" s="182"/>
      <c r="CD97" s="182"/>
      <c r="CE97" s="182"/>
      <c r="CF97" s="182"/>
      <c r="CG97" s="182"/>
      <c r="CH97" s="182"/>
      <c r="CI97" s="182"/>
      <c r="CJ97" s="183"/>
      <c r="CK97" s="181" t="s">
        <v>371</v>
      </c>
      <c r="CL97" s="182"/>
      <c r="CM97" s="182"/>
      <c r="CN97" s="182"/>
      <c r="CO97" s="183"/>
    </row>
    <row r="98" spans="2:93" ht="21" customHeight="1">
      <c r="D98" s="489" t="s">
        <v>240</v>
      </c>
      <c r="E98" s="489"/>
      <c r="F98" s="302" t="s">
        <v>241</v>
      </c>
      <c r="G98" s="302"/>
      <c r="H98" s="302"/>
      <c r="I98" s="302"/>
      <c r="J98" s="302"/>
      <c r="K98" s="80"/>
      <c r="L98" s="81"/>
      <c r="M98" s="81" t="s">
        <v>242</v>
      </c>
      <c r="N98" s="81"/>
      <c r="O98" s="81"/>
      <c r="P98" s="81"/>
      <c r="Q98" s="81"/>
      <c r="R98" s="81"/>
      <c r="S98" s="81"/>
      <c r="T98" s="81"/>
      <c r="U98" s="81"/>
      <c r="V98" s="81"/>
      <c r="W98" s="81" t="s">
        <v>243</v>
      </c>
      <c r="X98" s="81"/>
      <c r="Y98" s="81"/>
      <c r="Z98" s="81"/>
      <c r="AA98" s="81"/>
      <c r="AB98" s="81"/>
      <c r="AC98" s="81"/>
      <c r="AD98" s="81"/>
      <c r="AE98" s="81"/>
      <c r="AF98" s="81"/>
      <c r="AG98" s="81"/>
      <c r="AH98" s="81"/>
      <c r="AI98" s="81"/>
      <c r="AJ98" s="81"/>
      <c r="AK98" s="81"/>
      <c r="AL98" s="81"/>
      <c r="AM98" s="81"/>
      <c r="AN98" s="599"/>
      <c r="AO98" s="600"/>
      <c r="AP98" s="600"/>
      <c r="AQ98" s="600"/>
      <c r="AR98" s="601"/>
      <c r="BA98" s="489" t="s">
        <v>240</v>
      </c>
      <c r="BB98" s="489"/>
      <c r="BC98" s="302" t="s">
        <v>241</v>
      </c>
      <c r="BD98" s="302"/>
      <c r="BE98" s="302"/>
      <c r="BF98" s="302"/>
      <c r="BG98" s="302"/>
      <c r="BH98" s="80"/>
      <c r="BI98" s="81"/>
      <c r="BJ98" s="81" t="s">
        <v>242</v>
      </c>
      <c r="BK98" s="81"/>
      <c r="BL98" s="81"/>
      <c r="BM98" s="81"/>
      <c r="BN98" s="81"/>
      <c r="BO98" s="81"/>
      <c r="BP98" s="81"/>
      <c r="BQ98" s="81"/>
      <c r="BR98" s="81"/>
      <c r="BS98" s="81"/>
      <c r="BT98" s="81" t="s">
        <v>243</v>
      </c>
      <c r="BU98" s="81"/>
      <c r="BV98" s="81"/>
      <c r="BW98" s="81"/>
      <c r="BX98" s="81"/>
      <c r="BY98" s="81"/>
      <c r="BZ98" s="81"/>
      <c r="CA98" s="81"/>
      <c r="CB98" s="81"/>
      <c r="CC98" s="81"/>
      <c r="CD98" s="81"/>
      <c r="CE98" s="81"/>
      <c r="CF98" s="81"/>
      <c r="CG98" s="81"/>
      <c r="CH98" s="81"/>
      <c r="CI98" s="81"/>
      <c r="CJ98" s="81"/>
      <c r="CK98" s="602"/>
      <c r="CL98" s="602"/>
      <c r="CM98" s="602"/>
      <c r="CN98" s="602"/>
      <c r="CO98" s="602"/>
    </row>
    <row r="99" spans="2:93" ht="21" customHeight="1">
      <c r="D99" s="489"/>
      <c r="E99" s="489"/>
      <c r="F99" s="302" t="s">
        <v>244</v>
      </c>
      <c r="G99" s="302"/>
      <c r="H99" s="302"/>
      <c r="I99" s="302"/>
      <c r="J99" s="302"/>
      <c r="K99" s="88"/>
      <c r="L99" s="4"/>
      <c r="M99" s="4" t="s">
        <v>245</v>
      </c>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603"/>
      <c r="AO99" s="604"/>
      <c r="AP99" s="604"/>
      <c r="AQ99" s="604"/>
      <c r="AR99" s="605"/>
      <c r="BA99" s="489"/>
      <c r="BB99" s="489"/>
      <c r="BC99" s="302" t="s">
        <v>244</v>
      </c>
      <c r="BD99" s="302"/>
      <c r="BE99" s="302"/>
      <c r="BF99" s="302"/>
      <c r="BG99" s="302"/>
      <c r="BH99" s="88"/>
      <c r="BI99" s="4"/>
      <c r="BJ99" s="4" t="s">
        <v>245</v>
      </c>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602"/>
      <c r="CL99" s="602"/>
      <c r="CM99" s="602"/>
      <c r="CN99" s="602"/>
      <c r="CO99" s="602"/>
    </row>
    <row r="100" spans="2:93" ht="21" customHeight="1">
      <c r="D100" s="489"/>
      <c r="E100" s="489"/>
      <c r="F100" s="302"/>
      <c r="G100" s="302"/>
      <c r="H100" s="302"/>
      <c r="I100" s="302"/>
      <c r="J100" s="302"/>
      <c r="K100" s="88"/>
      <c r="L100" s="4"/>
      <c r="M100" s="4" t="s">
        <v>246</v>
      </c>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606"/>
      <c r="AO100" s="607"/>
      <c r="AP100" s="607"/>
      <c r="AQ100" s="607"/>
      <c r="AR100" s="608"/>
      <c r="BA100" s="489"/>
      <c r="BB100" s="489"/>
      <c r="BC100" s="302"/>
      <c r="BD100" s="302"/>
      <c r="BE100" s="302"/>
      <c r="BF100" s="302"/>
      <c r="BG100" s="302"/>
      <c r="BH100" s="88"/>
      <c r="BI100" s="4"/>
      <c r="BJ100" s="4" t="s">
        <v>246</v>
      </c>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602"/>
      <c r="CL100" s="602"/>
      <c r="CM100" s="602"/>
      <c r="CN100" s="602"/>
      <c r="CO100" s="602"/>
    </row>
    <row r="101" spans="2:93" ht="21" customHeight="1">
      <c r="D101" s="489"/>
      <c r="E101" s="489"/>
      <c r="F101" s="302"/>
      <c r="G101" s="302"/>
      <c r="H101" s="302"/>
      <c r="I101" s="302"/>
      <c r="J101" s="302"/>
      <c r="K101" s="93"/>
      <c r="L101" s="75"/>
      <c r="M101" s="75" t="s">
        <v>247</v>
      </c>
      <c r="N101" s="75"/>
      <c r="O101" s="75"/>
      <c r="P101" s="75"/>
      <c r="Q101" s="75"/>
      <c r="R101" s="75"/>
      <c r="S101" s="75"/>
      <c r="T101" s="75"/>
      <c r="U101" s="75"/>
      <c r="V101" s="75"/>
      <c r="W101" s="75"/>
      <c r="X101" s="75"/>
      <c r="Y101" s="75"/>
      <c r="Z101" s="75"/>
      <c r="AA101" s="75"/>
      <c r="AB101" s="75"/>
      <c r="AC101" s="75"/>
      <c r="AD101" s="75"/>
      <c r="AE101" s="75"/>
      <c r="AF101" s="75"/>
      <c r="AG101" s="75"/>
      <c r="AH101" s="75" t="s">
        <v>243</v>
      </c>
      <c r="AI101" s="75"/>
      <c r="AJ101" s="75"/>
      <c r="AK101" s="75"/>
      <c r="AL101" s="75"/>
      <c r="AM101" s="75"/>
      <c r="AN101" s="609"/>
      <c r="AO101" s="610"/>
      <c r="AP101" s="610"/>
      <c r="AQ101" s="610"/>
      <c r="AR101" s="611"/>
      <c r="BA101" s="489"/>
      <c r="BB101" s="489"/>
      <c r="BC101" s="302"/>
      <c r="BD101" s="302"/>
      <c r="BE101" s="302"/>
      <c r="BF101" s="302"/>
      <c r="BG101" s="302"/>
      <c r="BH101" s="93"/>
      <c r="BI101" s="75"/>
      <c r="BJ101" s="75" t="s">
        <v>247</v>
      </c>
      <c r="BK101" s="75"/>
      <c r="BL101" s="75"/>
      <c r="BM101" s="75"/>
      <c r="BN101" s="75"/>
      <c r="BO101" s="75"/>
      <c r="BP101" s="75"/>
      <c r="BQ101" s="75"/>
      <c r="BR101" s="75"/>
      <c r="BS101" s="75"/>
      <c r="BT101" s="75"/>
      <c r="BU101" s="75"/>
      <c r="BV101" s="75"/>
      <c r="BW101" s="75"/>
      <c r="BX101" s="75"/>
      <c r="BY101" s="75"/>
      <c r="BZ101" s="75"/>
      <c r="CA101" s="75"/>
      <c r="CB101" s="75"/>
      <c r="CC101" s="75"/>
      <c r="CD101" s="75"/>
      <c r="CE101" s="75" t="s">
        <v>243</v>
      </c>
      <c r="CF101" s="75"/>
      <c r="CG101" s="75"/>
      <c r="CH101" s="75"/>
      <c r="CI101" s="75"/>
      <c r="CJ101" s="75"/>
      <c r="CK101" s="602"/>
      <c r="CL101" s="602"/>
      <c r="CM101" s="602"/>
      <c r="CN101" s="602"/>
      <c r="CO101" s="602"/>
    </row>
    <row r="102" spans="2:93" ht="21" customHeight="1">
      <c r="D102" s="489" t="s">
        <v>248</v>
      </c>
      <c r="E102" s="489"/>
      <c r="F102" s="302" t="s">
        <v>241</v>
      </c>
      <c r="G102" s="302"/>
      <c r="H102" s="302"/>
      <c r="I102" s="302"/>
      <c r="J102" s="302"/>
      <c r="K102" s="93"/>
      <c r="L102" s="75"/>
      <c r="M102" s="75" t="s">
        <v>249</v>
      </c>
      <c r="N102" s="75"/>
      <c r="O102" s="75"/>
      <c r="P102" s="75"/>
      <c r="Q102" s="75"/>
      <c r="R102" s="75"/>
      <c r="S102" s="75"/>
      <c r="T102" s="75"/>
      <c r="U102" s="75"/>
      <c r="V102" s="75"/>
      <c r="W102" s="75"/>
      <c r="X102" s="75"/>
      <c r="Y102" s="75"/>
      <c r="Z102" s="75"/>
      <c r="AA102" s="75"/>
      <c r="AB102" s="75"/>
      <c r="AC102" s="75"/>
      <c r="AD102" s="75"/>
      <c r="AE102" s="75"/>
      <c r="AF102" s="75"/>
      <c r="AG102" s="75"/>
      <c r="AH102" s="75" t="s">
        <v>243</v>
      </c>
      <c r="AI102" s="75"/>
      <c r="AJ102" s="75"/>
      <c r="AK102" s="75"/>
      <c r="AL102" s="75"/>
      <c r="AM102" s="75"/>
      <c r="AN102" s="612"/>
      <c r="AO102" s="613"/>
      <c r="AP102" s="613"/>
      <c r="AQ102" s="613"/>
      <c r="AR102" s="613"/>
      <c r="BA102" s="489" t="s">
        <v>248</v>
      </c>
      <c r="BB102" s="489"/>
      <c r="BC102" s="302" t="s">
        <v>241</v>
      </c>
      <c r="BD102" s="302"/>
      <c r="BE102" s="302"/>
      <c r="BF102" s="302"/>
      <c r="BG102" s="302"/>
      <c r="BH102" s="93"/>
      <c r="BI102" s="81"/>
      <c r="BJ102" s="81" t="s">
        <v>249</v>
      </c>
      <c r="BK102" s="81"/>
      <c r="BL102" s="81"/>
      <c r="BM102" s="81"/>
      <c r="BN102" s="81"/>
      <c r="BO102" s="81"/>
      <c r="BP102" s="81"/>
      <c r="BQ102" s="81"/>
      <c r="BR102" s="81"/>
      <c r="BS102" s="81"/>
      <c r="BT102" s="81"/>
      <c r="BU102" s="81"/>
      <c r="BV102" s="81"/>
      <c r="BW102" s="81"/>
      <c r="BX102" s="81"/>
      <c r="BY102" s="81"/>
      <c r="BZ102" s="81"/>
      <c r="CA102" s="81"/>
      <c r="CB102" s="81"/>
      <c r="CC102" s="81"/>
      <c r="CD102" s="81"/>
      <c r="CE102" s="81" t="s">
        <v>243</v>
      </c>
      <c r="CF102" s="81"/>
      <c r="CG102" s="81"/>
      <c r="CH102" s="81"/>
      <c r="CI102" s="81"/>
      <c r="CJ102" s="126"/>
      <c r="CK102" s="4"/>
      <c r="CL102" s="4"/>
      <c r="CM102" s="4"/>
    </row>
    <row r="103" spans="2:93" ht="21" customHeight="1">
      <c r="D103" s="489"/>
      <c r="E103" s="489"/>
      <c r="F103" s="302" t="s">
        <v>244</v>
      </c>
      <c r="G103" s="302"/>
      <c r="H103" s="302"/>
      <c r="I103" s="302"/>
      <c r="J103" s="302"/>
      <c r="K103" s="88"/>
      <c r="L103" s="4"/>
      <c r="M103" s="4" t="s">
        <v>245</v>
      </c>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614"/>
      <c r="AO103" s="615"/>
      <c r="AP103" s="615"/>
      <c r="AQ103" s="615"/>
      <c r="AR103" s="615"/>
      <c r="BA103" s="489"/>
      <c r="BB103" s="489"/>
      <c r="BC103" s="302" t="s">
        <v>244</v>
      </c>
      <c r="BD103" s="302"/>
      <c r="BE103" s="302"/>
      <c r="BF103" s="302"/>
      <c r="BG103" s="302"/>
      <c r="BH103" s="88"/>
      <c r="BI103" s="4"/>
      <c r="BJ103" s="4" t="s">
        <v>245</v>
      </c>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127"/>
      <c r="CK103" s="4"/>
      <c r="CL103" s="4"/>
      <c r="CM103" s="4"/>
    </row>
    <row r="104" spans="2:93" ht="21" customHeight="1">
      <c r="D104" s="489"/>
      <c r="E104" s="489"/>
      <c r="F104" s="302"/>
      <c r="G104" s="302"/>
      <c r="H104" s="302"/>
      <c r="I104" s="302"/>
      <c r="J104" s="302"/>
      <c r="K104" s="88"/>
      <c r="L104" s="4"/>
      <c r="M104" s="4" t="s">
        <v>250</v>
      </c>
      <c r="N104" s="4"/>
      <c r="O104" s="4"/>
      <c r="P104" s="4"/>
      <c r="Q104" s="4"/>
      <c r="R104" s="4"/>
      <c r="S104" s="4"/>
      <c r="T104" s="4"/>
      <c r="U104" s="4"/>
      <c r="V104" s="4"/>
      <c r="W104" s="4"/>
      <c r="X104" s="4"/>
      <c r="Y104" s="4"/>
      <c r="Z104" s="4"/>
      <c r="AA104" s="4"/>
      <c r="AB104" s="4"/>
      <c r="AC104" s="4"/>
      <c r="AD104" s="4"/>
      <c r="AE104" s="4"/>
      <c r="AF104" s="4"/>
      <c r="AG104" s="4"/>
      <c r="AH104" s="4" t="s">
        <v>243</v>
      </c>
      <c r="AI104" s="4"/>
      <c r="AJ104" s="4"/>
      <c r="AK104" s="4"/>
      <c r="AL104" s="4"/>
      <c r="AM104" s="4"/>
      <c r="AN104" s="614"/>
      <c r="AO104" s="615"/>
      <c r="AP104" s="615"/>
      <c r="AQ104" s="615"/>
      <c r="AR104" s="615"/>
      <c r="BA104" s="489"/>
      <c r="BB104" s="489"/>
      <c r="BC104" s="302"/>
      <c r="BD104" s="302"/>
      <c r="BE104" s="302"/>
      <c r="BF104" s="302"/>
      <c r="BG104" s="302"/>
      <c r="BH104" s="88"/>
      <c r="BI104" s="4"/>
      <c r="BJ104" s="4" t="s">
        <v>250</v>
      </c>
      <c r="BK104" s="4"/>
      <c r="BL104" s="4"/>
      <c r="BM104" s="4"/>
      <c r="BN104" s="4"/>
      <c r="BO104" s="4"/>
      <c r="BP104" s="4"/>
      <c r="BQ104" s="4"/>
      <c r="BR104" s="4"/>
      <c r="BS104" s="4"/>
      <c r="BT104" s="4"/>
      <c r="BU104" s="4"/>
      <c r="BV104" s="4"/>
      <c r="BW104" s="4"/>
      <c r="BX104" s="4"/>
      <c r="BY104" s="4"/>
      <c r="BZ104" s="4"/>
      <c r="CA104" s="4"/>
      <c r="CB104" s="4"/>
      <c r="CC104" s="4"/>
      <c r="CD104" s="4"/>
      <c r="CE104" s="4" t="s">
        <v>243</v>
      </c>
      <c r="CF104" s="4"/>
      <c r="CG104" s="4"/>
      <c r="CH104" s="4"/>
      <c r="CI104" s="4"/>
      <c r="CJ104" s="127"/>
      <c r="CK104" s="4"/>
      <c r="CL104" s="4"/>
      <c r="CM104" s="4"/>
    </row>
    <row r="105" spans="2:93" ht="21" customHeight="1">
      <c r="D105" s="489"/>
      <c r="E105" s="489"/>
      <c r="F105" s="302"/>
      <c r="G105" s="302"/>
      <c r="H105" s="302"/>
      <c r="I105" s="302"/>
      <c r="J105" s="302"/>
      <c r="K105" s="93"/>
      <c r="L105" s="616" t="s">
        <v>372</v>
      </c>
      <c r="M105" s="616"/>
      <c r="N105" s="616"/>
      <c r="O105" s="616"/>
      <c r="P105" s="616"/>
      <c r="Q105" s="616"/>
      <c r="R105" s="616"/>
      <c r="S105" s="616"/>
      <c r="T105" s="616"/>
      <c r="U105" s="616"/>
      <c r="V105" s="616"/>
      <c r="W105" s="616"/>
      <c r="X105" s="616"/>
      <c r="Y105" s="616"/>
      <c r="Z105" s="616"/>
      <c r="AA105" s="616"/>
      <c r="AB105" s="616"/>
      <c r="AC105" s="616"/>
      <c r="AD105" s="616"/>
      <c r="AE105" s="616"/>
      <c r="AF105" s="616"/>
      <c r="AG105" s="616"/>
      <c r="AH105" s="616"/>
      <c r="AI105" s="616"/>
      <c r="AJ105" s="616"/>
      <c r="AK105" s="616"/>
      <c r="AL105" s="616"/>
      <c r="AM105" s="617"/>
      <c r="AN105" s="614"/>
      <c r="AO105" s="615"/>
      <c r="AP105" s="615"/>
      <c r="AQ105" s="615"/>
      <c r="AR105" s="615"/>
      <c r="BA105" s="489"/>
      <c r="BB105" s="489"/>
      <c r="BC105" s="302"/>
      <c r="BD105" s="302"/>
      <c r="BE105" s="302"/>
      <c r="BF105" s="302"/>
      <c r="BG105" s="302"/>
      <c r="BH105" s="93"/>
      <c r="BI105" s="616" t="s">
        <v>372</v>
      </c>
      <c r="BJ105" s="616"/>
      <c r="BK105" s="616"/>
      <c r="BL105" s="616"/>
      <c r="BM105" s="616"/>
      <c r="BN105" s="616"/>
      <c r="BO105" s="616"/>
      <c r="BP105" s="616"/>
      <c r="BQ105" s="616"/>
      <c r="BR105" s="616"/>
      <c r="BS105" s="616"/>
      <c r="BT105" s="616"/>
      <c r="BU105" s="616"/>
      <c r="BV105" s="616"/>
      <c r="BW105" s="616"/>
      <c r="BX105" s="616"/>
      <c r="BY105" s="616"/>
      <c r="BZ105" s="616"/>
      <c r="CA105" s="616"/>
      <c r="CB105" s="616"/>
      <c r="CC105" s="616"/>
      <c r="CD105" s="616"/>
      <c r="CE105" s="616"/>
      <c r="CF105" s="616"/>
      <c r="CG105" s="616"/>
      <c r="CH105" s="616"/>
      <c r="CI105" s="616"/>
      <c r="CJ105" s="617"/>
      <c r="CK105" s="4"/>
      <c r="CL105" s="4"/>
      <c r="CM105" s="4"/>
    </row>
    <row r="106" spans="2:93" ht="21" customHeight="1">
      <c r="D106" s="496" t="s">
        <v>252</v>
      </c>
      <c r="E106" s="496"/>
      <c r="F106" s="302" t="s">
        <v>241</v>
      </c>
      <c r="G106" s="302"/>
      <c r="H106" s="302"/>
      <c r="I106" s="302"/>
      <c r="J106" s="302"/>
      <c r="K106" s="93"/>
      <c r="L106" s="75"/>
      <c r="M106" s="75" t="s">
        <v>249</v>
      </c>
      <c r="N106" s="75"/>
      <c r="O106" s="75"/>
      <c r="P106" s="75"/>
      <c r="Q106" s="75"/>
      <c r="R106" s="75"/>
      <c r="S106" s="75"/>
      <c r="T106" s="75"/>
      <c r="U106" s="75"/>
      <c r="V106" s="75"/>
      <c r="W106" s="75"/>
      <c r="X106" s="75"/>
      <c r="Y106" s="75"/>
      <c r="Z106" s="75"/>
      <c r="AA106" s="75"/>
      <c r="AB106" s="75"/>
      <c r="AC106" s="75"/>
      <c r="AD106" s="75"/>
      <c r="AE106" s="75"/>
      <c r="AF106" s="75"/>
      <c r="AG106" s="75"/>
      <c r="AH106" s="75" t="s">
        <v>253</v>
      </c>
      <c r="AI106" s="75"/>
      <c r="AJ106" s="75"/>
      <c r="AK106" s="75"/>
      <c r="AL106" s="75"/>
      <c r="AM106" s="75"/>
      <c r="AN106" s="614"/>
      <c r="AO106" s="615"/>
      <c r="AP106" s="615"/>
      <c r="AQ106" s="615"/>
      <c r="AR106" s="615"/>
      <c r="BA106" s="496" t="s">
        <v>252</v>
      </c>
      <c r="BB106" s="496"/>
      <c r="BC106" s="302" t="s">
        <v>241</v>
      </c>
      <c r="BD106" s="302"/>
      <c r="BE106" s="302"/>
      <c r="BF106" s="302"/>
      <c r="BG106" s="302"/>
      <c r="BH106" s="93"/>
      <c r="BI106" s="75"/>
      <c r="BJ106" s="75" t="s">
        <v>249</v>
      </c>
      <c r="BK106" s="75"/>
      <c r="BL106" s="75"/>
      <c r="BM106" s="75"/>
      <c r="BN106" s="75"/>
      <c r="BO106" s="75"/>
      <c r="BP106" s="75"/>
      <c r="BQ106" s="75"/>
      <c r="BR106" s="75"/>
      <c r="BS106" s="75"/>
      <c r="BT106" s="75"/>
      <c r="BU106" s="75"/>
      <c r="BV106" s="75"/>
      <c r="BW106" s="75"/>
      <c r="BX106" s="75"/>
      <c r="BY106" s="75"/>
      <c r="BZ106" s="75"/>
      <c r="CA106" s="75"/>
      <c r="CB106" s="75"/>
      <c r="CC106" s="75"/>
      <c r="CD106" s="75"/>
      <c r="CE106" s="75" t="s">
        <v>253</v>
      </c>
      <c r="CF106" s="75"/>
      <c r="CG106" s="75"/>
      <c r="CH106" s="75"/>
      <c r="CI106" s="75"/>
      <c r="CJ106" s="128"/>
      <c r="CK106" s="4"/>
      <c r="CL106" s="4"/>
      <c r="CM106" s="4"/>
    </row>
    <row r="107" spans="2:93" ht="21" customHeight="1">
      <c r="D107" s="496"/>
      <c r="E107" s="496"/>
      <c r="F107" s="302" t="s">
        <v>244</v>
      </c>
      <c r="G107" s="302"/>
      <c r="H107" s="302"/>
      <c r="I107" s="302"/>
      <c r="J107" s="302"/>
      <c r="K107" s="88"/>
      <c r="L107" s="4"/>
      <c r="M107" s="618" t="s">
        <v>373</v>
      </c>
      <c r="N107" s="618"/>
      <c r="O107" s="618"/>
      <c r="P107" s="618"/>
      <c r="Q107" s="618"/>
      <c r="R107" s="618"/>
      <c r="S107" s="618"/>
      <c r="T107" s="618"/>
      <c r="U107" s="618"/>
      <c r="V107" s="618"/>
      <c r="W107" s="618"/>
      <c r="X107" s="618"/>
      <c r="Y107" s="618"/>
      <c r="Z107" s="618"/>
      <c r="AA107" s="618"/>
      <c r="AB107" s="618"/>
      <c r="AC107" s="618"/>
      <c r="AD107" s="618"/>
      <c r="AE107" s="618"/>
      <c r="AF107" s="618"/>
      <c r="AG107" s="618"/>
      <c r="AH107" s="618"/>
      <c r="AI107" s="618"/>
      <c r="AJ107" s="618"/>
      <c r="AK107" s="618"/>
      <c r="AL107" s="618"/>
      <c r="AM107" s="619"/>
      <c r="AN107" s="615"/>
      <c r="AO107" s="615"/>
      <c r="AP107" s="615"/>
      <c r="AQ107" s="615"/>
      <c r="AR107" s="615"/>
      <c r="BA107" s="496"/>
      <c r="BB107" s="496"/>
      <c r="BC107" s="302" t="s">
        <v>244</v>
      </c>
      <c r="BD107" s="302"/>
      <c r="BE107" s="302"/>
      <c r="BF107" s="302"/>
      <c r="BG107" s="302"/>
      <c r="BH107" s="88"/>
      <c r="BI107" s="4"/>
      <c r="BJ107" s="618" t="s">
        <v>373</v>
      </c>
      <c r="BK107" s="618"/>
      <c r="BL107" s="618"/>
      <c r="BM107" s="618"/>
      <c r="BN107" s="618"/>
      <c r="BO107" s="618"/>
      <c r="BP107" s="618"/>
      <c r="BQ107" s="618"/>
      <c r="BR107" s="618"/>
      <c r="BS107" s="618"/>
      <c r="BT107" s="618"/>
      <c r="BU107" s="618"/>
      <c r="BV107" s="618"/>
      <c r="BW107" s="618"/>
      <c r="BX107" s="618"/>
      <c r="BY107" s="618"/>
      <c r="BZ107" s="618"/>
      <c r="CA107" s="618"/>
      <c r="CB107" s="618"/>
      <c r="CC107" s="618"/>
      <c r="CD107" s="618"/>
      <c r="CE107" s="618"/>
      <c r="CF107" s="618"/>
      <c r="CG107" s="618"/>
      <c r="CH107" s="618"/>
      <c r="CI107" s="618"/>
      <c r="CJ107" s="619"/>
      <c r="CK107" s="4"/>
      <c r="CL107" s="4"/>
      <c r="CM107" s="4"/>
    </row>
    <row r="108" spans="2:93" ht="21" customHeight="1">
      <c r="D108" s="496"/>
      <c r="E108" s="496"/>
      <c r="F108" s="302"/>
      <c r="G108" s="302"/>
      <c r="H108" s="302"/>
      <c r="I108" s="302"/>
      <c r="J108" s="302"/>
      <c r="K108" s="88"/>
      <c r="L108" s="4"/>
      <c r="M108" s="4" t="s">
        <v>374</v>
      </c>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127"/>
      <c r="AN108" s="615"/>
      <c r="AO108" s="615"/>
      <c r="AP108" s="615"/>
      <c r="AQ108" s="615"/>
      <c r="AR108" s="615"/>
      <c r="BA108" s="496"/>
      <c r="BB108" s="496"/>
      <c r="BC108" s="302"/>
      <c r="BD108" s="302"/>
      <c r="BE108" s="302"/>
      <c r="BF108" s="302"/>
      <c r="BG108" s="302"/>
      <c r="BH108" s="88"/>
      <c r="BI108" s="4"/>
      <c r="BJ108" s="4" t="s">
        <v>374</v>
      </c>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127"/>
      <c r="CK108" s="4"/>
      <c r="CL108" s="4"/>
      <c r="CM108" s="4"/>
    </row>
    <row r="109" spans="2:93" ht="21" customHeight="1">
      <c r="D109" s="496"/>
      <c r="E109" s="496"/>
      <c r="F109" s="302"/>
      <c r="G109" s="302"/>
      <c r="H109" s="302"/>
      <c r="I109" s="302"/>
      <c r="J109" s="302"/>
      <c r="K109" s="88"/>
      <c r="L109" s="4"/>
      <c r="M109" s="4" t="s">
        <v>255</v>
      </c>
      <c r="N109" s="4"/>
      <c r="O109" s="4"/>
      <c r="P109" s="4"/>
      <c r="Q109" s="4"/>
      <c r="R109" s="4"/>
      <c r="S109" s="4"/>
      <c r="T109" s="4"/>
      <c r="U109" s="4"/>
      <c r="V109" s="4"/>
      <c r="W109" s="4"/>
      <c r="X109" s="4" t="s">
        <v>253</v>
      </c>
      <c r="Y109" s="4"/>
      <c r="Z109" s="4"/>
      <c r="AA109" s="4"/>
      <c r="AB109" s="4"/>
      <c r="AC109" s="4"/>
      <c r="AD109" s="4"/>
      <c r="AE109" s="4"/>
      <c r="AF109" s="4"/>
      <c r="AG109" s="4"/>
      <c r="AH109" s="4"/>
      <c r="AI109" s="4"/>
      <c r="AJ109" s="4"/>
      <c r="AK109" s="4"/>
      <c r="AL109" s="4"/>
      <c r="AM109" s="127"/>
      <c r="AN109" s="615"/>
      <c r="AO109" s="615"/>
      <c r="AP109" s="615"/>
      <c r="AQ109" s="615"/>
      <c r="AR109" s="615"/>
      <c r="BA109" s="496"/>
      <c r="BB109" s="496"/>
      <c r="BC109" s="302"/>
      <c r="BD109" s="302"/>
      <c r="BE109" s="302"/>
      <c r="BF109" s="302"/>
      <c r="BG109" s="302"/>
      <c r="BH109" s="88"/>
      <c r="BI109" s="4"/>
      <c r="BJ109" s="4" t="s">
        <v>255</v>
      </c>
      <c r="BK109" s="4"/>
      <c r="BL109" s="4"/>
      <c r="BM109" s="4"/>
      <c r="BN109" s="4"/>
      <c r="BO109" s="4"/>
      <c r="BP109" s="4"/>
      <c r="BQ109" s="4"/>
      <c r="BR109" s="4"/>
      <c r="BS109" s="4"/>
      <c r="BT109" s="4"/>
      <c r="BU109" s="4" t="s">
        <v>253</v>
      </c>
      <c r="BV109" s="4"/>
      <c r="BW109" s="4"/>
      <c r="BX109" s="4"/>
      <c r="BY109" s="4"/>
      <c r="BZ109" s="4"/>
      <c r="CA109" s="4"/>
      <c r="CB109" s="4"/>
      <c r="CC109" s="4"/>
      <c r="CD109" s="4"/>
      <c r="CE109" s="4"/>
      <c r="CF109" s="4"/>
      <c r="CG109" s="4"/>
      <c r="CH109" s="4"/>
      <c r="CI109" s="4"/>
      <c r="CJ109" s="127"/>
      <c r="CK109" s="4"/>
      <c r="CL109" s="4"/>
      <c r="CM109" s="4"/>
    </row>
    <row r="110" spans="2:93" ht="21" customHeight="1">
      <c r="D110" s="496"/>
      <c r="E110" s="496"/>
      <c r="F110" s="302"/>
      <c r="G110" s="302"/>
      <c r="H110" s="302"/>
      <c r="I110" s="302"/>
      <c r="J110" s="302"/>
      <c r="K110" s="93"/>
      <c r="L110" s="616" t="s">
        <v>372</v>
      </c>
      <c r="M110" s="616"/>
      <c r="N110" s="616"/>
      <c r="O110" s="616"/>
      <c r="P110" s="616"/>
      <c r="Q110" s="616"/>
      <c r="R110" s="616"/>
      <c r="S110" s="616"/>
      <c r="T110" s="616"/>
      <c r="U110" s="616"/>
      <c r="V110" s="616"/>
      <c r="W110" s="616"/>
      <c r="X110" s="616"/>
      <c r="Y110" s="616"/>
      <c r="Z110" s="616"/>
      <c r="AA110" s="616"/>
      <c r="AB110" s="616"/>
      <c r="AC110" s="616"/>
      <c r="AD110" s="616"/>
      <c r="AE110" s="616"/>
      <c r="AF110" s="616"/>
      <c r="AG110" s="616"/>
      <c r="AH110" s="616"/>
      <c r="AI110" s="616"/>
      <c r="AJ110" s="616"/>
      <c r="AK110" s="616"/>
      <c r="AL110" s="616"/>
      <c r="AM110" s="617"/>
      <c r="AN110" s="615"/>
      <c r="AO110" s="615"/>
      <c r="AP110" s="615"/>
      <c r="AQ110" s="615"/>
      <c r="AR110" s="615"/>
      <c r="BA110" s="496"/>
      <c r="BB110" s="496"/>
      <c r="BC110" s="302"/>
      <c r="BD110" s="302"/>
      <c r="BE110" s="302"/>
      <c r="BF110" s="302"/>
      <c r="BG110" s="302"/>
      <c r="BH110" s="93"/>
      <c r="BI110" s="616" t="s">
        <v>372</v>
      </c>
      <c r="BJ110" s="616"/>
      <c r="BK110" s="616"/>
      <c r="BL110" s="616"/>
      <c r="BM110" s="616"/>
      <c r="BN110" s="616"/>
      <c r="BO110" s="616"/>
      <c r="BP110" s="616"/>
      <c r="BQ110" s="616"/>
      <c r="BR110" s="616"/>
      <c r="BS110" s="616"/>
      <c r="BT110" s="616"/>
      <c r="BU110" s="616"/>
      <c r="BV110" s="616"/>
      <c r="BW110" s="616"/>
      <c r="BX110" s="616"/>
      <c r="BY110" s="616"/>
      <c r="BZ110" s="616"/>
      <c r="CA110" s="616"/>
      <c r="CB110" s="616"/>
      <c r="CC110" s="616"/>
      <c r="CD110" s="616"/>
      <c r="CE110" s="616"/>
      <c r="CF110" s="616"/>
      <c r="CG110" s="616"/>
      <c r="CH110" s="616"/>
      <c r="CI110" s="616"/>
      <c r="CJ110" s="617"/>
      <c r="CK110" s="4"/>
      <c r="CL110" s="4"/>
      <c r="CM110" s="4"/>
    </row>
    <row r="111" spans="2:93" ht="22.5" customHeight="1">
      <c r="B111" s="10" t="s">
        <v>257</v>
      </c>
      <c r="AY111" s="10" t="s">
        <v>257</v>
      </c>
    </row>
    <row r="112" spans="2:93" ht="22.5" customHeight="1">
      <c r="D112" s="181"/>
      <c r="E112" s="182"/>
      <c r="F112" s="182"/>
      <c r="G112" s="182"/>
      <c r="H112" s="182"/>
      <c r="I112" s="182"/>
      <c r="J112" s="183"/>
      <c r="K112" s="181" t="s">
        <v>239</v>
      </c>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3"/>
      <c r="AN112" s="181" t="s">
        <v>371</v>
      </c>
      <c r="AO112" s="182"/>
      <c r="AP112" s="182"/>
      <c r="AQ112" s="182"/>
      <c r="AR112" s="183"/>
      <c r="BA112" s="181"/>
      <c r="BB112" s="182"/>
      <c r="BC112" s="182"/>
      <c r="BD112" s="182"/>
      <c r="BE112" s="182"/>
      <c r="BF112" s="182"/>
      <c r="BG112" s="183"/>
      <c r="BH112" s="181" t="s">
        <v>239</v>
      </c>
      <c r="BI112" s="182"/>
      <c r="BJ112" s="182"/>
      <c r="BK112" s="182"/>
      <c r="BL112" s="182"/>
      <c r="BM112" s="182"/>
      <c r="BN112" s="182"/>
      <c r="BO112" s="182"/>
      <c r="BP112" s="182"/>
      <c r="BQ112" s="182"/>
      <c r="BR112" s="182"/>
      <c r="BS112" s="182"/>
      <c r="BT112" s="182"/>
      <c r="BU112" s="182"/>
      <c r="BV112" s="182"/>
      <c r="BW112" s="182"/>
      <c r="BX112" s="182"/>
      <c r="BY112" s="182"/>
      <c r="BZ112" s="182"/>
      <c r="CA112" s="182"/>
      <c r="CB112" s="182"/>
      <c r="CC112" s="182"/>
      <c r="CD112" s="182"/>
      <c r="CE112" s="182"/>
      <c r="CF112" s="182"/>
      <c r="CG112" s="182"/>
      <c r="CH112" s="182"/>
      <c r="CI112" s="182"/>
      <c r="CJ112" s="183"/>
      <c r="CK112" s="181" t="s">
        <v>371</v>
      </c>
      <c r="CL112" s="182"/>
      <c r="CM112" s="182"/>
      <c r="CN112" s="182"/>
      <c r="CO112" s="183"/>
    </row>
    <row r="113" spans="4:93" ht="21" customHeight="1">
      <c r="D113" s="490" t="s">
        <v>258</v>
      </c>
      <c r="E113" s="491"/>
      <c r="F113" s="491"/>
      <c r="G113" s="491"/>
      <c r="H113" s="491"/>
      <c r="I113" s="491"/>
      <c r="J113" s="492"/>
      <c r="K113" s="88"/>
      <c r="L113" s="4"/>
      <c r="M113" s="618" t="s">
        <v>375</v>
      </c>
      <c r="N113" s="618"/>
      <c r="O113" s="618"/>
      <c r="P113" s="618"/>
      <c r="Q113" s="618"/>
      <c r="R113" s="618"/>
      <c r="S113" s="618"/>
      <c r="T113" s="618"/>
      <c r="U113" s="618"/>
      <c r="V113" s="618"/>
      <c r="W113" s="618"/>
      <c r="X113" s="618"/>
      <c r="Y113" s="618"/>
      <c r="Z113" s="618"/>
      <c r="AA113" s="618"/>
      <c r="AB113" s="618"/>
      <c r="AC113" s="618"/>
      <c r="AD113" s="618"/>
      <c r="AE113" s="618"/>
      <c r="AF113" s="618"/>
      <c r="AG113" s="618"/>
      <c r="AH113" s="618"/>
      <c r="AI113" s="618"/>
      <c r="AJ113" s="618"/>
      <c r="AK113" s="618"/>
      <c r="AL113" s="618"/>
      <c r="AM113" s="619"/>
      <c r="AN113" s="603"/>
      <c r="AO113" s="604"/>
      <c r="AP113" s="604"/>
      <c r="AQ113" s="604"/>
      <c r="AR113" s="605"/>
      <c r="BA113" s="490" t="s">
        <v>258</v>
      </c>
      <c r="BB113" s="491"/>
      <c r="BC113" s="491"/>
      <c r="BD113" s="491"/>
      <c r="BE113" s="491"/>
      <c r="BF113" s="491"/>
      <c r="BG113" s="492"/>
      <c r="BH113" s="88"/>
      <c r="BI113" s="4"/>
      <c r="BJ113" s="618" t="s">
        <v>375</v>
      </c>
      <c r="BK113" s="618"/>
      <c r="BL113" s="618"/>
      <c r="BM113" s="618"/>
      <c r="BN113" s="618"/>
      <c r="BO113" s="618"/>
      <c r="BP113" s="618"/>
      <c r="BQ113" s="618"/>
      <c r="BR113" s="618"/>
      <c r="BS113" s="618"/>
      <c r="BT113" s="618"/>
      <c r="BU113" s="618"/>
      <c r="BV113" s="618"/>
      <c r="BW113" s="618"/>
      <c r="BX113" s="618"/>
      <c r="BY113" s="618"/>
      <c r="BZ113" s="618"/>
      <c r="CA113" s="618"/>
      <c r="CB113" s="618"/>
      <c r="CC113" s="618"/>
      <c r="CD113" s="618"/>
      <c r="CE113" s="618"/>
      <c r="CF113" s="618"/>
      <c r="CG113" s="618"/>
      <c r="CH113" s="618"/>
      <c r="CI113" s="618"/>
      <c r="CJ113" s="619"/>
      <c r="CK113" s="602"/>
      <c r="CL113" s="602"/>
      <c r="CM113" s="602"/>
      <c r="CN113" s="602"/>
      <c r="CO113" s="602"/>
    </row>
    <row r="114" spans="4:93" ht="21" customHeight="1">
      <c r="D114" s="493"/>
      <c r="E114" s="494"/>
      <c r="F114" s="494"/>
      <c r="G114" s="494"/>
      <c r="H114" s="494"/>
      <c r="I114" s="494"/>
      <c r="J114" s="495"/>
      <c r="K114" s="93"/>
      <c r="L114" s="75" t="s">
        <v>376</v>
      </c>
      <c r="M114" s="75"/>
      <c r="N114" s="75"/>
      <c r="O114" s="75"/>
      <c r="P114" s="75"/>
      <c r="Q114" s="75"/>
      <c r="R114" s="75"/>
      <c r="S114" s="75"/>
      <c r="T114" s="75"/>
      <c r="U114" s="75"/>
      <c r="V114" s="75"/>
      <c r="W114" s="75"/>
      <c r="X114" s="75"/>
      <c r="Y114" s="75"/>
      <c r="Z114" s="75"/>
      <c r="AA114" s="75"/>
      <c r="AB114" s="75"/>
      <c r="AC114" s="75"/>
      <c r="AD114" s="75"/>
      <c r="AE114" s="75"/>
      <c r="AF114" s="75"/>
      <c r="AG114" s="75"/>
      <c r="AH114" s="75"/>
      <c r="AI114" s="75"/>
      <c r="AJ114" s="75"/>
      <c r="AK114" s="75"/>
      <c r="AL114" s="75"/>
      <c r="AM114" s="75"/>
      <c r="AN114" s="609"/>
      <c r="AO114" s="610"/>
      <c r="AP114" s="610"/>
      <c r="AQ114" s="610"/>
      <c r="AR114" s="611"/>
      <c r="BA114" s="493"/>
      <c r="BB114" s="494"/>
      <c r="BC114" s="494"/>
      <c r="BD114" s="494"/>
      <c r="BE114" s="494"/>
      <c r="BF114" s="494"/>
      <c r="BG114" s="495"/>
      <c r="BH114" s="93"/>
      <c r="BI114" s="75" t="s">
        <v>376</v>
      </c>
      <c r="BJ114" s="75"/>
      <c r="BK114" s="75"/>
      <c r="BL114" s="75"/>
      <c r="BM114" s="75"/>
      <c r="BN114" s="75"/>
      <c r="BO114" s="75"/>
      <c r="BP114" s="75"/>
      <c r="BQ114" s="75"/>
      <c r="BR114" s="75"/>
      <c r="BS114" s="75"/>
      <c r="BT114" s="75"/>
      <c r="BU114" s="75"/>
      <c r="BV114" s="75"/>
      <c r="BW114" s="75"/>
      <c r="BX114" s="75"/>
      <c r="BY114" s="75"/>
      <c r="BZ114" s="75"/>
      <c r="CA114" s="75"/>
      <c r="CB114" s="75"/>
      <c r="CC114" s="75"/>
      <c r="CD114" s="75"/>
      <c r="CE114" s="75"/>
      <c r="CF114" s="75"/>
      <c r="CG114" s="75"/>
      <c r="CH114" s="75"/>
      <c r="CI114" s="75"/>
      <c r="CJ114" s="75"/>
      <c r="CK114" s="602"/>
      <c r="CL114" s="602"/>
      <c r="CM114" s="602"/>
      <c r="CN114" s="602"/>
      <c r="CO114" s="602"/>
    </row>
    <row r="115" spans="4:93" ht="21" customHeight="1">
      <c r="D115" s="489" t="s">
        <v>261</v>
      </c>
      <c r="E115" s="489"/>
      <c r="F115" s="302" t="s">
        <v>262</v>
      </c>
      <c r="G115" s="302"/>
      <c r="H115" s="302"/>
      <c r="I115" s="302"/>
      <c r="J115" s="302"/>
      <c r="K115" s="88"/>
      <c r="L115" s="4"/>
      <c r="M115" s="4" t="s">
        <v>340</v>
      </c>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625"/>
      <c r="AO115" s="625"/>
      <c r="AP115" s="625"/>
      <c r="AQ115" s="625"/>
      <c r="AR115" s="612"/>
      <c r="BA115" s="489" t="s">
        <v>261</v>
      </c>
      <c r="BB115" s="489"/>
      <c r="BC115" s="302" t="s">
        <v>262</v>
      </c>
      <c r="BD115" s="302"/>
      <c r="BE115" s="302"/>
      <c r="BF115" s="302"/>
      <c r="BG115" s="302"/>
      <c r="BH115" s="88"/>
      <c r="BI115" s="4"/>
      <c r="BJ115" s="73" t="s">
        <v>340</v>
      </c>
      <c r="BK115" s="73"/>
      <c r="BL115" s="73"/>
      <c r="BM115" s="73"/>
      <c r="BN115" s="73"/>
      <c r="BO115" s="73"/>
      <c r="BP115" s="73"/>
      <c r="BQ115" s="73"/>
      <c r="BR115" s="73"/>
      <c r="BS115" s="73"/>
      <c r="BT115" s="73"/>
      <c r="BU115" s="73"/>
      <c r="BV115" s="73"/>
      <c r="BW115" s="73"/>
      <c r="BX115" s="73"/>
      <c r="BY115" s="73"/>
      <c r="BZ115" s="73"/>
      <c r="CA115" s="73"/>
      <c r="CB115" s="73"/>
      <c r="CC115" s="73"/>
      <c r="CD115" s="73"/>
      <c r="CE115" s="73"/>
      <c r="CF115" s="73"/>
      <c r="CG115" s="73"/>
      <c r="CH115" s="73"/>
      <c r="CI115" s="73"/>
      <c r="CJ115" s="129"/>
      <c r="CK115" s="4"/>
      <c r="CL115" s="4"/>
      <c r="CM115" s="4"/>
    </row>
    <row r="116" spans="4:93" ht="21" customHeight="1">
      <c r="D116" s="489"/>
      <c r="E116" s="489"/>
      <c r="F116" s="302"/>
      <c r="G116" s="302"/>
      <c r="H116" s="302"/>
      <c r="I116" s="302"/>
      <c r="J116" s="302"/>
      <c r="K116" s="88"/>
      <c r="L116" s="4"/>
      <c r="M116" s="499" t="s">
        <v>377</v>
      </c>
      <c r="N116" s="499"/>
      <c r="O116" s="499"/>
      <c r="P116" s="499"/>
      <c r="Q116" s="499"/>
      <c r="R116" s="499"/>
      <c r="S116" s="499"/>
      <c r="T116" s="499"/>
      <c r="U116" s="499"/>
      <c r="V116" s="499"/>
      <c r="W116" s="499"/>
      <c r="X116" s="499"/>
      <c r="Y116" s="499"/>
      <c r="Z116" s="499"/>
      <c r="AA116" s="499"/>
      <c r="AB116" s="499"/>
      <c r="AC116" s="499"/>
      <c r="AD116" s="499"/>
      <c r="AE116" s="499"/>
      <c r="AF116" s="499"/>
      <c r="AG116" s="499"/>
      <c r="AH116" s="499"/>
      <c r="AI116" s="499"/>
      <c r="AJ116" s="499"/>
      <c r="AK116" s="499"/>
      <c r="AL116" s="499"/>
      <c r="AM116" s="500"/>
      <c r="AN116" s="624"/>
      <c r="AO116" s="624"/>
      <c r="AP116" s="624"/>
      <c r="AQ116" s="624"/>
      <c r="AR116" s="614"/>
      <c r="BA116" s="489"/>
      <c r="BB116" s="489"/>
      <c r="BC116" s="302"/>
      <c r="BD116" s="302"/>
      <c r="BE116" s="302"/>
      <c r="BF116" s="302"/>
      <c r="BG116" s="302"/>
      <c r="BH116" s="88"/>
      <c r="BI116" s="4"/>
      <c r="BJ116" s="499" t="s">
        <v>377</v>
      </c>
      <c r="BK116" s="499"/>
      <c r="BL116" s="499"/>
      <c r="BM116" s="499"/>
      <c r="BN116" s="499"/>
      <c r="BO116" s="499"/>
      <c r="BP116" s="499"/>
      <c r="BQ116" s="499"/>
      <c r="BR116" s="499"/>
      <c r="BS116" s="499"/>
      <c r="BT116" s="499"/>
      <c r="BU116" s="499"/>
      <c r="BV116" s="499"/>
      <c r="BW116" s="499"/>
      <c r="BX116" s="499"/>
      <c r="BY116" s="499"/>
      <c r="BZ116" s="499"/>
      <c r="CA116" s="499"/>
      <c r="CB116" s="499"/>
      <c r="CC116" s="499"/>
      <c r="CD116" s="499"/>
      <c r="CE116" s="499"/>
      <c r="CF116" s="499"/>
      <c r="CG116" s="499"/>
      <c r="CH116" s="499"/>
      <c r="CI116" s="499"/>
      <c r="CJ116" s="500"/>
      <c r="CK116" s="4"/>
      <c r="CL116" s="4"/>
      <c r="CM116" s="4"/>
    </row>
    <row r="117" spans="4:93" ht="21" customHeight="1">
      <c r="D117" s="489"/>
      <c r="E117" s="489"/>
      <c r="F117" s="302"/>
      <c r="G117" s="302"/>
      <c r="H117" s="302"/>
      <c r="I117" s="302"/>
      <c r="J117" s="302"/>
      <c r="K117" s="88"/>
      <c r="L117" s="4" t="s">
        <v>378</v>
      </c>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624"/>
      <c r="AO117" s="624"/>
      <c r="AP117" s="624"/>
      <c r="AQ117" s="624"/>
      <c r="AR117" s="614"/>
      <c r="BA117" s="489"/>
      <c r="BB117" s="489"/>
      <c r="BC117" s="302"/>
      <c r="BD117" s="302"/>
      <c r="BE117" s="302"/>
      <c r="BF117" s="302"/>
      <c r="BG117" s="302"/>
      <c r="BH117" s="88"/>
      <c r="BI117" s="4" t="s">
        <v>379</v>
      </c>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127"/>
      <c r="CK117" s="4"/>
      <c r="CL117" s="4"/>
      <c r="CM117" s="4"/>
    </row>
    <row r="118" spans="4:93" ht="21" customHeight="1">
      <c r="D118" s="489"/>
      <c r="E118" s="489"/>
      <c r="F118" s="302"/>
      <c r="G118" s="302"/>
      <c r="H118" s="302"/>
      <c r="I118" s="302"/>
      <c r="J118" s="302"/>
      <c r="K118" s="88"/>
      <c r="L118" s="4"/>
      <c r="M118" s="499" t="s">
        <v>380</v>
      </c>
      <c r="N118" s="499"/>
      <c r="O118" s="499"/>
      <c r="P118" s="499"/>
      <c r="Q118" s="499"/>
      <c r="R118" s="499"/>
      <c r="S118" s="499"/>
      <c r="T118" s="499"/>
      <c r="U118" s="499"/>
      <c r="V118" s="499"/>
      <c r="W118" s="499"/>
      <c r="X118" s="499"/>
      <c r="Y118" s="499"/>
      <c r="Z118" s="499"/>
      <c r="AA118" s="499"/>
      <c r="AB118" s="499"/>
      <c r="AC118" s="499"/>
      <c r="AD118" s="499"/>
      <c r="AE118" s="499"/>
      <c r="AF118" s="499"/>
      <c r="AG118" s="499"/>
      <c r="AH118" s="499"/>
      <c r="AI118" s="499"/>
      <c r="AJ118" s="499"/>
      <c r="AK118" s="499"/>
      <c r="AL118" s="499"/>
      <c r="AM118" s="500"/>
      <c r="AN118" s="624"/>
      <c r="AO118" s="624"/>
      <c r="AP118" s="624"/>
      <c r="AQ118" s="624"/>
      <c r="AR118" s="614"/>
      <c r="BA118" s="489"/>
      <c r="BB118" s="489"/>
      <c r="BC118" s="302"/>
      <c r="BD118" s="302"/>
      <c r="BE118" s="302"/>
      <c r="BF118" s="302"/>
      <c r="BG118" s="302"/>
      <c r="BH118" s="88"/>
      <c r="BI118" s="4"/>
      <c r="BJ118" s="499" t="s">
        <v>380</v>
      </c>
      <c r="BK118" s="499"/>
      <c r="BL118" s="499"/>
      <c r="BM118" s="499"/>
      <c r="BN118" s="499"/>
      <c r="BO118" s="499"/>
      <c r="BP118" s="499"/>
      <c r="BQ118" s="499"/>
      <c r="BR118" s="499"/>
      <c r="BS118" s="499"/>
      <c r="BT118" s="499"/>
      <c r="BU118" s="499"/>
      <c r="BV118" s="499"/>
      <c r="BW118" s="499"/>
      <c r="BX118" s="499"/>
      <c r="BY118" s="499"/>
      <c r="BZ118" s="499"/>
      <c r="CA118" s="499"/>
      <c r="CB118" s="499"/>
      <c r="CC118" s="499"/>
      <c r="CD118" s="499"/>
      <c r="CE118" s="499"/>
      <c r="CF118" s="499"/>
      <c r="CG118" s="499"/>
      <c r="CH118" s="499"/>
      <c r="CI118" s="499"/>
      <c r="CJ118" s="500"/>
      <c r="CK118" s="130"/>
      <c r="CL118" s="130"/>
      <c r="CM118" s="130"/>
    </row>
    <row r="119" spans="4:93" ht="21" customHeight="1">
      <c r="D119" s="489"/>
      <c r="E119" s="489"/>
      <c r="F119" s="302"/>
      <c r="G119" s="302"/>
      <c r="H119" s="302"/>
      <c r="I119" s="302"/>
      <c r="J119" s="302"/>
      <c r="K119" s="88"/>
      <c r="L119" s="4"/>
      <c r="M119" s="4" t="s">
        <v>381</v>
      </c>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624"/>
      <c r="AO119" s="624"/>
      <c r="AP119" s="624"/>
      <c r="AQ119" s="624"/>
      <c r="AR119" s="614"/>
      <c r="BA119" s="489"/>
      <c r="BB119" s="489"/>
      <c r="BC119" s="302"/>
      <c r="BD119" s="302"/>
      <c r="BE119" s="302"/>
      <c r="BF119" s="302"/>
      <c r="BG119" s="302"/>
      <c r="BH119" s="88"/>
      <c r="BI119" s="4" t="s">
        <v>382</v>
      </c>
      <c r="BJ119" s="130"/>
      <c r="BK119" s="130"/>
      <c r="BL119" s="130"/>
      <c r="BM119" s="130"/>
      <c r="BN119" s="130"/>
      <c r="BO119" s="130"/>
      <c r="BP119" s="130"/>
      <c r="BQ119" s="130"/>
      <c r="BR119" s="130"/>
      <c r="BS119" s="130"/>
      <c r="BT119" s="130"/>
      <c r="BU119" s="130"/>
      <c r="BV119" s="130"/>
      <c r="BW119" s="130"/>
      <c r="BX119" s="130"/>
      <c r="BY119" s="130"/>
      <c r="BZ119" s="130"/>
      <c r="CA119" s="130"/>
      <c r="CB119" s="130"/>
      <c r="CC119" s="130"/>
      <c r="CD119" s="130"/>
      <c r="CE119" s="130"/>
      <c r="CF119" s="130"/>
      <c r="CG119" s="130"/>
      <c r="CH119" s="130"/>
      <c r="CI119" s="130"/>
      <c r="CJ119" s="131"/>
      <c r="CK119" s="130"/>
      <c r="CL119" s="130"/>
      <c r="CM119" s="130"/>
    </row>
    <row r="120" spans="4:93" ht="21" customHeight="1">
      <c r="D120" s="489"/>
      <c r="E120" s="489"/>
      <c r="F120" s="302"/>
      <c r="G120" s="302"/>
      <c r="H120" s="302"/>
      <c r="I120" s="302"/>
      <c r="J120" s="302"/>
      <c r="K120" s="88"/>
      <c r="L120" s="4"/>
      <c r="M120" s="499" t="s">
        <v>383</v>
      </c>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9"/>
      <c r="AL120" s="499"/>
      <c r="AM120" s="500"/>
      <c r="AN120" s="624"/>
      <c r="AO120" s="624"/>
      <c r="AP120" s="624"/>
      <c r="AQ120" s="624"/>
      <c r="AR120" s="614"/>
      <c r="BA120" s="489"/>
      <c r="BB120" s="489"/>
      <c r="BC120" s="302"/>
      <c r="BD120" s="302"/>
      <c r="BE120" s="302"/>
      <c r="BF120" s="302"/>
      <c r="BG120" s="302"/>
      <c r="BH120" s="88"/>
      <c r="BI120" s="4"/>
      <c r="BJ120" s="499" t="s">
        <v>384</v>
      </c>
      <c r="BK120" s="499"/>
      <c r="BL120" s="499"/>
      <c r="BM120" s="499"/>
      <c r="BN120" s="499"/>
      <c r="BO120" s="499"/>
      <c r="BP120" s="499"/>
      <c r="BQ120" s="499"/>
      <c r="BR120" s="499"/>
      <c r="BS120" s="499"/>
      <c r="BT120" s="499"/>
      <c r="BU120" s="499"/>
      <c r="BV120" s="499"/>
      <c r="BW120" s="499"/>
      <c r="BX120" s="499"/>
      <c r="BY120" s="499"/>
      <c r="BZ120" s="499"/>
      <c r="CA120" s="499"/>
      <c r="CB120" s="499"/>
      <c r="CC120" s="499"/>
      <c r="CD120" s="499"/>
      <c r="CE120" s="499"/>
      <c r="CF120" s="499"/>
      <c r="CG120" s="499"/>
      <c r="CH120" s="499"/>
      <c r="CI120" s="499"/>
      <c r="CJ120" s="500"/>
      <c r="CK120" s="130"/>
      <c r="CL120" s="130"/>
      <c r="CM120" s="130"/>
      <c r="CN120" s="130"/>
      <c r="CO120" s="130"/>
    </row>
    <row r="121" spans="4:93" ht="21" customHeight="1">
      <c r="D121" s="489"/>
      <c r="E121" s="489"/>
      <c r="F121" s="302"/>
      <c r="G121" s="302"/>
      <c r="H121" s="302"/>
      <c r="I121" s="302"/>
      <c r="J121" s="302"/>
      <c r="K121" s="93"/>
      <c r="L121" s="75" t="s">
        <v>385</v>
      </c>
      <c r="M121" s="75"/>
      <c r="N121" s="75"/>
      <c r="O121" s="75"/>
      <c r="P121" s="75"/>
      <c r="Q121" s="75"/>
      <c r="R121" s="75"/>
      <c r="S121" s="75"/>
      <c r="T121" s="75"/>
      <c r="U121" s="75"/>
      <c r="V121" s="75"/>
      <c r="W121" s="75"/>
      <c r="X121" s="75"/>
      <c r="Y121" s="75"/>
      <c r="Z121" s="75"/>
      <c r="AA121" s="75"/>
      <c r="AB121" s="75"/>
      <c r="AC121" s="75"/>
      <c r="AD121" s="75"/>
      <c r="AE121" s="75"/>
      <c r="AF121" s="75"/>
      <c r="AG121" s="75"/>
      <c r="AH121" s="75"/>
      <c r="AI121" s="75"/>
      <c r="AJ121" s="75"/>
      <c r="AK121" s="75"/>
      <c r="AL121" s="75"/>
      <c r="AM121" s="75"/>
      <c r="AN121" s="624"/>
      <c r="AO121" s="624"/>
      <c r="AP121" s="624"/>
      <c r="AQ121" s="624"/>
      <c r="AR121" s="614"/>
      <c r="BA121" s="489"/>
      <c r="BB121" s="489"/>
      <c r="BC121" s="302"/>
      <c r="BD121" s="302"/>
      <c r="BE121" s="302"/>
      <c r="BF121" s="302"/>
      <c r="BG121" s="302"/>
      <c r="BH121" s="93"/>
      <c r="BI121" s="75" t="s">
        <v>385</v>
      </c>
      <c r="BJ121" s="75"/>
      <c r="BK121" s="75"/>
      <c r="BL121" s="75"/>
      <c r="BM121" s="75"/>
      <c r="BN121" s="75"/>
      <c r="BO121" s="75"/>
      <c r="BP121" s="75"/>
      <c r="BQ121" s="75"/>
      <c r="BR121" s="75"/>
      <c r="BS121" s="75"/>
      <c r="BT121" s="75"/>
      <c r="BU121" s="75"/>
      <c r="BV121" s="75"/>
      <c r="BW121" s="75"/>
      <c r="BX121" s="75"/>
      <c r="BY121" s="75"/>
      <c r="BZ121" s="75"/>
      <c r="CA121" s="75"/>
      <c r="CB121" s="75"/>
      <c r="CC121" s="75"/>
      <c r="CD121" s="75"/>
      <c r="CE121" s="75"/>
      <c r="CF121" s="75"/>
      <c r="CG121" s="75"/>
      <c r="CH121" s="75"/>
      <c r="CI121" s="75"/>
      <c r="CJ121" s="128"/>
      <c r="CK121" s="4"/>
      <c r="CL121" s="4"/>
      <c r="CM121" s="4"/>
    </row>
    <row r="122" spans="4:93" ht="21" customHeight="1">
      <c r="D122" s="489"/>
      <c r="E122" s="489"/>
      <c r="F122" s="302" t="s">
        <v>270</v>
      </c>
      <c r="G122" s="302"/>
      <c r="H122" s="302"/>
      <c r="I122" s="302"/>
      <c r="J122" s="302"/>
      <c r="K122" s="88"/>
      <c r="L122" s="4"/>
      <c r="M122" s="4" t="s">
        <v>271</v>
      </c>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624"/>
      <c r="AO122" s="624"/>
      <c r="AP122" s="624"/>
      <c r="AQ122" s="624"/>
      <c r="AR122" s="614"/>
      <c r="BA122" s="489"/>
      <c r="BB122" s="489"/>
      <c r="BC122" s="302" t="s">
        <v>270</v>
      </c>
      <c r="BD122" s="302"/>
      <c r="BE122" s="302"/>
      <c r="BF122" s="302"/>
      <c r="BG122" s="302"/>
      <c r="BH122" s="88"/>
      <c r="BI122" s="4"/>
      <c r="BJ122" s="4" t="s">
        <v>271</v>
      </c>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127"/>
      <c r="CK122" s="4"/>
      <c r="CL122" s="4"/>
      <c r="CM122" s="4"/>
    </row>
    <row r="123" spans="4:93" ht="21" customHeight="1">
      <c r="D123" s="489"/>
      <c r="E123" s="489"/>
      <c r="F123" s="302"/>
      <c r="G123" s="302"/>
      <c r="H123" s="302"/>
      <c r="I123" s="302"/>
      <c r="J123" s="302"/>
      <c r="K123" s="88"/>
      <c r="L123" s="4"/>
      <c r="M123" s="4" t="s">
        <v>342</v>
      </c>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624"/>
      <c r="AO123" s="624"/>
      <c r="AP123" s="624"/>
      <c r="AQ123" s="624"/>
      <c r="AR123" s="614"/>
      <c r="BA123" s="489"/>
      <c r="BB123" s="489"/>
      <c r="BC123" s="302"/>
      <c r="BD123" s="302"/>
      <c r="BE123" s="302"/>
      <c r="BF123" s="302"/>
      <c r="BG123" s="302"/>
      <c r="BH123" s="88"/>
      <c r="BI123" s="4"/>
      <c r="BJ123" s="499" t="s">
        <v>342</v>
      </c>
      <c r="BK123" s="499"/>
      <c r="BL123" s="499"/>
      <c r="BM123" s="499"/>
      <c r="BN123" s="499"/>
      <c r="BO123" s="499"/>
      <c r="BP123" s="499"/>
      <c r="BQ123" s="499"/>
      <c r="BR123" s="499"/>
      <c r="BS123" s="499"/>
      <c r="BT123" s="499"/>
      <c r="BU123" s="499"/>
      <c r="BV123" s="499"/>
      <c r="BW123" s="499"/>
      <c r="BX123" s="499"/>
      <c r="BY123" s="499"/>
      <c r="BZ123" s="499"/>
      <c r="CA123" s="499"/>
      <c r="CB123" s="499"/>
      <c r="CC123" s="499"/>
      <c r="CD123" s="499"/>
      <c r="CE123" s="499"/>
      <c r="CF123" s="499"/>
      <c r="CG123" s="499"/>
      <c r="CH123" s="499"/>
      <c r="CI123" s="499"/>
      <c r="CJ123" s="500"/>
      <c r="CK123" s="130"/>
      <c r="CL123" s="130"/>
      <c r="CM123" s="130"/>
      <c r="CN123" s="130"/>
      <c r="CO123" s="130"/>
    </row>
    <row r="124" spans="4:93" ht="21" customHeight="1">
      <c r="D124" s="489"/>
      <c r="E124" s="489"/>
      <c r="F124" s="302"/>
      <c r="G124" s="302"/>
      <c r="H124" s="302"/>
      <c r="I124" s="302"/>
      <c r="J124" s="302"/>
      <c r="K124" s="93"/>
      <c r="L124" s="75"/>
      <c r="M124" s="75" t="s">
        <v>343</v>
      </c>
      <c r="N124" s="75"/>
      <c r="O124" s="75"/>
      <c r="P124" s="75"/>
      <c r="Q124" s="75"/>
      <c r="R124" s="75"/>
      <c r="S124" s="75"/>
      <c r="T124" s="75"/>
      <c r="U124" s="75"/>
      <c r="V124" s="75"/>
      <c r="W124" s="75"/>
      <c r="X124" s="75"/>
      <c r="Y124" s="75"/>
      <c r="Z124" s="75"/>
      <c r="AA124" s="75"/>
      <c r="AB124" s="75"/>
      <c r="AC124" s="75"/>
      <c r="AD124" s="75"/>
      <c r="AE124" s="75"/>
      <c r="AF124" s="75"/>
      <c r="AG124" s="75"/>
      <c r="AH124" s="75"/>
      <c r="AI124" s="75"/>
      <c r="AJ124" s="75"/>
      <c r="AK124" s="75"/>
      <c r="AL124" s="75"/>
      <c r="AM124" s="75"/>
      <c r="AN124" s="624"/>
      <c r="AO124" s="624"/>
      <c r="AP124" s="624"/>
      <c r="AQ124" s="624"/>
      <c r="AR124" s="614"/>
      <c r="BA124" s="489"/>
      <c r="BB124" s="489"/>
      <c r="BC124" s="302"/>
      <c r="BD124" s="302"/>
      <c r="BE124" s="302"/>
      <c r="BF124" s="302"/>
      <c r="BG124" s="302"/>
      <c r="BH124" s="93"/>
      <c r="BI124" s="75"/>
      <c r="BJ124" s="75" t="s">
        <v>343</v>
      </c>
      <c r="BK124" s="75"/>
      <c r="BL124" s="75"/>
      <c r="BM124" s="75"/>
      <c r="BN124" s="75"/>
      <c r="BO124" s="75"/>
      <c r="BP124" s="75"/>
      <c r="BQ124" s="75"/>
      <c r="BR124" s="75"/>
      <c r="BS124" s="75"/>
      <c r="BT124" s="75"/>
      <c r="BU124" s="75"/>
      <c r="BV124" s="75"/>
      <c r="BW124" s="75"/>
      <c r="BX124" s="75"/>
      <c r="BY124" s="75"/>
      <c r="BZ124" s="75"/>
      <c r="CA124" s="75"/>
      <c r="CB124" s="75"/>
      <c r="CC124" s="75"/>
      <c r="CD124" s="75"/>
      <c r="CE124" s="75"/>
      <c r="CF124" s="75"/>
      <c r="CG124" s="75"/>
      <c r="CH124" s="75"/>
      <c r="CI124" s="75"/>
      <c r="CJ124" s="128"/>
      <c r="CK124" s="4"/>
      <c r="CL124" s="4"/>
      <c r="CM124" s="4"/>
    </row>
    <row r="125" spans="4:93" ht="13.5" customHeight="1"/>
    <row r="126" spans="4:93" ht="13.5" customHeight="1">
      <c r="D126" s="195" t="s">
        <v>386</v>
      </c>
      <c r="E126" s="222"/>
      <c r="F126" s="222"/>
      <c r="G126" s="222"/>
      <c r="H126" s="222"/>
      <c r="I126" s="222"/>
      <c r="J126" s="222"/>
      <c r="K126" s="222"/>
      <c r="L126" s="222"/>
      <c r="M126" s="222"/>
      <c r="N126" s="222"/>
      <c r="O126" s="222"/>
      <c r="P126" s="222"/>
      <c r="Q126" s="222"/>
      <c r="R126" s="220" t="s">
        <v>387</v>
      </c>
      <c r="S126" s="221"/>
      <c r="T126" s="221"/>
      <c r="U126" s="221"/>
      <c r="V126" s="221"/>
      <c r="W126" s="221"/>
      <c r="X126" s="221"/>
      <c r="Y126" s="221"/>
      <c r="Z126" s="221"/>
      <c r="AA126" s="221"/>
      <c r="AB126" s="221"/>
      <c r="AC126" s="221"/>
      <c r="AD126" s="221"/>
      <c r="AE126" s="221"/>
      <c r="AF126" s="221"/>
      <c r="AG126" s="221"/>
      <c r="AH126" s="221"/>
      <c r="AI126" s="221"/>
      <c r="AJ126" s="221"/>
      <c r="AK126" s="221"/>
      <c r="AL126" s="221"/>
      <c r="AM126" s="221"/>
      <c r="AN126" s="221"/>
      <c r="AO126" s="221"/>
      <c r="AP126" s="221"/>
      <c r="AQ126" s="221"/>
      <c r="AR126" s="447"/>
      <c r="BA126" s="195" t="s">
        <v>386</v>
      </c>
      <c r="BB126" s="222"/>
      <c r="BC126" s="222"/>
      <c r="BD126" s="222"/>
      <c r="BE126" s="222"/>
      <c r="BF126" s="222"/>
      <c r="BG126" s="222"/>
      <c r="BH126" s="222"/>
      <c r="BI126" s="222"/>
      <c r="BJ126" s="222"/>
      <c r="BK126" s="222"/>
      <c r="BL126" s="222"/>
      <c r="BM126" s="222"/>
      <c r="BN126" s="222"/>
      <c r="BO126" s="220" t="s">
        <v>387</v>
      </c>
      <c r="BP126" s="221"/>
      <c r="BQ126" s="221"/>
      <c r="BR126" s="221"/>
      <c r="BS126" s="221"/>
      <c r="BT126" s="221"/>
      <c r="BU126" s="221"/>
      <c r="BV126" s="221"/>
      <c r="BW126" s="221"/>
      <c r="BX126" s="221"/>
      <c r="BY126" s="221"/>
      <c r="BZ126" s="221"/>
      <c r="CA126" s="221"/>
      <c r="CB126" s="221"/>
      <c r="CC126" s="221"/>
      <c r="CD126" s="221"/>
      <c r="CE126" s="221"/>
      <c r="CF126" s="221"/>
      <c r="CG126" s="221"/>
      <c r="CH126" s="221"/>
      <c r="CI126" s="221"/>
      <c r="CJ126" s="221"/>
      <c r="CK126" s="221"/>
      <c r="CL126" s="221"/>
      <c r="CM126" s="221"/>
      <c r="CN126" s="221"/>
      <c r="CO126" s="447"/>
    </row>
    <row r="127" spans="4:93" ht="49.5" customHeight="1">
      <c r="D127" s="222"/>
      <c r="E127" s="222"/>
      <c r="F127" s="222"/>
      <c r="G127" s="222"/>
      <c r="H127" s="222"/>
      <c r="I127" s="222"/>
      <c r="J127" s="222"/>
      <c r="K127" s="222"/>
      <c r="L127" s="222"/>
      <c r="M127" s="222"/>
      <c r="N127" s="222"/>
      <c r="O127" s="222"/>
      <c r="P127" s="222"/>
      <c r="Q127" s="222"/>
      <c r="R127" s="620"/>
      <c r="S127" s="621"/>
      <c r="T127" s="621"/>
      <c r="U127" s="621"/>
      <c r="V127" s="621"/>
      <c r="W127" s="621"/>
      <c r="X127" s="621"/>
      <c r="Y127" s="621"/>
      <c r="Z127" s="621"/>
      <c r="AA127" s="621"/>
      <c r="AB127" s="621"/>
      <c r="AC127" s="621"/>
      <c r="AD127" s="621"/>
      <c r="AE127" s="621"/>
      <c r="AF127" s="621"/>
      <c r="AG127" s="621"/>
      <c r="AH127" s="621"/>
      <c r="AI127" s="621"/>
      <c r="AJ127" s="621"/>
      <c r="AK127" s="621"/>
      <c r="AL127" s="621"/>
      <c r="AM127" s="621"/>
      <c r="AN127" s="621"/>
      <c r="AO127" s="621"/>
      <c r="AP127" s="621"/>
      <c r="AQ127" s="621"/>
      <c r="AR127" s="622"/>
      <c r="BA127" s="222"/>
      <c r="BB127" s="222"/>
      <c r="BC127" s="222"/>
      <c r="BD127" s="222"/>
      <c r="BE127" s="222"/>
      <c r="BF127" s="222"/>
      <c r="BG127" s="222"/>
      <c r="BH127" s="222"/>
      <c r="BI127" s="222"/>
      <c r="BJ127" s="222"/>
      <c r="BK127" s="222"/>
      <c r="BL127" s="222"/>
      <c r="BM127" s="222"/>
      <c r="BN127" s="222"/>
      <c r="BO127" s="623"/>
      <c r="BP127" s="435"/>
      <c r="BQ127" s="435"/>
      <c r="BR127" s="435"/>
      <c r="BS127" s="435"/>
      <c r="BT127" s="435"/>
      <c r="BU127" s="435"/>
      <c r="BV127" s="435"/>
      <c r="BW127" s="435"/>
      <c r="BX127" s="435"/>
      <c r="BY127" s="435"/>
      <c r="BZ127" s="435"/>
      <c r="CA127" s="435"/>
      <c r="CB127" s="435"/>
      <c r="CC127" s="435"/>
      <c r="CD127" s="435"/>
      <c r="CE127" s="435"/>
      <c r="CF127" s="435"/>
      <c r="CG127" s="435"/>
      <c r="CH127" s="435"/>
      <c r="CI127" s="435"/>
      <c r="CJ127" s="435"/>
      <c r="CK127" s="435"/>
      <c r="CL127" s="435"/>
      <c r="CM127" s="435"/>
      <c r="CN127" s="435"/>
      <c r="CO127" s="436"/>
    </row>
    <row r="128" spans="4:93"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sheetData>
  <sheetProtection algorithmName="SHA-512" hashValue="6W4/0ZLW/l9d8G0p5YzNzscsT0bFSH1B/FoSSdfq0YTnlwE5RvbHgNyC56z+GVxXq/BYDFUKfhdOA/C+XcwtXg==" saltValue="E2xIZYMyARW3PJqNWiEWew==" spinCount="100000" sheet="1" objects="1" scenarios="1"/>
  <mergeCells count="537">
    <mergeCell ref="D126:Q127"/>
    <mergeCell ref="R126:AR126"/>
    <mergeCell ref="BA126:BN127"/>
    <mergeCell ref="BO126:CO126"/>
    <mergeCell ref="R127:AR127"/>
    <mergeCell ref="BO127:CO127"/>
    <mergeCell ref="BJ116:CJ116"/>
    <mergeCell ref="M118:AM118"/>
    <mergeCell ref="BJ118:CJ118"/>
    <mergeCell ref="M120:AM120"/>
    <mergeCell ref="BJ120:CJ120"/>
    <mergeCell ref="F122:J124"/>
    <mergeCell ref="AN122:AR124"/>
    <mergeCell ref="BC122:BG124"/>
    <mergeCell ref="BJ123:CJ123"/>
    <mergeCell ref="D115:E124"/>
    <mergeCell ref="F115:J121"/>
    <mergeCell ref="AN115:AR121"/>
    <mergeCell ref="BA115:BB124"/>
    <mergeCell ref="BC115:BG121"/>
    <mergeCell ref="M116:AM116"/>
    <mergeCell ref="CK112:CO112"/>
    <mergeCell ref="D113:J114"/>
    <mergeCell ref="M113:AM113"/>
    <mergeCell ref="AN113:AR114"/>
    <mergeCell ref="BA113:BG114"/>
    <mergeCell ref="BJ113:CJ113"/>
    <mergeCell ref="CK113:CO114"/>
    <mergeCell ref="BC107:BG110"/>
    <mergeCell ref="BJ107:CJ107"/>
    <mergeCell ref="L110:AM110"/>
    <mergeCell ref="BI110:CJ110"/>
    <mergeCell ref="D112:J112"/>
    <mergeCell ref="K112:AM112"/>
    <mergeCell ref="AN112:AR112"/>
    <mergeCell ref="BA112:BG112"/>
    <mergeCell ref="BH112:CJ112"/>
    <mergeCell ref="BI105:CJ105"/>
    <mergeCell ref="D106:E110"/>
    <mergeCell ref="F106:J106"/>
    <mergeCell ref="AN106:AR106"/>
    <mergeCell ref="BA106:BB110"/>
    <mergeCell ref="BC106:BG106"/>
    <mergeCell ref="F107:J110"/>
    <mergeCell ref="M107:AM107"/>
    <mergeCell ref="AN107:AR110"/>
    <mergeCell ref="D102:E105"/>
    <mergeCell ref="F102:J102"/>
    <mergeCell ref="AN102:AR102"/>
    <mergeCell ref="BA102:BB105"/>
    <mergeCell ref="BC102:BG102"/>
    <mergeCell ref="F103:J105"/>
    <mergeCell ref="AN103:AR105"/>
    <mergeCell ref="BC103:BG105"/>
    <mergeCell ref="L105:AM105"/>
    <mergeCell ref="D98:E101"/>
    <mergeCell ref="F98:J98"/>
    <mergeCell ref="AN98:AR98"/>
    <mergeCell ref="BA98:BB101"/>
    <mergeCell ref="BC98:BG98"/>
    <mergeCell ref="CK98:CO98"/>
    <mergeCell ref="F99:J101"/>
    <mergeCell ref="AN99:AR101"/>
    <mergeCell ref="BC99:BG101"/>
    <mergeCell ref="CK99:CO101"/>
    <mergeCell ref="D95:I95"/>
    <mergeCell ref="BA95:BF95"/>
    <mergeCell ref="D97:J97"/>
    <mergeCell ref="K97:AM97"/>
    <mergeCell ref="AN97:AR97"/>
    <mergeCell ref="BA97:BG97"/>
    <mergeCell ref="AE92:AM92"/>
    <mergeCell ref="CB92:CJ92"/>
    <mergeCell ref="D94:I94"/>
    <mergeCell ref="J94:AN94"/>
    <mergeCell ref="BA94:BF94"/>
    <mergeCell ref="BG94:CK94"/>
    <mergeCell ref="BH97:CJ97"/>
    <mergeCell ref="CK97:CO97"/>
    <mergeCell ref="BV86:BW86"/>
    <mergeCell ref="CA86:CB86"/>
    <mergeCell ref="C87:O89"/>
    <mergeCell ref="AZ87:BL89"/>
    <mergeCell ref="AI88:AO88"/>
    <mergeCell ref="CF88:CL88"/>
    <mergeCell ref="P89:U89"/>
    <mergeCell ref="V89:W89"/>
    <mergeCell ref="AF89:AG89"/>
    <mergeCell ref="BM89:BR89"/>
    <mergeCell ref="BS89:BT89"/>
    <mergeCell ref="CC89:CD89"/>
    <mergeCell ref="P84:R84"/>
    <mergeCell ref="S84:U84"/>
    <mergeCell ref="AA84:AK84"/>
    <mergeCell ref="AL84:AP84"/>
    <mergeCell ref="BM84:BO84"/>
    <mergeCell ref="BP84:BR84"/>
    <mergeCell ref="BX84:CH84"/>
    <mergeCell ref="CI84:CM84"/>
    <mergeCell ref="G85:O86"/>
    <mergeCell ref="P85:U85"/>
    <mergeCell ref="V85:X85"/>
    <mergeCell ref="Y85:Z85"/>
    <mergeCell ref="AD85:AE85"/>
    <mergeCell ref="BD85:BL86"/>
    <mergeCell ref="BM85:BR85"/>
    <mergeCell ref="BS85:BU85"/>
    <mergeCell ref="BV85:BW85"/>
    <mergeCell ref="CA85:CB85"/>
    <mergeCell ref="P86:U86"/>
    <mergeCell ref="V86:X86"/>
    <mergeCell ref="Y86:Z86"/>
    <mergeCell ref="AD86:AE86"/>
    <mergeCell ref="BM86:BR86"/>
    <mergeCell ref="BS86:BU86"/>
    <mergeCell ref="C72:AP75"/>
    <mergeCell ref="AZ72:CM75"/>
    <mergeCell ref="C80:F86"/>
    <mergeCell ref="G80:O82"/>
    <mergeCell ref="AZ80:BC86"/>
    <mergeCell ref="BD80:BL82"/>
    <mergeCell ref="AD81:AL81"/>
    <mergeCell ref="CA81:CI81"/>
    <mergeCell ref="P82:U82"/>
    <mergeCell ref="V82:W82"/>
    <mergeCell ref="AF82:AG82"/>
    <mergeCell ref="BM82:BR82"/>
    <mergeCell ref="BS82:BT82"/>
    <mergeCell ref="CC82:CD82"/>
    <mergeCell ref="G83:O84"/>
    <mergeCell ref="P83:U83"/>
    <mergeCell ref="X83:AA83"/>
    <mergeCell ref="AF83:AL83"/>
    <mergeCell ref="AM83:AP83"/>
    <mergeCell ref="BD83:BL84"/>
    <mergeCell ref="BM83:BR83"/>
    <mergeCell ref="BU83:BX83"/>
    <mergeCell ref="CC83:CI83"/>
    <mergeCell ref="CJ83:CM83"/>
    <mergeCell ref="C67:Q68"/>
    <mergeCell ref="AH67:AK67"/>
    <mergeCell ref="AL67:AO67"/>
    <mergeCell ref="AZ67:BN68"/>
    <mergeCell ref="CE67:CH67"/>
    <mergeCell ref="CI67:CL67"/>
    <mergeCell ref="Z68:AP68"/>
    <mergeCell ref="BW68:CM68"/>
    <mergeCell ref="AZ65:BF65"/>
    <mergeCell ref="BG65:BS65"/>
    <mergeCell ref="BT65:BV65"/>
    <mergeCell ref="BW65:CC65"/>
    <mergeCell ref="CD65:CJ65"/>
    <mergeCell ref="CK65:CM65"/>
    <mergeCell ref="C65:I65"/>
    <mergeCell ref="J65:V65"/>
    <mergeCell ref="W65:Y65"/>
    <mergeCell ref="Z65:AF65"/>
    <mergeCell ref="AG65:AM65"/>
    <mergeCell ref="AN65:AP65"/>
    <mergeCell ref="BT62:BV64"/>
    <mergeCell ref="BW62:CM62"/>
    <mergeCell ref="Z63:AM64"/>
    <mergeCell ref="BW63:CJ64"/>
    <mergeCell ref="AN64:AP64"/>
    <mergeCell ref="CK64:CM64"/>
    <mergeCell ref="C62:I64"/>
    <mergeCell ref="J62:V64"/>
    <mergeCell ref="W62:Y64"/>
    <mergeCell ref="Z62:AP62"/>
    <mergeCell ref="AZ62:BF64"/>
    <mergeCell ref="BG62:BS64"/>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47:N47"/>
    <mergeCell ref="O47:AC47"/>
    <mergeCell ref="AD47:AP47"/>
    <mergeCell ref="AZ47:BK47"/>
    <mergeCell ref="AH30:AO30"/>
    <mergeCell ref="AP30:AR30"/>
    <mergeCell ref="CE30:CL30"/>
    <mergeCell ref="BX49:BZ49"/>
    <mergeCell ref="CA49:CM49"/>
    <mergeCell ref="C41:M42"/>
    <mergeCell ref="AZ41:BJ42"/>
    <mergeCell ref="BK29:BN30"/>
    <mergeCell ref="BO29:BR30"/>
    <mergeCell ref="BS29:BV30"/>
    <mergeCell ref="BW29:BZ30"/>
    <mergeCell ref="CA29:CD30"/>
    <mergeCell ref="CE29:CO29"/>
    <mergeCell ref="C43:M44"/>
    <mergeCell ref="AZ43:BJ44"/>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BW25:BZ25"/>
    <mergeCell ref="CA25:CD25"/>
    <mergeCell ref="CE25:CO25"/>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BS21:BV21"/>
    <mergeCell ref="BW21:BZ21"/>
    <mergeCell ref="CA21:CD21"/>
    <mergeCell ref="CE21:CO22"/>
    <mergeCell ref="K22:M22"/>
    <mergeCell ref="N22:Q22"/>
    <mergeCell ref="R22:U22"/>
    <mergeCell ref="V22:Y22"/>
    <mergeCell ref="Z22:AC22"/>
    <mergeCell ref="AD22:AG22"/>
    <mergeCell ref="AH21:AR22"/>
    <mergeCell ref="AZ21:BA27"/>
    <mergeCell ref="BB21:BG22"/>
    <mergeCell ref="BH21:BJ21"/>
    <mergeCell ref="BK21:BN21"/>
    <mergeCell ref="BO21:BR21"/>
    <mergeCell ref="BH22:BJ22"/>
    <mergeCell ref="BK22:BN22"/>
    <mergeCell ref="BO22:BR22"/>
    <mergeCell ref="AH23:AR23"/>
    <mergeCell ref="BS22:BV22"/>
    <mergeCell ref="BW22:BZ22"/>
    <mergeCell ref="CA22:CD22"/>
    <mergeCell ref="K23:M23"/>
    <mergeCell ref="C21:D27"/>
    <mergeCell ref="E21:J22"/>
    <mergeCell ref="K21:M21"/>
    <mergeCell ref="N21:Q21"/>
    <mergeCell ref="R21:U21"/>
    <mergeCell ref="V21:Y21"/>
    <mergeCell ref="Z21:AC21"/>
    <mergeCell ref="AD21:AG21"/>
    <mergeCell ref="AH20:AR20"/>
    <mergeCell ref="C16:D20"/>
    <mergeCell ref="V17:Y17"/>
    <mergeCell ref="E23:J24"/>
    <mergeCell ref="N23:Q23"/>
    <mergeCell ref="R23:U23"/>
    <mergeCell ref="V23:Y23"/>
    <mergeCell ref="Z23:AC23"/>
    <mergeCell ref="AD23:AG23"/>
    <mergeCell ref="E26:M27"/>
    <mergeCell ref="N26:Q27"/>
    <mergeCell ref="R26:U27"/>
    <mergeCell ref="V26:Y27"/>
    <mergeCell ref="Z26:AC27"/>
    <mergeCell ref="AD26:AG27"/>
    <mergeCell ref="CE19:CL19"/>
    <mergeCell ref="CM19:CO19"/>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BO18:BR18"/>
    <mergeCell ref="BS18:BV18"/>
    <mergeCell ref="BW18:BZ18"/>
    <mergeCell ref="BH19:BJ19"/>
    <mergeCell ref="BK19:BN19"/>
    <mergeCell ref="BO19:BR19"/>
    <mergeCell ref="BS19:BV19"/>
    <mergeCell ref="BW19:BZ19"/>
    <mergeCell ref="CA19:CD19"/>
    <mergeCell ref="E18:J19"/>
    <mergeCell ref="K18:M18"/>
    <mergeCell ref="N18:Q18"/>
    <mergeCell ref="R18:U18"/>
    <mergeCell ref="V18:Y18"/>
    <mergeCell ref="Z18:AC18"/>
    <mergeCell ref="AD18:AG18"/>
    <mergeCell ref="AH18:AR18"/>
    <mergeCell ref="BH17:BJ17"/>
    <mergeCell ref="E16:J17"/>
    <mergeCell ref="K16:M16"/>
    <mergeCell ref="N16:Q16"/>
    <mergeCell ref="R16:U16"/>
    <mergeCell ref="V16:Y16"/>
    <mergeCell ref="K17:M17"/>
    <mergeCell ref="N17:Q17"/>
    <mergeCell ref="R17:U17"/>
    <mergeCell ref="K19:M19"/>
    <mergeCell ref="N19:Q19"/>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BV9:CB9"/>
    <mergeCell ref="CC9:CD9"/>
    <mergeCell ref="CE9:CF9"/>
    <mergeCell ref="CG9:CO9"/>
    <mergeCell ref="AF9:AG9"/>
    <mergeCell ref="AH9:AI9"/>
    <mergeCell ref="AJ9:AR9"/>
    <mergeCell ref="AZ9:BH9"/>
    <mergeCell ref="BI9:BJ9"/>
    <mergeCell ref="BK9:BQ9"/>
    <mergeCell ref="C9:K9"/>
    <mergeCell ref="L9:M9"/>
    <mergeCell ref="N9:T9"/>
    <mergeCell ref="U9:V9"/>
    <mergeCell ref="W9:X9"/>
    <mergeCell ref="Y9:AE9"/>
    <mergeCell ref="AZ8:BH8"/>
    <mergeCell ref="BI8:BS8"/>
    <mergeCell ref="BT8:BU8"/>
    <mergeCell ref="BR9:BS9"/>
    <mergeCell ref="BT9:BU9"/>
    <mergeCell ref="BV8:CB8"/>
    <mergeCell ref="CC8:CD8"/>
    <mergeCell ref="CE8:CO8"/>
    <mergeCell ref="C8:K8"/>
    <mergeCell ref="L8:V8"/>
    <mergeCell ref="W8:X8"/>
    <mergeCell ref="Y8:AE8"/>
    <mergeCell ref="AF8:AG8"/>
    <mergeCell ref="AH8:AR8"/>
    <mergeCell ref="AZ7:BH7"/>
    <mergeCell ref="BI7:BS7"/>
    <mergeCell ref="BT7:BU7"/>
    <mergeCell ref="BV7:CB7"/>
    <mergeCell ref="CC7:CD7"/>
    <mergeCell ref="CE7:CO7"/>
    <mergeCell ref="C7:K7"/>
    <mergeCell ref="L7:V7"/>
    <mergeCell ref="W7:X7"/>
    <mergeCell ref="Y7:AE7"/>
    <mergeCell ref="AF7:AG7"/>
    <mergeCell ref="AH7:AR7"/>
    <mergeCell ref="AZ6:BH6"/>
    <mergeCell ref="BI6:BS6"/>
    <mergeCell ref="BT6:BU6"/>
    <mergeCell ref="BV6:CB6"/>
    <mergeCell ref="CC6:CD6"/>
    <mergeCell ref="CE6:CO6"/>
    <mergeCell ref="C6:K6"/>
    <mergeCell ref="L6:V6"/>
    <mergeCell ref="W6:X6"/>
    <mergeCell ref="Y6:AE6"/>
    <mergeCell ref="AF6:AG6"/>
    <mergeCell ref="AH6:AR6"/>
    <mergeCell ref="A3:AR3"/>
    <mergeCell ref="AX3:CO3"/>
    <mergeCell ref="C5:K5"/>
    <mergeCell ref="L5:V5"/>
    <mergeCell ref="W5:AG5"/>
    <mergeCell ref="AH5:AR5"/>
    <mergeCell ref="AZ5:BH5"/>
    <mergeCell ref="BI5:BS5"/>
    <mergeCell ref="BT5:CD5"/>
    <mergeCell ref="CE5:CO5"/>
  </mergeCells>
  <phoneticPr fontId="5"/>
  <conditionalFormatting sqref="N9:T11">
    <cfRule type="containsBlanks" dxfId="35" priority="14">
      <formula>LEN(TRIM(N9))=0</formula>
    </cfRule>
  </conditionalFormatting>
  <conditionalFormatting sqref="Y6:AE11">
    <cfRule type="containsBlanks" dxfId="34" priority="13">
      <formula>LEN(TRIM(Y6))=0</formula>
    </cfRule>
  </conditionalFormatting>
  <conditionalFormatting sqref="AJ9:AR11">
    <cfRule type="containsBlanks" dxfId="33" priority="12">
      <formula>LEN(TRIM(AJ9))=0</formula>
    </cfRule>
  </conditionalFormatting>
  <conditionalFormatting sqref="N16:AC19">
    <cfRule type="containsBlanks" dxfId="32" priority="11">
      <formula>LEN(TRIM(N16))=0</formula>
    </cfRule>
  </conditionalFormatting>
  <conditionalFormatting sqref="N21:AC25">
    <cfRule type="containsBlanks" dxfId="31" priority="10">
      <formula>LEN(TRIM(N21))=0</formula>
    </cfRule>
  </conditionalFormatting>
  <conditionalFormatting sqref="N28:AC28">
    <cfRule type="containsBlanks" dxfId="30" priority="9">
      <formula>LEN(TRIM(N28))=0</formula>
    </cfRule>
  </conditionalFormatting>
  <conditionalFormatting sqref="O48:Z49">
    <cfRule type="containsBlanks" dxfId="29" priority="8">
      <formula>LEN(TRIM(O48))=0</formula>
    </cfRule>
  </conditionalFormatting>
  <conditionalFormatting sqref="J57:V59">
    <cfRule type="containsBlanks" dxfId="28" priority="7">
      <formula>LEN(TRIM(J57))=0</formula>
    </cfRule>
  </conditionalFormatting>
  <conditionalFormatting sqref="J62:V65">
    <cfRule type="containsBlanks" dxfId="27" priority="6">
      <formula>LEN(TRIM(J62))=0</formula>
    </cfRule>
  </conditionalFormatting>
  <conditionalFormatting sqref="AL67:AO67">
    <cfRule type="containsBlanks" dxfId="26" priority="5">
      <formula>LEN(TRIM(AL67))=0</formula>
    </cfRule>
  </conditionalFormatting>
  <conditionalFormatting sqref="Z68:AP68">
    <cfRule type="containsBlanks" dxfId="25" priority="4">
      <formula>LEN(TRIM(Z68))=0</formula>
    </cfRule>
  </conditionalFormatting>
  <conditionalFormatting sqref="AD81:AL81 V82:X82 Z82 AB82 AF82:AH82 AJ82 AL82 P83:U83 X83:AA83 AF83:AL83 V85:Z86 AD85:AE86 AI88:AO88 V89:X89 Z89 AB89 AF89:AH89 AJ89 AL89">
    <cfRule type="containsBlanks" dxfId="24" priority="3">
      <formula>LEN(TRIM(P81))=0</formula>
    </cfRule>
  </conditionalFormatting>
  <conditionalFormatting sqref="AN113:AR114 AN98:AR101">
    <cfRule type="containsBlanks" dxfId="23" priority="2">
      <formula>LEN(TRIM(AN98))=0</formula>
    </cfRule>
  </conditionalFormatting>
  <conditionalFormatting sqref="R127:AR127">
    <cfRule type="containsBlanks" dxfId="22" priority="1">
      <formula>LEN(TRIM(R127))=0</formula>
    </cfRule>
  </conditionalFormatting>
  <dataValidations count="1">
    <dataValidation imeMode="halfAlpha" allowBlank="1" showInputMessage="1" showErrorMessage="1" sqref="Y6:AE11 N9:T11 BK9:BQ11 CG9:CO11 BV6:CB11 AJ9:AR11" xr:uid="{B27E7087-3615-4038-9A71-93CA2B7C7230}"/>
  </dataValidations>
  <hyperlinks>
    <hyperlink ref="AV1" location="'認定こども園移行相談票（表紙）'!A1" display="★表紙へ戻る" xr:uid="{75EA89AC-37D1-46C1-9B03-2036F9AD76DF}"/>
  </hyperlinks>
  <pageMargins left="0.7" right="0.7" top="0.75" bottom="0.75" header="0.3" footer="0.3"/>
  <pageSetup paperSize="9" orientation="portrait" r:id="rId1"/>
  <rowBreaks count="3" manualBreakCount="3">
    <brk id="39" max="43" man="1"/>
    <brk id="78" max="43" man="1"/>
    <brk id="9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104775</xdr:colOff>
                    <xdr:row>93</xdr:row>
                    <xdr:rowOff>276225</xdr:rowOff>
                  </from>
                  <to>
                    <xdr:col>11</xdr:col>
                    <xdr:colOff>104775</xdr:colOff>
                    <xdr:row>95</xdr:row>
                    <xdr:rowOff>28575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114300</xdr:colOff>
                    <xdr:row>96</xdr:row>
                    <xdr:rowOff>276225</xdr:rowOff>
                  </from>
                  <to>
                    <xdr:col>12</xdr:col>
                    <xdr:colOff>123825</xdr:colOff>
                    <xdr:row>98</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114300</xdr:colOff>
                    <xdr:row>99</xdr:row>
                    <xdr:rowOff>0</xdr:rowOff>
                  </from>
                  <to>
                    <xdr:col>12</xdr:col>
                    <xdr:colOff>123825</xdr:colOff>
                    <xdr:row>100</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114300</xdr:colOff>
                    <xdr:row>98</xdr:row>
                    <xdr:rowOff>0</xdr:rowOff>
                  </from>
                  <to>
                    <xdr:col>12</xdr:col>
                    <xdr:colOff>123825</xdr:colOff>
                    <xdr:row>99</xdr:row>
                    <xdr:rowOff>28575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114300</xdr:colOff>
                    <xdr:row>100</xdr:row>
                    <xdr:rowOff>0</xdr:rowOff>
                  </from>
                  <to>
                    <xdr:col>12</xdr:col>
                    <xdr:colOff>123825</xdr:colOff>
                    <xdr:row>101</xdr:row>
                    <xdr:rowOff>28575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114300</xdr:colOff>
                    <xdr:row>101</xdr:row>
                    <xdr:rowOff>0</xdr:rowOff>
                  </from>
                  <to>
                    <xdr:col>12</xdr:col>
                    <xdr:colOff>123825</xdr:colOff>
                    <xdr:row>102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114300</xdr:colOff>
                    <xdr:row>102</xdr:row>
                    <xdr:rowOff>0</xdr:rowOff>
                  </from>
                  <to>
                    <xdr:col>12</xdr:col>
                    <xdr:colOff>123825</xdr:colOff>
                    <xdr:row>103</xdr:row>
                    <xdr:rowOff>28575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114300</xdr:colOff>
                    <xdr:row>102</xdr:row>
                    <xdr:rowOff>257175</xdr:rowOff>
                  </from>
                  <to>
                    <xdr:col>12</xdr:col>
                    <xdr:colOff>123825</xdr:colOff>
                    <xdr:row>104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114300</xdr:colOff>
                    <xdr:row>104</xdr:row>
                    <xdr:rowOff>257175</xdr:rowOff>
                  </from>
                  <to>
                    <xdr:col>12</xdr:col>
                    <xdr:colOff>123825</xdr:colOff>
                    <xdr:row>106</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114300</xdr:colOff>
                    <xdr:row>105</xdr:row>
                    <xdr:rowOff>257175</xdr:rowOff>
                  </from>
                  <to>
                    <xdr:col>12</xdr:col>
                    <xdr:colOff>123825</xdr:colOff>
                    <xdr:row>107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114300</xdr:colOff>
                    <xdr:row>108</xdr:row>
                    <xdr:rowOff>0</xdr:rowOff>
                  </from>
                  <to>
                    <xdr:col>12</xdr:col>
                    <xdr:colOff>123825</xdr:colOff>
                    <xdr:row>109</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20</xdr:col>
                    <xdr:colOff>123825</xdr:colOff>
                    <xdr:row>96</xdr:row>
                    <xdr:rowOff>276225</xdr:rowOff>
                  </from>
                  <to>
                    <xdr:col>22</xdr:col>
                    <xdr:colOff>123825</xdr:colOff>
                    <xdr:row>98</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31</xdr:col>
                    <xdr:colOff>114300</xdr:colOff>
                    <xdr:row>101</xdr:row>
                    <xdr:rowOff>0</xdr:rowOff>
                  </from>
                  <to>
                    <xdr:col>33</xdr:col>
                    <xdr:colOff>123825</xdr:colOff>
                    <xdr:row>102</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114300</xdr:colOff>
                    <xdr:row>100</xdr:row>
                    <xdr:rowOff>0</xdr:rowOff>
                  </from>
                  <to>
                    <xdr:col>33</xdr:col>
                    <xdr:colOff>123825</xdr:colOff>
                    <xdr:row>101</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31</xdr:col>
                    <xdr:colOff>114300</xdr:colOff>
                    <xdr:row>103</xdr:row>
                    <xdr:rowOff>0</xdr:rowOff>
                  </from>
                  <to>
                    <xdr:col>33</xdr:col>
                    <xdr:colOff>123825</xdr:colOff>
                    <xdr:row>104</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114300</xdr:colOff>
                    <xdr:row>105</xdr:row>
                    <xdr:rowOff>0</xdr:rowOff>
                  </from>
                  <to>
                    <xdr:col>33</xdr:col>
                    <xdr:colOff>123825</xdr:colOff>
                    <xdr:row>106</xdr:row>
                    <xdr:rowOff>28575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21</xdr:col>
                    <xdr:colOff>123825</xdr:colOff>
                    <xdr:row>108</xdr:row>
                    <xdr:rowOff>0</xdr:rowOff>
                  </from>
                  <to>
                    <xdr:col>23</xdr:col>
                    <xdr:colOff>123825</xdr:colOff>
                    <xdr:row>109</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104775</xdr:colOff>
                    <xdr:row>111</xdr:row>
                    <xdr:rowOff>276225</xdr:rowOff>
                  </from>
                  <to>
                    <xdr:col>12</xdr:col>
                    <xdr:colOff>104775</xdr:colOff>
                    <xdr:row>113</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104775</xdr:colOff>
                    <xdr:row>114</xdr:row>
                    <xdr:rowOff>9525</xdr:rowOff>
                  </from>
                  <to>
                    <xdr:col>12</xdr:col>
                    <xdr:colOff>104775</xdr:colOff>
                    <xdr:row>115</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104775</xdr:colOff>
                    <xdr:row>114</xdr:row>
                    <xdr:rowOff>257175</xdr:rowOff>
                  </from>
                  <to>
                    <xdr:col>12</xdr:col>
                    <xdr:colOff>104775</xdr:colOff>
                    <xdr:row>116</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104775</xdr:colOff>
                    <xdr:row>116</xdr:row>
                    <xdr:rowOff>257175</xdr:rowOff>
                  </from>
                  <to>
                    <xdr:col>12</xdr:col>
                    <xdr:colOff>104775</xdr:colOff>
                    <xdr:row>118</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123825</xdr:colOff>
                    <xdr:row>118</xdr:row>
                    <xdr:rowOff>257175</xdr:rowOff>
                  </from>
                  <to>
                    <xdr:col>12</xdr:col>
                    <xdr:colOff>123825</xdr:colOff>
                    <xdr:row>120</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104775</xdr:colOff>
                    <xdr:row>121</xdr:row>
                    <xdr:rowOff>0</xdr:rowOff>
                  </from>
                  <to>
                    <xdr:col>12</xdr:col>
                    <xdr:colOff>104775</xdr:colOff>
                    <xdr:row>122</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104775</xdr:colOff>
                    <xdr:row>122</xdr:row>
                    <xdr:rowOff>0</xdr:rowOff>
                  </from>
                  <to>
                    <xdr:col>12</xdr:col>
                    <xdr:colOff>104775</xdr:colOff>
                    <xdr:row>123</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104775</xdr:colOff>
                    <xdr:row>123</xdr:row>
                    <xdr:rowOff>0</xdr:rowOff>
                  </from>
                  <to>
                    <xdr:col>12</xdr:col>
                    <xdr:colOff>104775</xdr:colOff>
                    <xdr:row>124</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13</xdr:col>
                    <xdr:colOff>47625</xdr:colOff>
                    <xdr:row>40</xdr:row>
                    <xdr:rowOff>28575</xdr:rowOff>
                  </from>
                  <to>
                    <xdr:col>15</xdr:col>
                    <xdr:colOff>38100</xdr:colOff>
                    <xdr:row>41</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13</xdr:col>
                    <xdr:colOff>47625</xdr:colOff>
                    <xdr:row>43</xdr:row>
                    <xdr:rowOff>19050</xdr:rowOff>
                  </from>
                  <to>
                    <xdr:col>15</xdr:col>
                    <xdr:colOff>38100</xdr:colOff>
                    <xdr:row>44</xdr:row>
                    <xdr:rowOff>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21</xdr:col>
                    <xdr:colOff>95250</xdr:colOff>
                    <xdr:row>43</xdr:row>
                    <xdr:rowOff>28575</xdr:rowOff>
                  </from>
                  <to>
                    <xdr:col>23</xdr:col>
                    <xdr:colOff>95250</xdr:colOff>
                    <xdr:row>44</xdr:row>
                    <xdr:rowOff>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18</xdr:col>
                    <xdr:colOff>47625</xdr:colOff>
                    <xdr:row>40</xdr:row>
                    <xdr:rowOff>28575</xdr:rowOff>
                  </from>
                  <to>
                    <xdr:col>20</xdr:col>
                    <xdr:colOff>38100</xdr:colOff>
                    <xdr:row>40</xdr:row>
                    <xdr:rowOff>276225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13</xdr:col>
                    <xdr:colOff>47625</xdr:colOff>
                    <xdr:row>42</xdr:row>
                    <xdr:rowOff>19050</xdr:rowOff>
                  </from>
                  <to>
                    <xdr:col>15</xdr:col>
                    <xdr:colOff>38100</xdr:colOff>
                    <xdr:row>43</xdr:row>
                    <xdr:rowOff>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21</xdr:col>
                    <xdr:colOff>85725</xdr:colOff>
                    <xdr:row>42</xdr:row>
                    <xdr:rowOff>38100</xdr:rowOff>
                  </from>
                  <to>
                    <xdr:col>23</xdr:col>
                    <xdr:colOff>85725</xdr:colOff>
                    <xdr:row>43</xdr:row>
                    <xdr:rowOff>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35</xdr:col>
                    <xdr:colOff>95250</xdr:colOff>
                    <xdr:row>40</xdr:row>
                    <xdr:rowOff>28575</xdr:rowOff>
                  </from>
                  <to>
                    <xdr:col>37</xdr:col>
                    <xdr:colOff>95250</xdr:colOff>
                    <xdr:row>41</xdr:row>
                    <xdr:rowOff>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13</xdr:col>
                    <xdr:colOff>47625</xdr:colOff>
                    <xdr:row>41</xdr:row>
                    <xdr:rowOff>28575</xdr:rowOff>
                  </from>
                  <to>
                    <xdr:col>15</xdr:col>
                    <xdr:colOff>38100</xdr:colOff>
                    <xdr:row>42</xdr:row>
                    <xdr:rowOff>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27</xdr:col>
                    <xdr:colOff>114300</xdr:colOff>
                    <xdr:row>42</xdr:row>
                    <xdr:rowOff>28575</xdr:rowOff>
                  </from>
                  <to>
                    <xdr:col>29</xdr:col>
                    <xdr:colOff>123825</xdr:colOff>
                    <xdr:row>43</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27</xdr:col>
                    <xdr:colOff>114300</xdr:colOff>
                    <xdr:row>43</xdr:row>
                    <xdr:rowOff>28575</xdr:rowOff>
                  </from>
                  <to>
                    <xdr:col>29</xdr:col>
                    <xdr:colOff>123825</xdr:colOff>
                    <xdr:row>44</xdr:row>
                    <xdr:rowOff>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xdr:col>
                    <xdr:colOff>95250</xdr:colOff>
                    <xdr:row>36</xdr:row>
                    <xdr:rowOff>133350</xdr:rowOff>
                  </from>
                  <to>
                    <xdr:col>5</xdr:col>
                    <xdr:colOff>0</xdr:colOff>
                    <xdr:row>38</xdr:row>
                    <xdr:rowOff>38100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75</xdr:col>
                    <xdr:colOff>85725</xdr:colOff>
                    <xdr:row>78</xdr:row>
                    <xdr:rowOff>276225</xdr:rowOff>
                  </from>
                  <to>
                    <xdr:col>77</xdr:col>
                    <xdr:colOff>85725</xdr:colOff>
                    <xdr:row>80</xdr:row>
                    <xdr:rowOff>9525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75</xdr:col>
                    <xdr:colOff>85725</xdr:colOff>
                    <xdr:row>79</xdr:row>
                    <xdr:rowOff>257175</xdr:rowOff>
                  </from>
                  <to>
                    <xdr:col>77</xdr:col>
                    <xdr:colOff>85725</xdr:colOff>
                    <xdr:row>81</xdr:row>
                    <xdr:rowOff>9525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73</xdr:col>
                    <xdr:colOff>76200</xdr:colOff>
                    <xdr:row>85</xdr:row>
                    <xdr:rowOff>361950</xdr:rowOff>
                  </from>
                  <to>
                    <xdr:col>75</xdr:col>
                    <xdr:colOff>76200</xdr:colOff>
                    <xdr:row>87</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73</xdr:col>
                    <xdr:colOff>85725</xdr:colOff>
                    <xdr:row>86</xdr:row>
                    <xdr:rowOff>257175</xdr:rowOff>
                  </from>
                  <to>
                    <xdr:col>75</xdr:col>
                    <xdr:colOff>85725</xdr:colOff>
                    <xdr:row>88</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80</xdr:col>
                    <xdr:colOff>85725</xdr:colOff>
                    <xdr:row>85</xdr:row>
                    <xdr:rowOff>361950</xdr:rowOff>
                  </from>
                  <to>
                    <xdr:col>82</xdr:col>
                    <xdr:colOff>85725</xdr:colOff>
                    <xdr:row>87</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80</xdr:col>
                    <xdr:colOff>95250</xdr:colOff>
                    <xdr:row>87</xdr:row>
                    <xdr:rowOff>0</xdr:rowOff>
                  </from>
                  <to>
                    <xdr:col>82</xdr:col>
                    <xdr:colOff>95250</xdr:colOff>
                    <xdr:row>88</xdr:row>
                    <xdr:rowOff>28575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58</xdr:col>
                    <xdr:colOff>104775</xdr:colOff>
                    <xdr:row>93</xdr:row>
                    <xdr:rowOff>276225</xdr:rowOff>
                  </from>
                  <to>
                    <xdr:col>60</xdr:col>
                    <xdr:colOff>104775</xdr:colOff>
                    <xdr:row>95</xdr:row>
                    <xdr:rowOff>28575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58</xdr:col>
                    <xdr:colOff>104775</xdr:colOff>
                    <xdr:row>94</xdr:row>
                    <xdr:rowOff>228600</xdr:rowOff>
                  </from>
                  <to>
                    <xdr:col>60</xdr:col>
                    <xdr:colOff>104775</xdr:colOff>
                    <xdr:row>96</xdr:row>
                    <xdr:rowOff>38100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59</xdr:col>
                    <xdr:colOff>114300</xdr:colOff>
                    <xdr:row>96</xdr:row>
                    <xdr:rowOff>276225</xdr:rowOff>
                  </from>
                  <to>
                    <xdr:col>61</xdr:col>
                    <xdr:colOff>123825</xdr:colOff>
                    <xdr:row>98</xdr:row>
                    <xdr:rowOff>9525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59</xdr:col>
                    <xdr:colOff>114300</xdr:colOff>
                    <xdr:row>99</xdr:row>
                    <xdr:rowOff>0</xdr:rowOff>
                  </from>
                  <to>
                    <xdr:col>61</xdr:col>
                    <xdr:colOff>123825</xdr:colOff>
                    <xdr:row>100</xdr:row>
                    <xdr:rowOff>28575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59</xdr:col>
                    <xdr:colOff>114300</xdr:colOff>
                    <xdr:row>98</xdr:row>
                    <xdr:rowOff>0</xdr:rowOff>
                  </from>
                  <to>
                    <xdr:col>61</xdr:col>
                    <xdr:colOff>123825</xdr:colOff>
                    <xdr:row>99</xdr:row>
                    <xdr:rowOff>28575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59</xdr:col>
                    <xdr:colOff>114300</xdr:colOff>
                    <xdr:row>100</xdr:row>
                    <xdr:rowOff>0</xdr:rowOff>
                  </from>
                  <to>
                    <xdr:col>61</xdr:col>
                    <xdr:colOff>123825</xdr:colOff>
                    <xdr:row>101</xdr:row>
                    <xdr:rowOff>28575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59</xdr:col>
                    <xdr:colOff>114300</xdr:colOff>
                    <xdr:row>101</xdr:row>
                    <xdr:rowOff>0</xdr:rowOff>
                  </from>
                  <to>
                    <xdr:col>61</xdr:col>
                    <xdr:colOff>123825</xdr:colOff>
                    <xdr:row>102</xdr:row>
                    <xdr:rowOff>28575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59</xdr:col>
                    <xdr:colOff>114300</xdr:colOff>
                    <xdr:row>102</xdr:row>
                    <xdr:rowOff>0</xdr:rowOff>
                  </from>
                  <to>
                    <xdr:col>61</xdr:col>
                    <xdr:colOff>123825</xdr:colOff>
                    <xdr:row>103</xdr:row>
                    <xdr:rowOff>28575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59</xdr:col>
                    <xdr:colOff>114300</xdr:colOff>
                    <xdr:row>102</xdr:row>
                    <xdr:rowOff>257175</xdr:rowOff>
                  </from>
                  <to>
                    <xdr:col>61</xdr:col>
                    <xdr:colOff>123825</xdr:colOff>
                    <xdr:row>104</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59</xdr:col>
                    <xdr:colOff>114300</xdr:colOff>
                    <xdr:row>104</xdr:row>
                    <xdr:rowOff>257175</xdr:rowOff>
                  </from>
                  <to>
                    <xdr:col>61</xdr:col>
                    <xdr:colOff>123825</xdr:colOff>
                    <xdr:row>106</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59</xdr:col>
                    <xdr:colOff>114300</xdr:colOff>
                    <xdr:row>105</xdr:row>
                    <xdr:rowOff>257175</xdr:rowOff>
                  </from>
                  <to>
                    <xdr:col>61</xdr:col>
                    <xdr:colOff>123825</xdr:colOff>
                    <xdr:row>107</xdr:row>
                    <xdr:rowOff>9525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59</xdr:col>
                    <xdr:colOff>114300</xdr:colOff>
                    <xdr:row>108</xdr:row>
                    <xdr:rowOff>0</xdr:rowOff>
                  </from>
                  <to>
                    <xdr:col>61</xdr:col>
                    <xdr:colOff>123825</xdr:colOff>
                    <xdr:row>109</xdr:row>
                    <xdr:rowOff>28575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69</xdr:col>
                    <xdr:colOff>123825</xdr:colOff>
                    <xdr:row>96</xdr:row>
                    <xdr:rowOff>276225</xdr:rowOff>
                  </from>
                  <to>
                    <xdr:col>71</xdr:col>
                    <xdr:colOff>123825</xdr:colOff>
                    <xdr:row>98</xdr:row>
                    <xdr:rowOff>9525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80</xdr:col>
                    <xdr:colOff>114300</xdr:colOff>
                    <xdr:row>101</xdr:row>
                    <xdr:rowOff>0</xdr:rowOff>
                  </from>
                  <to>
                    <xdr:col>82</xdr:col>
                    <xdr:colOff>123825</xdr:colOff>
                    <xdr:row>102</xdr:row>
                    <xdr:rowOff>28575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80</xdr:col>
                    <xdr:colOff>114300</xdr:colOff>
                    <xdr:row>100</xdr:row>
                    <xdr:rowOff>0</xdr:rowOff>
                  </from>
                  <to>
                    <xdr:col>82</xdr:col>
                    <xdr:colOff>123825</xdr:colOff>
                    <xdr:row>101</xdr:row>
                    <xdr:rowOff>28575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80</xdr:col>
                    <xdr:colOff>114300</xdr:colOff>
                    <xdr:row>105</xdr:row>
                    <xdr:rowOff>0</xdr:rowOff>
                  </from>
                  <to>
                    <xdr:col>82</xdr:col>
                    <xdr:colOff>123825</xdr:colOff>
                    <xdr:row>106</xdr:row>
                    <xdr:rowOff>28575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70</xdr:col>
                    <xdr:colOff>123825</xdr:colOff>
                    <xdr:row>108</xdr:row>
                    <xdr:rowOff>0</xdr:rowOff>
                  </from>
                  <to>
                    <xdr:col>72</xdr:col>
                    <xdr:colOff>123825</xdr:colOff>
                    <xdr:row>109</xdr:row>
                    <xdr:rowOff>28575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59</xdr:col>
                    <xdr:colOff>104775</xdr:colOff>
                    <xdr:row>111</xdr:row>
                    <xdr:rowOff>276225</xdr:rowOff>
                  </from>
                  <to>
                    <xdr:col>61</xdr:col>
                    <xdr:colOff>104775</xdr:colOff>
                    <xdr:row>113</xdr:row>
                    <xdr:rowOff>9525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59</xdr:col>
                    <xdr:colOff>104775</xdr:colOff>
                    <xdr:row>114</xdr:row>
                    <xdr:rowOff>9525</xdr:rowOff>
                  </from>
                  <to>
                    <xdr:col>61</xdr:col>
                    <xdr:colOff>104775</xdr:colOff>
                    <xdr:row>115</xdr:row>
                    <xdr:rowOff>28575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59</xdr:col>
                    <xdr:colOff>104775</xdr:colOff>
                    <xdr:row>114</xdr:row>
                    <xdr:rowOff>257175</xdr:rowOff>
                  </from>
                  <to>
                    <xdr:col>61</xdr:col>
                    <xdr:colOff>104775</xdr:colOff>
                    <xdr:row>116</xdr:row>
                    <xdr:rowOff>9525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59</xdr:col>
                    <xdr:colOff>104775</xdr:colOff>
                    <xdr:row>116</xdr:row>
                    <xdr:rowOff>257175</xdr:rowOff>
                  </from>
                  <to>
                    <xdr:col>61</xdr:col>
                    <xdr:colOff>104775</xdr:colOff>
                    <xdr:row>118</xdr:row>
                    <xdr:rowOff>9525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59</xdr:col>
                    <xdr:colOff>95250</xdr:colOff>
                    <xdr:row>118</xdr:row>
                    <xdr:rowOff>219075</xdr:rowOff>
                  </from>
                  <to>
                    <xdr:col>61</xdr:col>
                    <xdr:colOff>95250</xdr:colOff>
                    <xdr:row>119</xdr:row>
                    <xdr:rowOff>238125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59</xdr:col>
                    <xdr:colOff>104775</xdr:colOff>
                    <xdr:row>121</xdr:row>
                    <xdr:rowOff>0</xdr:rowOff>
                  </from>
                  <to>
                    <xdr:col>61</xdr:col>
                    <xdr:colOff>104775</xdr:colOff>
                    <xdr:row>122</xdr:row>
                    <xdr:rowOff>28575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59</xdr:col>
                    <xdr:colOff>104775</xdr:colOff>
                    <xdr:row>122</xdr:row>
                    <xdr:rowOff>0</xdr:rowOff>
                  </from>
                  <to>
                    <xdr:col>61</xdr:col>
                    <xdr:colOff>104775</xdr:colOff>
                    <xdr:row>123</xdr:row>
                    <xdr:rowOff>28575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59</xdr:col>
                    <xdr:colOff>104775</xdr:colOff>
                    <xdr:row>123</xdr:row>
                    <xdr:rowOff>0</xdr:rowOff>
                  </from>
                  <to>
                    <xdr:col>61</xdr:col>
                    <xdr:colOff>104775</xdr:colOff>
                    <xdr:row>124</xdr:row>
                    <xdr:rowOff>28575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62</xdr:col>
                    <xdr:colOff>47625</xdr:colOff>
                    <xdr:row>40</xdr:row>
                    <xdr:rowOff>28575</xdr:rowOff>
                  </from>
                  <to>
                    <xdr:col>64</xdr:col>
                    <xdr:colOff>38100</xdr:colOff>
                    <xdr:row>40</xdr:row>
                    <xdr:rowOff>276225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62</xdr:col>
                    <xdr:colOff>47625</xdr:colOff>
                    <xdr:row>43</xdr:row>
                    <xdr:rowOff>19050</xdr:rowOff>
                  </from>
                  <to>
                    <xdr:col>64</xdr:col>
                    <xdr:colOff>38100</xdr:colOff>
                    <xdr:row>43</xdr:row>
                    <xdr:rowOff>266700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67</xdr:col>
                    <xdr:colOff>47625</xdr:colOff>
                    <xdr:row>40</xdr:row>
                    <xdr:rowOff>28575</xdr:rowOff>
                  </from>
                  <to>
                    <xdr:col>69</xdr:col>
                    <xdr:colOff>38100</xdr:colOff>
                    <xdr:row>40</xdr:row>
                    <xdr:rowOff>276225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62</xdr:col>
                    <xdr:colOff>47625</xdr:colOff>
                    <xdr:row>42</xdr:row>
                    <xdr:rowOff>19050</xdr:rowOff>
                  </from>
                  <to>
                    <xdr:col>64</xdr:col>
                    <xdr:colOff>38100</xdr:colOff>
                    <xdr:row>42</xdr:row>
                    <xdr:rowOff>266700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62</xdr:col>
                    <xdr:colOff>47625</xdr:colOff>
                    <xdr:row>41</xdr:row>
                    <xdr:rowOff>28575</xdr:rowOff>
                  </from>
                  <to>
                    <xdr:col>64</xdr:col>
                    <xdr:colOff>38100</xdr:colOff>
                    <xdr:row>41</xdr:row>
                    <xdr:rowOff>276225</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51</xdr:col>
                    <xdr:colOff>95250</xdr:colOff>
                    <xdr:row>36</xdr:row>
                    <xdr:rowOff>133350</xdr:rowOff>
                  </from>
                  <to>
                    <xdr:col>54</xdr:col>
                    <xdr:colOff>0</xdr:colOff>
                    <xdr:row>38</xdr:row>
                    <xdr:rowOff>38100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59</xdr:col>
                    <xdr:colOff>114300</xdr:colOff>
                    <xdr:row>108</xdr:row>
                    <xdr:rowOff>0</xdr:rowOff>
                  </from>
                  <to>
                    <xdr:col>61</xdr:col>
                    <xdr:colOff>123825</xdr:colOff>
                    <xdr:row>109</xdr:row>
                    <xdr:rowOff>28575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70</xdr:col>
                    <xdr:colOff>123825</xdr:colOff>
                    <xdr:row>108</xdr:row>
                    <xdr:rowOff>0</xdr:rowOff>
                  </from>
                  <to>
                    <xdr:col>72</xdr:col>
                    <xdr:colOff>123825</xdr:colOff>
                    <xdr:row>109</xdr:row>
                    <xdr:rowOff>28575</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1CCD1-311C-4873-A3B0-F57CA6B2D58F}">
  <sheetPr>
    <tabColor theme="9" tint="0.59999389629810485"/>
  </sheetPr>
  <dimension ref="A1:CE124"/>
  <sheetViews>
    <sheetView showGridLines="0" view="pageBreakPreview" zoomScale="80" zoomScaleNormal="100" zoomScaleSheetLayoutView="80" workbookViewId="0"/>
  </sheetViews>
  <sheetFormatPr defaultRowHeight="14.25"/>
  <cols>
    <col min="1" max="2" width="2" style="6" customWidth="1"/>
    <col min="3" max="6" width="4.625" style="6" customWidth="1"/>
    <col min="7" max="23" width="2" style="6" customWidth="1"/>
    <col min="24" max="24" width="4.375" style="6" customWidth="1"/>
    <col min="25" max="45" width="2" style="6" customWidth="1"/>
    <col min="46" max="49" width="4.625" style="6" customWidth="1"/>
    <col min="50" max="83" width="2" style="6" customWidth="1"/>
    <col min="84" max="16384" width="9" style="6"/>
  </cols>
  <sheetData>
    <row r="1" spans="1:83" ht="13.5" customHeight="1">
      <c r="AO1" s="141" t="s">
        <v>414</v>
      </c>
    </row>
    <row r="2" spans="1:83" ht="13.5" customHeight="1">
      <c r="B2" s="3" t="s">
        <v>275</v>
      </c>
      <c r="AS2" s="3" t="s">
        <v>275</v>
      </c>
    </row>
    <row r="3" spans="1:83" ht="22.5" customHeight="1">
      <c r="A3" s="7"/>
      <c r="B3" s="8"/>
      <c r="C3" s="8"/>
      <c r="D3" s="8"/>
      <c r="E3" s="180" t="s">
        <v>277</v>
      </c>
      <c r="F3" s="180"/>
      <c r="G3" s="180"/>
      <c r="H3" s="180"/>
      <c r="I3" s="180"/>
      <c r="J3" s="180"/>
      <c r="K3" s="180"/>
      <c r="L3" s="180"/>
      <c r="M3" s="180"/>
      <c r="N3" s="180"/>
      <c r="O3" s="180"/>
      <c r="P3" s="180"/>
      <c r="Q3" s="180"/>
      <c r="R3" s="180"/>
      <c r="S3" s="180"/>
      <c r="T3" s="180"/>
      <c r="U3" s="180"/>
      <c r="V3" s="180"/>
      <c r="W3" s="180"/>
      <c r="X3" s="180"/>
      <c r="Y3" s="180"/>
      <c r="Z3" s="180"/>
      <c r="AA3" s="180"/>
      <c r="AB3" s="180"/>
      <c r="AC3" s="180"/>
      <c r="AD3" s="180"/>
      <c r="AE3" s="180"/>
      <c r="AF3" s="180"/>
      <c r="AG3" s="180"/>
      <c r="AH3" s="8"/>
      <c r="AI3" s="8"/>
      <c r="AJ3" s="8"/>
      <c r="AK3" s="8"/>
      <c r="AL3" s="8"/>
      <c r="AM3" s="8"/>
      <c r="AN3" s="8"/>
      <c r="AR3" s="7"/>
      <c r="AS3" s="8"/>
      <c r="AT3" s="8"/>
      <c r="AU3" s="8"/>
      <c r="AV3" s="180" t="s">
        <v>277</v>
      </c>
      <c r="AW3" s="180"/>
      <c r="AX3" s="180"/>
      <c r="AY3" s="180"/>
      <c r="AZ3" s="180"/>
      <c r="BA3" s="180"/>
      <c r="BB3" s="180"/>
      <c r="BC3" s="180"/>
      <c r="BD3" s="180"/>
      <c r="BE3" s="180"/>
      <c r="BF3" s="180"/>
      <c r="BG3" s="180"/>
      <c r="BH3" s="180"/>
      <c r="BI3" s="180"/>
      <c r="BJ3" s="180"/>
      <c r="BK3" s="180"/>
      <c r="BL3" s="180"/>
      <c r="BM3" s="180"/>
      <c r="BN3" s="180"/>
      <c r="BO3" s="180"/>
      <c r="BP3" s="180"/>
      <c r="BQ3" s="180"/>
      <c r="BR3" s="180"/>
      <c r="BS3" s="180"/>
      <c r="BT3" s="180"/>
      <c r="BU3" s="180"/>
      <c r="BV3" s="180"/>
      <c r="BW3" s="180"/>
      <c r="BX3" s="180"/>
      <c r="BY3" s="8"/>
      <c r="BZ3" s="8"/>
      <c r="CA3" s="8"/>
      <c r="CB3" s="8"/>
      <c r="CC3" s="8"/>
      <c r="CD3" s="8"/>
      <c r="CE3" s="8"/>
    </row>
    <row r="4" spans="1:83" ht="22.5" customHeight="1"/>
    <row r="5" spans="1:83" ht="22.5" customHeight="1">
      <c r="B5" s="9" t="s">
        <v>14</v>
      </c>
      <c r="C5" s="3"/>
      <c r="AS5" s="9" t="s">
        <v>14</v>
      </c>
      <c r="AT5" s="3"/>
    </row>
    <row r="6" spans="1:83" ht="22.5" customHeight="1">
      <c r="B6" s="10" t="s">
        <v>15</v>
      </c>
      <c r="AS6" s="10" t="s">
        <v>15</v>
      </c>
    </row>
    <row r="7" spans="1:83" ht="19.5" customHeight="1">
      <c r="B7" s="3"/>
      <c r="C7" s="181" t="s">
        <v>16</v>
      </c>
      <c r="D7" s="182"/>
      <c r="E7" s="182"/>
      <c r="F7" s="183"/>
      <c r="G7" s="181" t="s">
        <v>17</v>
      </c>
      <c r="H7" s="182"/>
      <c r="I7" s="182"/>
      <c r="J7" s="182"/>
      <c r="K7" s="182"/>
      <c r="L7" s="182"/>
      <c r="M7" s="182"/>
      <c r="N7" s="182"/>
      <c r="O7" s="182"/>
      <c r="P7" s="183"/>
      <c r="Q7" s="181" t="s">
        <v>18</v>
      </c>
      <c r="R7" s="182"/>
      <c r="S7" s="182"/>
      <c r="T7" s="182"/>
      <c r="U7" s="182"/>
      <c r="V7" s="182"/>
      <c r="W7" s="182"/>
      <c r="X7" s="182"/>
      <c r="Y7" s="182"/>
      <c r="Z7" s="183"/>
      <c r="AA7" s="181" t="s">
        <v>19</v>
      </c>
      <c r="AB7" s="182"/>
      <c r="AC7" s="182"/>
      <c r="AD7" s="182"/>
      <c r="AE7" s="182"/>
      <c r="AF7" s="182"/>
      <c r="AG7" s="182"/>
      <c r="AH7" s="182"/>
      <c r="AI7" s="182"/>
      <c r="AJ7" s="182"/>
      <c r="AK7" s="183"/>
      <c r="AL7" s="3"/>
      <c r="AM7" s="3"/>
      <c r="AN7" s="3"/>
      <c r="AS7" s="3"/>
      <c r="AT7" s="181" t="s">
        <v>16</v>
      </c>
      <c r="AU7" s="182"/>
      <c r="AV7" s="182"/>
      <c r="AW7" s="183"/>
      <c r="AX7" s="181" t="s">
        <v>17</v>
      </c>
      <c r="AY7" s="182"/>
      <c r="AZ7" s="182"/>
      <c r="BA7" s="182"/>
      <c r="BB7" s="182"/>
      <c r="BC7" s="182"/>
      <c r="BD7" s="182"/>
      <c r="BE7" s="182"/>
      <c r="BF7" s="182"/>
      <c r="BG7" s="183"/>
      <c r="BH7" s="181" t="s">
        <v>18</v>
      </c>
      <c r="BI7" s="182"/>
      <c r="BJ7" s="182"/>
      <c r="BK7" s="182"/>
      <c r="BL7" s="182"/>
      <c r="BM7" s="182"/>
      <c r="BN7" s="182"/>
      <c r="BO7" s="182"/>
      <c r="BP7" s="182"/>
      <c r="BQ7" s="183"/>
      <c r="BR7" s="181" t="s">
        <v>19</v>
      </c>
      <c r="BS7" s="182"/>
      <c r="BT7" s="182"/>
      <c r="BU7" s="182"/>
      <c r="BV7" s="182"/>
      <c r="BW7" s="182"/>
      <c r="BX7" s="182"/>
      <c r="BY7" s="182"/>
      <c r="BZ7" s="182"/>
      <c r="CA7" s="182"/>
      <c r="CB7" s="183"/>
      <c r="CC7" s="3"/>
      <c r="CD7" s="3"/>
      <c r="CE7" s="3"/>
    </row>
    <row r="8" spans="1:83" ht="22.5" customHeight="1">
      <c r="C8" s="181" t="s">
        <v>20</v>
      </c>
      <c r="D8" s="182"/>
      <c r="E8" s="182"/>
      <c r="F8" s="183"/>
      <c r="G8" s="184"/>
      <c r="H8" s="185"/>
      <c r="I8" s="185"/>
      <c r="J8" s="185"/>
      <c r="K8" s="185"/>
      <c r="L8" s="185"/>
      <c r="M8" s="185"/>
      <c r="N8" s="185"/>
      <c r="O8" s="185"/>
      <c r="P8" s="186"/>
      <c r="Q8" s="187" t="s">
        <v>21</v>
      </c>
      <c r="R8" s="188"/>
      <c r="S8" s="191"/>
      <c r="T8" s="191"/>
      <c r="U8" s="191"/>
      <c r="V8" s="191"/>
      <c r="W8" s="191"/>
      <c r="X8" s="191"/>
      <c r="Y8" s="188" t="s">
        <v>22</v>
      </c>
      <c r="Z8" s="188"/>
      <c r="AA8" s="190"/>
      <c r="AB8" s="190"/>
      <c r="AC8" s="190"/>
      <c r="AD8" s="190"/>
      <c r="AE8" s="190"/>
      <c r="AF8" s="190"/>
      <c r="AG8" s="190"/>
      <c r="AH8" s="190"/>
      <c r="AI8" s="190"/>
      <c r="AJ8" s="190"/>
      <c r="AK8" s="190"/>
      <c r="AL8" s="3"/>
      <c r="AM8" s="3"/>
      <c r="AN8" s="3"/>
      <c r="AT8" s="181" t="s">
        <v>20</v>
      </c>
      <c r="AU8" s="182"/>
      <c r="AV8" s="182"/>
      <c r="AW8" s="183"/>
      <c r="AX8" s="184"/>
      <c r="AY8" s="185"/>
      <c r="AZ8" s="185"/>
      <c r="BA8" s="185"/>
      <c r="BB8" s="185"/>
      <c r="BC8" s="185"/>
      <c r="BD8" s="185"/>
      <c r="BE8" s="185"/>
      <c r="BF8" s="185"/>
      <c r="BG8" s="186"/>
      <c r="BH8" s="187" t="s">
        <v>21</v>
      </c>
      <c r="BI8" s="188"/>
      <c r="BJ8" s="189">
        <v>5</v>
      </c>
      <c r="BK8" s="189"/>
      <c r="BL8" s="189"/>
      <c r="BM8" s="189"/>
      <c r="BN8" s="189"/>
      <c r="BO8" s="189"/>
      <c r="BP8" s="188" t="s">
        <v>22</v>
      </c>
      <c r="BQ8" s="188"/>
      <c r="BR8" s="190"/>
      <c r="BS8" s="190"/>
      <c r="BT8" s="190"/>
      <c r="BU8" s="190"/>
      <c r="BV8" s="190"/>
      <c r="BW8" s="190"/>
      <c r="BX8" s="190"/>
      <c r="BY8" s="190"/>
      <c r="BZ8" s="190"/>
      <c r="CA8" s="190"/>
      <c r="CB8" s="190"/>
      <c r="CC8" s="3"/>
      <c r="CD8" s="3"/>
      <c r="CE8" s="3"/>
    </row>
    <row r="9" spans="1:83" ht="22.5" customHeight="1">
      <c r="C9" s="181" t="s">
        <v>23</v>
      </c>
      <c r="D9" s="182"/>
      <c r="E9" s="182"/>
      <c r="F9" s="183"/>
      <c r="G9" s="184"/>
      <c r="H9" s="185"/>
      <c r="I9" s="185"/>
      <c r="J9" s="185"/>
      <c r="K9" s="185"/>
      <c r="L9" s="185"/>
      <c r="M9" s="185"/>
      <c r="N9" s="185"/>
      <c r="O9" s="185"/>
      <c r="P9" s="186"/>
      <c r="Q9" s="187" t="s">
        <v>24</v>
      </c>
      <c r="R9" s="188"/>
      <c r="S9" s="191"/>
      <c r="T9" s="191"/>
      <c r="U9" s="191"/>
      <c r="V9" s="191"/>
      <c r="W9" s="191"/>
      <c r="X9" s="191"/>
      <c r="Y9" s="188" t="s">
        <v>22</v>
      </c>
      <c r="Z9" s="188"/>
      <c r="AA9" s="190"/>
      <c r="AB9" s="190"/>
      <c r="AC9" s="190"/>
      <c r="AD9" s="190"/>
      <c r="AE9" s="190"/>
      <c r="AF9" s="190"/>
      <c r="AG9" s="190"/>
      <c r="AH9" s="190"/>
      <c r="AI9" s="190"/>
      <c r="AJ9" s="190"/>
      <c r="AK9" s="190"/>
      <c r="AL9" s="3"/>
      <c r="AM9" s="3"/>
      <c r="AN9" s="3"/>
      <c r="AT9" s="181" t="s">
        <v>23</v>
      </c>
      <c r="AU9" s="182"/>
      <c r="AV9" s="182"/>
      <c r="AW9" s="183"/>
      <c r="AX9" s="184"/>
      <c r="AY9" s="185"/>
      <c r="AZ9" s="185"/>
      <c r="BA9" s="185"/>
      <c r="BB9" s="185"/>
      <c r="BC9" s="185"/>
      <c r="BD9" s="185"/>
      <c r="BE9" s="185"/>
      <c r="BF9" s="185"/>
      <c r="BG9" s="186"/>
      <c r="BH9" s="187" t="s">
        <v>24</v>
      </c>
      <c r="BI9" s="188"/>
      <c r="BJ9" s="189">
        <v>15</v>
      </c>
      <c r="BK9" s="189"/>
      <c r="BL9" s="189"/>
      <c r="BM9" s="189"/>
      <c r="BN9" s="189"/>
      <c r="BO9" s="189"/>
      <c r="BP9" s="188" t="s">
        <v>22</v>
      </c>
      <c r="BQ9" s="188"/>
      <c r="BR9" s="190"/>
      <c r="BS9" s="190"/>
      <c r="BT9" s="190"/>
      <c r="BU9" s="190"/>
      <c r="BV9" s="190"/>
      <c r="BW9" s="190"/>
      <c r="BX9" s="190"/>
      <c r="BY9" s="190"/>
      <c r="BZ9" s="190"/>
      <c r="CA9" s="190"/>
      <c r="CB9" s="190"/>
      <c r="CC9" s="3"/>
      <c r="CD9" s="3"/>
      <c r="CE9" s="3"/>
    </row>
    <row r="10" spans="1:83" ht="22.5" customHeight="1">
      <c r="C10" s="181" t="s">
        <v>25</v>
      </c>
      <c r="D10" s="182"/>
      <c r="E10" s="182"/>
      <c r="F10" s="183"/>
      <c r="G10" s="184"/>
      <c r="H10" s="185"/>
      <c r="I10" s="185"/>
      <c r="J10" s="185"/>
      <c r="K10" s="185"/>
      <c r="L10" s="185"/>
      <c r="M10" s="185"/>
      <c r="N10" s="185"/>
      <c r="O10" s="185"/>
      <c r="P10" s="186"/>
      <c r="Q10" s="187" t="s">
        <v>26</v>
      </c>
      <c r="R10" s="188"/>
      <c r="S10" s="191"/>
      <c r="T10" s="191"/>
      <c r="U10" s="191"/>
      <c r="V10" s="191"/>
      <c r="W10" s="191"/>
      <c r="X10" s="191"/>
      <c r="Y10" s="188" t="s">
        <v>22</v>
      </c>
      <c r="Z10" s="188"/>
      <c r="AA10" s="190"/>
      <c r="AB10" s="190"/>
      <c r="AC10" s="190"/>
      <c r="AD10" s="190"/>
      <c r="AE10" s="190"/>
      <c r="AF10" s="190"/>
      <c r="AG10" s="190"/>
      <c r="AH10" s="190"/>
      <c r="AI10" s="190"/>
      <c r="AJ10" s="190"/>
      <c r="AK10" s="190"/>
      <c r="AL10" s="3"/>
      <c r="AM10" s="3"/>
      <c r="AN10" s="3"/>
      <c r="AT10" s="181" t="s">
        <v>25</v>
      </c>
      <c r="AU10" s="182"/>
      <c r="AV10" s="182"/>
      <c r="AW10" s="183"/>
      <c r="AX10" s="184"/>
      <c r="AY10" s="185"/>
      <c r="AZ10" s="185"/>
      <c r="BA10" s="185"/>
      <c r="BB10" s="185"/>
      <c r="BC10" s="185"/>
      <c r="BD10" s="185"/>
      <c r="BE10" s="185"/>
      <c r="BF10" s="185"/>
      <c r="BG10" s="186"/>
      <c r="BH10" s="187" t="s">
        <v>26</v>
      </c>
      <c r="BI10" s="188"/>
      <c r="BJ10" s="189">
        <v>25</v>
      </c>
      <c r="BK10" s="189"/>
      <c r="BL10" s="189"/>
      <c r="BM10" s="189"/>
      <c r="BN10" s="189"/>
      <c r="BO10" s="189"/>
      <c r="BP10" s="188" t="s">
        <v>22</v>
      </c>
      <c r="BQ10" s="188"/>
      <c r="BR10" s="190"/>
      <c r="BS10" s="190"/>
      <c r="BT10" s="190"/>
      <c r="BU10" s="190"/>
      <c r="BV10" s="190"/>
      <c r="BW10" s="190"/>
      <c r="BX10" s="190"/>
      <c r="BY10" s="190"/>
      <c r="BZ10" s="190"/>
      <c r="CA10" s="190"/>
      <c r="CB10" s="190"/>
      <c r="CC10" s="3"/>
      <c r="CD10" s="3"/>
      <c r="CE10" s="3"/>
    </row>
    <row r="11" spans="1:83" ht="22.5" customHeight="1">
      <c r="C11" s="181" t="s">
        <v>27</v>
      </c>
      <c r="D11" s="182"/>
      <c r="E11" s="182"/>
      <c r="F11" s="183"/>
      <c r="G11" s="187" t="s">
        <v>28</v>
      </c>
      <c r="H11" s="188"/>
      <c r="I11" s="191"/>
      <c r="J11" s="191"/>
      <c r="K11" s="191"/>
      <c r="L11" s="191"/>
      <c r="M11" s="191"/>
      <c r="N11" s="191"/>
      <c r="O11" s="188" t="s">
        <v>22</v>
      </c>
      <c r="P11" s="193"/>
      <c r="Q11" s="187" t="s">
        <v>29</v>
      </c>
      <c r="R11" s="188"/>
      <c r="S11" s="191"/>
      <c r="T11" s="191"/>
      <c r="U11" s="191"/>
      <c r="V11" s="191"/>
      <c r="W11" s="191"/>
      <c r="X11" s="191"/>
      <c r="Y11" s="188" t="s">
        <v>22</v>
      </c>
      <c r="Z11" s="188"/>
      <c r="AA11" s="194"/>
      <c r="AB11" s="194"/>
      <c r="AC11" s="194"/>
      <c r="AD11" s="194"/>
      <c r="AE11" s="194"/>
      <c r="AF11" s="194"/>
      <c r="AG11" s="194"/>
      <c r="AH11" s="194"/>
      <c r="AI11" s="194"/>
      <c r="AJ11" s="194"/>
      <c r="AK11" s="194"/>
      <c r="AL11" s="3"/>
      <c r="AM11" s="3"/>
      <c r="AN11" s="3"/>
      <c r="AT11" s="181" t="s">
        <v>27</v>
      </c>
      <c r="AU11" s="182"/>
      <c r="AV11" s="182"/>
      <c r="AW11" s="183"/>
      <c r="AX11" s="187" t="s">
        <v>28</v>
      </c>
      <c r="AY11" s="188"/>
      <c r="AZ11" s="189">
        <v>1</v>
      </c>
      <c r="BA11" s="189"/>
      <c r="BB11" s="189"/>
      <c r="BC11" s="189"/>
      <c r="BD11" s="189"/>
      <c r="BE11" s="189"/>
      <c r="BF11" s="188" t="s">
        <v>22</v>
      </c>
      <c r="BG11" s="193"/>
      <c r="BH11" s="187" t="s">
        <v>29</v>
      </c>
      <c r="BI11" s="188"/>
      <c r="BJ11" s="189">
        <v>25</v>
      </c>
      <c r="BK11" s="189"/>
      <c r="BL11" s="189"/>
      <c r="BM11" s="189"/>
      <c r="BN11" s="189"/>
      <c r="BO11" s="189"/>
      <c r="BP11" s="188" t="s">
        <v>22</v>
      </c>
      <c r="BQ11" s="188"/>
      <c r="BR11" s="192">
        <v>1</v>
      </c>
      <c r="BS11" s="192"/>
      <c r="BT11" s="192"/>
      <c r="BU11" s="192"/>
      <c r="BV11" s="192"/>
      <c r="BW11" s="192"/>
      <c r="BX11" s="192"/>
      <c r="BY11" s="192"/>
      <c r="BZ11" s="192"/>
      <c r="CA11" s="192"/>
      <c r="CB11" s="192"/>
      <c r="CC11" s="3"/>
      <c r="CD11" s="3"/>
      <c r="CE11" s="3"/>
    </row>
    <row r="12" spans="1:83" ht="22.5" customHeight="1">
      <c r="C12" s="181" t="s">
        <v>30</v>
      </c>
      <c r="D12" s="182"/>
      <c r="E12" s="182"/>
      <c r="F12" s="183"/>
      <c r="G12" s="187" t="s">
        <v>31</v>
      </c>
      <c r="H12" s="188"/>
      <c r="I12" s="191"/>
      <c r="J12" s="191"/>
      <c r="K12" s="191"/>
      <c r="L12" s="191"/>
      <c r="M12" s="191"/>
      <c r="N12" s="191"/>
      <c r="O12" s="188" t="s">
        <v>22</v>
      </c>
      <c r="P12" s="193"/>
      <c r="Q12" s="187" t="s">
        <v>32</v>
      </c>
      <c r="R12" s="188"/>
      <c r="S12" s="191"/>
      <c r="T12" s="191"/>
      <c r="U12" s="191"/>
      <c r="V12" s="191"/>
      <c r="W12" s="191"/>
      <c r="X12" s="191"/>
      <c r="Y12" s="188" t="s">
        <v>22</v>
      </c>
      <c r="Z12" s="188"/>
      <c r="AA12" s="194"/>
      <c r="AB12" s="194"/>
      <c r="AC12" s="194"/>
      <c r="AD12" s="194"/>
      <c r="AE12" s="194"/>
      <c r="AF12" s="194"/>
      <c r="AG12" s="194"/>
      <c r="AH12" s="194"/>
      <c r="AI12" s="194"/>
      <c r="AJ12" s="194"/>
      <c r="AK12" s="194"/>
      <c r="AL12" s="3"/>
      <c r="AM12" s="3"/>
      <c r="AN12" s="3"/>
      <c r="AT12" s="181" t="s">
        <v>30</v>
      </c>
      <c r="AU12" s="182"/>
      <c r="AV12" s="182"/>
      <c r="AW12" s="183"/>
      <c r="AX12" s="187" t="s">
        <v>31</v>
      </c>
      <c r="AY12" s="188"/>
      <c r="AZ12" s="189">
        <v>1</v>
      </c>
      <c r="BA12" s="189"/>
      <c r="BB12" s="189"/>
      <c r="BC12" s="189"/>
      <c r="BD12" s="189"/>
      <c r="BE12" s="189"/>
      <c r="BF12" s="188" t="s">
        <v>22</v>
      </c>
      <c r="BG12" s="193"/>
      <c r="BH12" s="187" t="s">
        <v>32</v>
      </c>
      <c r="BI12" s="188"/>
      <c r="BJ12" s="189">
        <v>25</v>
      </c>
      <c r="BK12" s="189"/>
      <c r="BL12" s="189"/>
      <c r="BM12" s="189"/>
      <c r="BN12" s="189"/>
      <c r="BO12" s="189"/>
      <c r="BP12" s="188" t="s">
        <v>22</v>
      </c>
      <c r="BQ12" s="188"/>
      <c r="BR12" s="192">
        <v>1</v>
      </c>
      <c r="BS12" s="192"/>
      <c r="BT12" s="192"/>
      <c r="BU12" s="192"/>
      <c r="BV12" s="192"/>
      <c r="BW12" s="192"/>
      <c r="BX12" s="192"/>
      <c r="BY12" s="192"/>
      <c r="BZ12" s="192"/>
      <c r="CA12" s="192"/>
      <c r="CB12" s="192"/>
      <c r="CC12" s="3"/>
      <c r="CD12" s="3"/>
      <c r="CE12" s="3"/>
    </row>
    <row r="13" spans="1:83" ht="22.5" customHeight="1">
      <c r="C13" s="181" t="s">
        <v>33</v>
      </c>
      <c r="D13" s="182"/>
      <c r="E13" s="182"/>
      <c r="F13" s="183"/>
      <c r="G13" s="187" t="s">
        <v>34</v>
      </c>
      <c r="H13" s="188"/>
      <c r="I13" s="191"/>
      <c r="J13" s="191"/>
      <c r="K13" s="191"/>
      <c r="L13" s="191"/>
      <c r="M13" s="191"/>
      <c r="N13" s="191"/>
      <c r="O13" s="188" t="s">
        <v>22</v>
      </c>
      <c r="P13" s="193"/>
      <c r="Q13" s="187" t="s">
        <v>35</v>
      </c>
      <c r="R13" s="188"/>
      <c r="S13" s="191"/>
      <c r="T13" s="191"/>
      <c r="U13" s="191"/>
      <c r="V13" s="191"/>
      <c r="W13" s="191"/>
      <c r="X13" s="191"/>
      <c r="Y13" s="188" t="s">
        <v>22</v>
      </c>
      <c r="Z13" s="193"/>
      <c r="AA13" s="194"/>
      <c r="AB13" s="194"/>
      <c r="AC13" s="194"/>
      <c r="AD13" s="194"/>
      <c r="AE13" s="194"/>
      <c r="AF13" s="194"/>
      <c r="AG13" s="194"/>
      <c r="AH13" s="194"/>
      <c r="AI13" s="194"/>
      <c r="AJ13" s="194"/>
      <c r="AK13" s="194"/>
      <c r="AL13" s="11"/>
      <c r="AM13" s="11"/>
      <c r="AN13" s="11"/>
      <c r="AT13" s="181" t="s">
        <v>33</v>
      </c>
      <c r="AU13" s="182"/>
      <c r="AV13" s="182"/>
      <c r="AW13" s="183"/>
      <c r="AX13" s="187" t="s">
        <v>34</v>
      </c>
      <c r="AY13" s="188"/>
      <c r="AZ13" s="189">
        <v>1</v>
      </c>
      <c r="BA13" s="189"/>
      <c r="BB13" s="189"/>
      <c r="BC13" s="189"/>
      <c r="BD13" s="189"/>
      <c r="BE13" s="189"/>
      <c r="BF13" s="188" t="s">
        <v>22</v>
      </c>
      <c r="BG13" s="193"/>
      <c r="BH13" s="187" t="s">
        <v>35</v>
      </c>
      <c r="BI13" s="188"/>
      <c r="BJ13" s="189">
        <v>25</v>
      </c>
      <c r="BK13" s="189"/>
      <c r="BL13" s="189"/>
      <c r="BM13" s="189"/>
      <c r="BN13" s="189"/>
      <c r="BO13" s="189"/>
      <c r="BP13" s="188" t="s">
        <v>22</v>
      </c>
      <c r="BQ13" s="193"/>
      <c r="BR13" s="192">
        <v>1</v>
      </c>
      <c r="BS13" s="192"/>
      <c r="BT13" s="192"/>
      <c r="BU13" s="192"/>
      <c r="BV13" s="192"/>
      <c r="BW13" s="192"/>
      <c r="BX13" s="192"/>
      <c r="BY13" s="192"/>
      <c r="BZ13" s="192"/>
      <c r="CA13" s="192"/>
      <c r="CB13" s="192"/>
      <c r="CC13" s="11"/>
      <c r="CD13" s="11"/>
      <c r="CE13" s="11"/>
    </row>
    <row r="14" spans="1:83" ht="13.5" customHeight="1"/>
    <row r="15" spans="1:83" ht="13.5" customHeight="1"/>
    <row r="16" spans="1:83" ht="22.5" customHeight="1">
      <c r="B16" s="10" t="s">
        <v>36</v>
      </c>
      <c r="K16" s="6" t="s">
        <v>37</v>
      </c>
      <c r="Y16" s="3"/>
      <c r="AS16" s="10" t="s">
        <v>36</v>
      </c>
      <c r="BB16" s="6" t="s">
        <v>37</v>
      </c>
      <c r="BP16" s="3"/>
    </row>
    <row r="17" spans="3:83" ht="19.5" customHeight="1">
      <c r="C17" s="181" t="s">
        <v>38</v>
      </c>
      <c r="D17" s="182"/>
      <c r="E17" s="182"/>
      <c r="F17" s="182"/>
      <c r="G17" s="195" t="s">
        <v>17</v>
      </c>
      <c r="H17" s="195"/>
      <c r="I17" s="195"/>
      <c r="J17" s="195"/>
      <c r="K17" s="195"/>
      <c r="L17" s="195"/>
      <c r="M17" s="195"/>
      <c r="N17" s="195"/>
      <c r="O17" s="195"/>
      <c r="P17" s="195"/>
      <c r="Q17" s="195" t="s">
        <v>18</v>
      </c>
      <c r="R17" s="195"/>
      <c r="S17" s="195"/>
      <c r="T17" s="195"/>
      <c r="U17" s="195"/>
      <c r="V17" s="195"/>
      <c r="W17" s="195"/>
      <c r="X17" s="195"/>
      <c r="Y17" s="195"/>
      <c r="Z17" s="195"/>
      <c r="AT17" s="181" t="s">
        <v>38</v>
      </c>
      <c r="AU17" s="182"/>
      <c r="AV17" s="182"/>
      <c r="AW17" s="182"/>
      <c r="AX17" s="195" t="s">
        <v>17</v>
      </c>
      <c r="AY17" s="195"/>
      <c r="AZ17" s="195"/>
      <c r="BA17" s="195"/>
      <c r="BB17" s="195"/>
      <c r="BC17" s="195"/>
      <c r="BD17" s="195"/>
      <c r="BE17" s="195"/>
      <c r="BF17" s="195"/>
      <c r="BG17" s="195"/>
      <c r="BH17" s="195" t="s">
        <v>18</v>
      </c>
      <c r="BI17" s="195"/>
      <c r="BJ17" s="195"/>
      <c r="BK17" s="195"/>
      <c r="BL17" s="195"/>
      <c r="BM17" s="195"/>
      <c r="BN17" s="195"/>
      <c r="BO17" s="195"/>
      <c r="BP17" s="195"/>
      <c r="BQ17" s="195"/>
    </row>
    <row r="18" spans="3:83" ht="18" customHeight="1">
      <c r="C18" s="195" t="s">
        <v>20</v>
      </c>
      <c r="D18" s="195"/>
      <c r="E18" s="195"/>
      <c r="F18" s="195"/>
      <c r="G18" s="204"/>
      <c r="H18" s="205"/>
      <c r="I18" s="205"/>
      <c r="J18" s="205"/>
      <c r="K18" s="205"/>
      <c r="L18" s="205"/>
      <c r="M18" s="205"/>
      <c r="N18" s="205"/>
      <c r="O18" s="205"/>
      <c r="P18" s="205"/>
      <c r="Q18" s="196" t="s">
        <v>39</v>
      </c>
      <c r="R18" s="197"/>
      <c r="S18" s="197"/>
      <c r="T18" s="197"/>
      <c r="U18" s="197"/>
      <c r="V18" s="12"/>
      <c r="W18" s="197" t="s">
        <v>40</v>
      </c>
      <c r="X18" s="198"/>
      <c r="Y18" s="198"/>
      <c r="Z18" s="199"/>
      <c r="AI18" s="2"/>
      <c r="AJ18" s="3"/>
      <c r="AK18" s="3"/>
      <c r="AL18" s="3"/>
      <c r="AM18" s="3"/>
      <c r="AN18" s="3"/>
      <c r="AT18" s="195" t="s">
        <v>20</v>
      </c>
      <c r="AU18" s="195"/>
      <c r="AV18" s="195"/>
      <c r="AW18" s="195"/>
      <c r="AX18" s="204"/>
      <c r="AY18" s="205"/>
      <c r="AZ18" s="205"/>
      <c r="BA18" s="205"/>
      <c r="BB18" s="205"/>
      <c r="BC18" s="205"/>
      <c r="BD18" s="205"/>
      <c r="BE18" s="205"/>
      <c r="BF18" s="205"/>
      <c r="BG18" s="205"/>
      <c r="BH18" s="196" t="s">
        <v>39</v>
      </c>
      <c r="BI18" s="197"/>
      <c r="BJ18" s="197"/>
      <c r="BK18" s="197"/>
      <c r="BL18" s="197"/>
      <c r="BM18" s="12"/>
      <c r="BN18" s="197" t="s">
        <v>40</v>
      </c>
      <c r="BO18" s="198"/>
      <c r="BP18" s="198"/>
      <c r="BQ18" s="199"/>
      <c r="BZ18" s="2"/>
      <c r="CA18" s="3"/>
      <c r="CB18" s="3"/>
      <c r="CC18" s="3"/>
      <c r="CD18" s="3"/>
      <c r="CE18" s="3"/>
    </row>
    <row r="19" spans="3:83" ht="24.95" customHeight="1">
      <c r="C19" s="195"/>
      <c r="D19" s="195"/>
      <c r="E19" s="195"/>
      <c r="F19" s="195"/>
      <c r="G19" s="206"/>
      <c r="H19" s="207"/>
      <c r="I19" s="207"/>
      <c r="J19" s="207"/>
      <c r="K19" s="207"/>
      <c r="L19" s="207"/>
      <c r="M19" s="207"/>
      <c r="N19" s="207"/>
      <c r="O19" s="207"/>
      <c r="P19" s="207"/>
      <c r="Q19" s="200" t="str">
        <f>IF(S8=0,"",ROUNDDOWN(S8/3,1))</f>
        <v/>
      </c>
      <c r="R19" s="201"/>
      <c r="S19" s="201"/>
      <c r="T19" s="201"/>
      <c r="U19" s="201"/>
      <c r="V19" s="201"/>
      <c r="W19" s="201"/>
      <c r="X19" s="201"/>
      <c r="Y19" s="202" t="s">
        <v>22</v>
      </c>
      <c r="Z19" s="203"/>
      <c r="AI19" s="3"/>
      <c r="AJ19" s="3"/>
      <c r="AK19" s="3"/>
      <c r="AL19" s="3"/>
      <c r="AM19" s="13"/>
      <c r="AN19" s="13"/>
      <c r="AT19" s="195"/>
      <c r="AU19" s="195"/>
      <c r="AV19" s="195"/>
      <c r="AW19" s="195"/>
      <c r="AX19" s="206"/>
      <c r="AY19" s="207"/>
      <c r="AZ19" s="207"/>
      <c r="BA19" s="207"/>
      <c r="BB19" s="207"/>
      <c r="BC19" s="207"/>
      <c r="BD19" s="207"/>
      <c r="BE19" s="207"/>
      <c r="BF19" s="207"/>
      <c r="BG19" s="207"/>
      <c r="BH19" s="200">
        <f>IF(BJ8=0,"",ROUNDDOWN(BJ8/3,1))</f>
        <v>1.6</v>
      </c>
      <c r="BI19" s="201"/>
      <c r="BJ19" s="201"/>
      <c r="BK19" s="201"/>
      <c r="BL19" s="201"/>
      <c r="BM19" s="201"/>
      <c r="BN19" s="201"/>
      <c r="BO19" s="201"/>
      <c r="BP19" s="202" t="s">
        <v>22</v>
      </c>
      <c r="BQ19" s="203"/>
      <c r="BZ19" s="3"/>
      <c r="CA19" s="3"/>
      <c r="CB19" s="3"/>
      <c r="CC19" s="3"/>
      <c r="CD19" s="13"/>
      <c r="CE19" s="13"/>
    </row>
    <row r="20" spans="3:83" ht="18" customHeight="1">
      <c r="C20" s="195" t="s">
        <v>23</v>
      </c>
      <c r="D20" s="195"/>
      <c r="E20" s="195"/>
      <c r="F20" s="195"/>
      <c r="G20" s="204"/>
      <c r="H20" s="205"/>
      <c r="I20" s="205"/>
      <c r="J20" s="205"/>
      <c r="K20" s="205"/>
      <c r="L20" s="205"/>
      <c r="M20" s="205"/>
      <c r="N20" s="205"/>
      <c r="O20" s="205"/>
      <c r="P20" s="205"/>
      <c r="Q20" s="196" t="s">
        <v>344</v>
      </c>
      <c r="R20" s="197"/>
      <c r="S20" s="197"/>
      <c r="T20" s="197"/>
      <c r="U20" s="197"/>
      <c r="V20" s="12"/>
      <c r="W20" s="197" t="s">
        <v>40</v>
      </c>
      <c r="X20" s="198"/>
      <c r="Y20" s="198"/>
      <c r="Z20" s="199"/>
      <c r="AI20" s="2"/>
      <c r="AJ20" s="3"/>
      <c r="AK20" s="3"/>
      <c r="AL20" s="3"/>
      <c r="AM20" s="3"/>
      <c r="AN20" s="3"/>
      <c r="AT20" s="195" t="s">
        <v>23</v>
      </c>
      <c r="AU20" s="195"/>
      <c r="AV20" s="195"/>
      <c r="AW20" s="195"/>
      <c r="AX20" s="204"/>
      <c r="AY20" s="205"/>
      <c r="AZ20" s="205"/>
      <c r="BA20" s="205"/>
      <c r="BB20" s="205"/>
      <c r="BC20" s="205"/>
      <c r="BD20" s="205"/>
      <c r="BE20" s="205"/>
      <c r="BF20" s="205"/>
      <c r="BG20" s="205"/>
      <c r="BH20" s="196" t="s">
        <v>344</v>
      </c>
      <c r="BI20" s="197"/>
      <c r="BJ20" s="197"/>
      <c r="BK20" s="197"/>
      <c r="BL20" s="197"/>
      <c r="BM20" s="12"/>
      <c r="BN20" s="197" t="s">
        <v>40</v>
      </c>
      <c r="BO20" s="198"/>
      <c r="BP20" s="198"/>
      <c r="BQ20" s="199"/>
      <c r="BZ20" s="2"/>
      <c r="CA20" s="3"/>
      <c r="CB20" s="3"/>
      <c r="CC20" s="3"/>
      <c r="CD20" s="3"/>
      <c r="CE20" s="3"/>
    </row>
    <row r="21" spans="3:83" ht="24.95" customHeight="1">
      <c r="C21" s="195"/>
      <c r="D21" s="195"/>
      <c r="E21" s="195"/>
      <c r="F21" s="195"/>
      <c r="G21" s="206"/>
      <c r="H21" s="207"/>
      <c r="I21" s="207"/>
      <c r="J21" s="207"/>
      <c r="K21" s="207"/>
      <c r="L21" s="207"/>
      <c r="M21" s="207"/>
      <c r="N21" s="207"/>
      <c r="O21" s="207"/>
      <c r="P21" s="207"/>
      <c r="Q21" s="200" t="str">
        <f>IF(S9=0,"",ROUNDDOWN(S9/6,1))</f>
        <v/>
      </c>
      <c r="R21" s="201"/>
      <c r="S21" s="201"/>
      <c r="T21" s="201"/>
      <c r="U21" s="201"/>
      <c r="V21" s="201"/>
      <c r="W21" s="201"/>
      <c r="X21" s="201"/>
      <c r="Y21" s="202" t="s">
        <v>22</v>
      </c>
      <c r="Z21" s="203"/>
      <c r="AI21" s="3"/>
      <c r="AJ21" s="3"/>
      <c r="AK21" s="3"/>
      <c r="AL21" s="3"/>
      <c r="AM21" s="13"/>
      <c r="AN21" s="13"/>
      <c r="AT21" s="195"/>
      <c r="AU21" s="195"/>
      <c r="AV21" s="195"/>
      <c r="AW21" s="195"/>
      <c r="AX21" s="206"/>
      <c r="AY21" s="207"/>
      <c r="AZ21" s="207"/>
      <c r="BA21" s="207"/>
      <c r="BB21" s="207"/>
      <c r="BC21" s="207"/>
      <c r="BD21" s="207"/>
      <c r="BE21" s="207"/>
      <c r="BF21" s="207"/>
      <c r="BG21" s="207"/>
      <c r="BH21" s="200">
        <f>IF(BJ9=0,"",ROUNDDOWN(BJ9/6,1))</f>
        <v>2.5</v>
      </c>
      <c r="BI21" s="201"/>
      <c r="BJ21" s="201"/>
      <c r="BK21" s="201"/>
      <c r="BL21" s="201"/>
      <c r="BM21" s="201"/>
      <c r="BN21" s="201"/>
      <c r="BO21" s="201"/>
      <c r="BP21" s="202" t="s">
        <v>22</v>
      </c>
      <c r="BQ21" s="203"/>
      <c r="BZ21" s="3"/>
      <c r="CA21" s="3"/>
      <c r="CB21" s="3"/>
      <c r="CC21" s="3"/>
      <c r="CD21" s="13"/>
      <c r="CE21" s="13"/>
    </row>
    <row r="22" spans="3:83" ht="18" customHeight="1">
      <c r="C22" s="195" t="s">
        <v>25</v>
      </c>
      <c r="D22" s="195"/>
      <c r="E22" s="195"/>
      <c r="F22" s="195"/>
      <c r="G22" s="204"/>
      <c r="H22" s="205"/>
      <c r="I22" s="205"/>
      <c r="J22" s="205"/>
      <c r="K22" s="205"/>
      <c r="L22" s="205"/>
      <c r="M22" s="205"/>
      <c r="N22" s="205"/>
      <c r="O22" s="205"/>
      <c r="P22" s="205"/>
      <c r="Q22" s="196" t="s">
        <v>42</v>
      </c>
      <c r="R22" s="197"/>
      <c r="S22" s="197"/>
      <c r="T22" s="197"/>
      <c r="U22" s="197"/>
      <c r="V22" s="12"/>
      <c r="W22" s="197" t="s">
        <v>40</v>
      </c>
      <c r="X22" s="198"/>
      <c r="Y22" s="198"/>
      <c r="Z22" s="199"/>
      <c r="AT22" s="195" t="s">
        <v>25</v>
      </c>
      <c r="AU22" s="195"/>
      <c r="AV22" s="195"/>
      <c r="AW22" s="195"/>
      <c r="AX22" s="204"/>
      <c r="AY22" s="205"/>
      <c r="AZ22" s="205"/>
      <c r="BA22" s="205"/>
      <c r="BB22" s="205"/>
      <c r="BC22" s="205"/>
      <c r="BD22" s="205"/>
      <c r="BE22" s="205"/>
      <c r="BF22" s="205"/>
      <c r="BG22" s="205"/>
      <c r="BH22" s="196" t="s">
        <v>42</v>
      </c>
      <c r="BI22" s="197"/>
      <c r="BJ22" s="197"/>
      <c r="BK22" s="197"/>
      <c r="BL22" s="197"/>
      <c r="BM22" s="12"/>
      <c r="BN22" s="197" t="s">
        <v>40</v>
      </c>
      <c r="BO22" s="198"/>
      <c r="BP22" s="198"/>
      <c r="BQ22" s="199"/>
    </row>
    <row r="23" spans="3:83" ht="24.95" customHeight="1">
      <c r="C23" s="195"/>
      <c r="D23" s="195"/>
      <c r="E23" s="195"/>
      <c r="F23" s="195"/>
      <c r="G23" s="208"/>
      <c r="H23" s="209"/>
      <c r="I23" s="209"/>
      <c r="J23" s="209"/>
      <c r="K23" s="209"/>
      <c r="L23" s="209"/>
      <c r="M23" s="209"/>
      <c r="N23" s="209"/>
      <c r="O23" s="209"/>
      <c r="P23" s="209"/>
      <c r="Q23" s="200" t="str">
        <f>IF(S10=0,"",ROUNDDOWN(S10/6,1))</f>
        <v/>
      </c>
      <c r="R23" s="201"/>
      <c r="S23" s="201"/>
      <c r="T23" s="201"/>
      <c r="U23" s="201"/>
      <c r="V23" s="201"/>
      <c r="W23" s="201"/>
      <c r="X23" s="201"/>
      <c r="Y23" s="202" t="s">
        <v>22</v>
      </c>
      <c r="Z23" s="203"/>
      <c r="AT23" s="195"/>
      <c r="AU23" s="195"/>
      <c r="AV23" s="195"/>
      <c r="AW23" s="195"/>
      <c r="AX23" s="208"/>
      <c r="AY23" s="209"/>
      <c r="AZ23" s="209"/>
      <c r="BA23" s="209"/>
      <c r="BB23" s="209"/>
      <c r="BC23" s="209"/>
      <c r="BD23" s="209"/>
      <c r="BE23" s="209"/>
      <c r="BF23" s="209"/>
      <c r="BG23" s="209"/>
      <c r="BH23" s="200">
        <f>IF(BJ10=0,"",ROUNDDOWN(BJ10/6,1))</f>
        <v>4.0999999999999996</v>
      </c>
      <c r="BI23" s="201"/>
      <c r="BJ23" s="201"/>
      <c r="BK23" s="201"/>
      <c r="BL23" s="201"/>
      <c r="BM23" s="201"/>
      <c r="BN23" s="201"/>
      <c r="BO23" s="201"/>
      <c r="BP23" s="202" t="s">
        <v>22</v>
      </c>
      <c r="BQ23" s="203"/>
    </row>
    <row r="24" spans="3:83" ht="18" customHeight="1">
      <c r="C24" s="195" t="s">
        <v>27</v>
      </c>
      <c r="D24" s="195"/>
      <c r="E24" s="195"/>
      <c r="F24" s="181"/>
      <c r="G24" s="196" t="s">
        <v>43</v>
      </c>
      <c r="H24" s="197"/>
      <c r="I24" s="197"/>
      <c r="J24" s="197"/>
      <c r="K24" s="197"/>
      <c r="L24" s="12"/>
      <c r="M24" s="197" t="s">
        <v>40</v>
      </c>
      <c r="N24" s="198"/>
      <c r="O24" s="198"/>
      <c r="P24" s="199"/>
      <c r="Q24" s="196" t="s">
        <v>345</v>
      </c>
      <c r="R24" s="197"/>
      <c r="S24" s="197"/>
      <c r="T24" s="197"/>
      <c r="U24" s="197"/>
      <c r="V24" s="12"/>
      <c r="W24" s="197" t="s">
        <v>40</v>
      </c>
      <c r="X24" s="198"/>
      <c r="Y24" s="198"/>
      <c r="Z24" s="199"/>
      <c r="AT24" s="195" t="s">
        <v>27</v>
      </c>
      <c r="AU24" s="195"/>
      <c r="AV24" s="195"/>
      <c r="AW24" s="181"/>
      <c r="AX24" s="196" t="s">
        <v>43</v>
      </c>
      <c r="AY24" s="197"/>
      <c r="AZ24" s="197"/>
      <c r="BA24" s="197"/>
      <c r="BB24" s="197"/>
      <c r="BC24" s="12"/>
      <c r="BD24" s="197" t="s">
        <v>40</v>
      </c>
      <c r="BE24" s="198"/>
      <c r="BF24" s="198"/>
      <c r="BG24" s="199"/>
      <c r="BH24" s="196" t="s">
        <v>345</v>
      </c>
      <c r="BI24" s="197"/>
      <c r="BJ24" s="197"/>
      <c r="BK24" s="197"/>
      <c r="BL24" s="197"/>
      <c r="BM24" s="12"/>
      <c r="BN24" s="197" t="s">
        <v>40</v>
      </c>
      <c r="BO24" s="198"/>
      <c r="BP24" s="198"/>
      <c r="BQ24" s="199"/>
    </row>
    <row r="25" spans="3:83" ht="24.95" customHeight="1">
      <c r="C25" s="195"/>
      <c r="D25" s="195"/>
      <c r="E25" s="195"/>
      <c r="F25" s="181"/>
      <c r="G25" s="200" t="str">
        <f>IF(I11=0,"",ROUNDDOWN(I11/20,1))</f>
        <v/>
      </c>
      <c r="H25" s="201"/>
      <c r="I25" s="201"/>
      <c r="J25" s="201"/>
      <c r="K25" s="201"/>
      <c r="L25" s="201"/>
      <c r="M25" s="201"/>
      <c r="N25" s="201"/>
      <c r="O25" s="202" t="s">
        <v>22</v>
      </c>
      <c r="P25" s="203"/>
      <c r="Q25" s="200" t="str">
        <f>IF(S11=0,"",ROUNDDOWN(S11/20,1))</f>
        <v/>
      </c>
      <c r="R25" s="201"/>
      <c r="S25" s="201"/>
      <c r="T25" s="201"/>
      <c r="U25" s="201"/>
      <c r="V25" s="201"/>
      <c r="W25" s="201"/>
      <c r="X25" s="201"/>
      <c r="Y25" s="202" t="s">
        <v>22</v>
      </c>
      <c r="Z25" s="203"/>
      <c r="AT25" s="195"/>
      <c r="AU25" s="195"/>
      <c r="AV25" s="195"/>
      <c r="AW25" s="181"/>
      <c r="AX25" s="200">
        <f>IF(AZ11=0,"",ROUNDDOWN(AZ11/20,1))</f>
        <v>0</v>
      </c>
      <c r="AY25" s="201"/>
      <c r="AZ25" s="201"/>
      <c r="BA25" s="201"/>
      <c r="BB25" s="201"/>
      <c r="BC25" s="201"/>
      <c r="BD25" s="201"/>
      <c r="BE25" s="201"/>
      <c r="BF25" s="202" t="s">
        <v>22</v>
      </c>
      <c r="BG25" s="203"/>
      <c r="BH25" s="200">
        <f>IF(BJ11=0,"",ROUNDDOWN(BJ11/20,1))</f>
        <v>1.2</v>
      </c>
      <c r="BI25" s="201"/>
      <c r="BJ25" s="201"/>
      <c r="BK25" s="201"/>
      <c r="BL25" s="201"/>
      <c r="BM25" s="201"/>
      <c r="BN25" s="201"/>
      <c r="BO25" s="201"/>
      <c r="BP25" s="202" t="s">
        <v>22</v>
      </c>
      <c r="BQ25" s="203"/>
    </row>
    <row r="26" spans="3:83" ht="18" customHeight="1">
      <c r="C26" s="195" t="s">
        <v>30</v>
      </c>
      <c r="D26" s="195"/>
      <c r="E26" s="195"/>
      <c r="F26" s="181"/>
      <c r="G26" s="196" t="s">
        <v>45</v>
      </c>
      <c r="H26" s="197"/>
      <c r="I26" s="197"/>
      <c r="J26" s="197"/>
      <c r="K26" s="197"/>
      <c r="L26" s="12"/>
      <c r="M26" s="197" t="s">
        <v>40</v>
      </c>
      <c r="N26" s="198"/>
      <c r="O26" s="198"/>
      <c r="P26" s="199"/>
      <c r="Q26" s="196" t="s">
        <v>346</v>
      </c>
      <c r="R26" s="197"/>
      <c r="S26" s="197"/>
      <c r="T26" s="197"/>
      <c r="U26" s="197"/>
      <c r="V26" s="12"/>
      <c r="W26" s="197" t="s">
        <v>40</v>
      </c>
      <c r="X26" s="198"/>
      <c r="Y26" s="198"/>
      <c r="Z26" s="199"/>
      <c r="AT26" s="195" t="s">
        <v>30</v>
      </c>
      <c r="AU26" s="195"/>
      <c r="AV26" s="195"/>
      <c r="AW26" s="181"/>
      <c r="AX26" s="196" t="s">
        <v>45</v>
      </c>
      <c r="AY26" s="197"/>
      <c r="AZ26" s="197"/>
      <c r="BA26" s="197"/>
      <c r="BB26" s="197"/>
      <c r="BC26" s="12"/>
      <c r="BD26" s="197" t="s">
        <v>40</v>
      </c>
      <c r="BE26" s="198"/>
      <c r="BF26" s="198"/>
      <c r="BG26" s="199"/>
      <c r="BH26" s="196" t="s">
        <v>346</v>
      </c>
      <c r="BI26" s="197"/>
      <c r="BJ26" s="197"/>
      <c r="BK26" s="197"/>
      <c r="BL26" s="197"/>
      <c r="BM26" s="12"/>
      <c r="BN26" s="197" t="s">
        <v>40</v>
      </c>
      <c r="BO26" s="198"/>
      <c r="BP26" s="198"/>
      <c r="BQ26" s="199"/>
    </row>
    <row r="27" spans="3:83" ht="24.95" customHeight="1">
      <c r="C27" s="195"/>
      <c r="D27" s="195"/>
      <c r="E27" s="195"/>
      <c r="F27" s="181"/>
      <c r="G27" s="200" t="str">
        <f>IF(I12=0,"",ROUNDDOWN(I12/30,1))</f>
        <v/>
      </c>
      <c r="H27" s="201"/>
      <c r="I27" s="201"/>
      <c r="J27" s="201"/>
      <c r="K27" s="201"/>
      <c r="L27" s="201"/>
      <c r="M27" s="201"/>
      <c r="N27" s="201"/>
      <c r="O27" s="202" t="s">
        <v>22</v>
      </c>
      <c r="P27" s="203"/>
      <c r="Q27" s="200" t="str">
        <f>IF(S12=0,"",ROUNDDOWN(S12/30,1))</f>
        <v/>
      </c>
      <c r="R27" s="201"/>
      <c r="S27" s="201"/>
      <c r="T27" s="201"/>
      <c r="U27" s="201"/>
      <c r="V27" s="201"/>
      <c r="W27" s="201"/>
      <c r="X27" s="201"/>
      <c r="Y27" s="202" t="s">
        <v>22</v>
      </c>
      <c r="Z27" s="203"/>
      <c r="AT27" s="195"/>
      <c r="AU27" s="195"/>
      <c r="AV27" s="195"/>
      <c r="AW27" s="181"/>
      <c r="AX27" s="200">
        <f>IF(AZ12=0,"",ROUNDDOWN(AZ12/30,1))</f>
        <v>0</v>
      </c>
      <c r="AY27" s="201"/>
      <c r="AZ27" s="201"/>
      <c r="BA27" s="201"/>
      <c r="BB27" s="201"/>
      <c r="BC27" s="201"/>
      <c r="BD27" s="201"/>
      <c r="BE27" s="201"/>
      <c r="BF27" s="202" t="s">
        <v>22</v>
      </c>
      <c r="BG27" s="203"/>
      <c r="BH27" s="200">
        <f>IF(BJ12=0,"",ROUNDDOWN(BJ12/30,1))</f>
        <v>0.8</v>
      </c>
      <c r="BI27" s="201"/>
      <c r="BJ27" s="201"/>
      <c r="BK27" s="201"/>
      <c r="BL27" s="201"/>
      <c r="BM27" s="201"/>
      <c r="BN27" s="201"/>
      <c r="BO27" s="201"/>
      <c r="BP27" s="202" t="s">
        <v>22</v>
      </c>
      <c r="BQ27" s="203"/>
    </row>
    <row r="28" spans="3:83" ht="18" customHeight="1">
      <c r="C28" s="195" t="s">
        <v>33</v>
      </c>
      <c r="D28" s="195"/>
      <c r="E28" s="195"/>
      <c r="F28" s="181"/>
      <c r="G28" s="196" t="s">
        <v>47</v>
      </c>
      <c r="H28" s="197"/>
      <c r="I28" s="197"/>
      <c r="J28" s="197"/>
      <c r="K28" s="197"/>
      <c r="L28" s="12"/>
      <c r="M28" s="197" t="s">
        <v>40</v>
      </c>
      <c r="N28" s="198"/>
      <c r="O28" s="198"/>
      <c r="P28" s="199"/>
      <c r="Q28" s="196" t="s">
        <v>347</v>
      </c>
      <c r="R28" s="197"/>
      <c r="S28" s="197"/>
      <c r="T28" s="197"/>
      <c r="U28" s="197"/>
      <c r="V28" s="12"/>
      <c r="W28" s="197" t="s">
        <v>40</v>
      </c>
      <c r="X28" s="198"/>
      <c r="Y28" s="198"/>
      <c r="Z28" s="199"/>
      <c r="AC28" s="210" t="s">
        <v>49</v>
      </c>
      <c r="AD28" s="211"/>
      <c r="AE28" s="211"/>
      <c r="AF28" s="211"/>
      <c r="AG28" s="211"/>
      <c r="AH28" s="211"/>
      <c r="AI28" s="211"/>
      <c r="AJ28" s="212"/>
      <c r="AK28" s="3"/>
      <c r="AL28" s="3"/>
      <c r="AM28" s="14"/>
      <c r="AT28" s="195" t="s">
        <v>33</v>
      </c>
      <c r="AU28" s="195"/>
      <c r="AV28" s="195"/>
      <c r="AW28" s="181"/>
      <c r="AX28" s="196" t="s">
        <v>47</v>
      </c>
      <c r="AY28" s="197"/>
      <c r="AZ28" s="197"/>
      <c r="BA28" s="197"/>
      <c r="BB28" s="197"/>
      <c r="BC28" s="12"/>
      <c r="BD28" s="197" t="s">
        <v>40</v>
      </c>
      <c r="BE28" s="198"/>
      <c r="BF28" s="198"/>
      <c r="BG28" s="199"/>
      <c r="BH28" s="196" t="s">
        <v>347</v>
      </c>
      <c r="BI28" s="197"/>
      <c r="BJ28" s="197"/>
      <c r="BK28" s="197"/>
      <c r="BL28" s="197"/>
      <c r="BM28" s="12"/>
      <c r="BN28" s="197" t="s">
        <v>40</v>
      </c>
      <c r="BO28" s="198"/>
      <c r="BP28" s="198"/>
      <c r="BQ28" s="199"/>
      <c r="BT28" s="210" t="s">
        <v>49</v>
      </c>
      <c r="BU28" s="211"/>
      <c r="BV28" s="211"/>
      <c r="BW28" s="211"/>
      <c r="BX28" s="211"/>
      <c r="BY28" s="211"/>
      <c r="BZ28" s="211"/>
      <c r="CA28" s="212"/>
      <c r="CB28" s="3"/>
      <c r="CC28" s="3"/>
      <c r="CD28" s="14"/>
    </row>
    <row r="29" spans="3:83" ht="24.95" customHeight="1">
      <c r="C29" s="195"/>
      <c r="D29" s="195"/>
      <c r="E29" s="195"/>
      <c r="F29" s="181"/>
      <c r="G29" s="200" t="str">
        <f>IF(I13=0,"",ROUNDDOWN(I13/30,1))</f>
        <v/>
      </c>
      <c r="H29" s="201"/>
      <c r="I29" s="201"/>
      <c r="J29" s="201"/>
      <c r="K29" s="201"/>
      <c r="L29" s="201"/>
      <c r="M29" s="201"/>
      <c r="N29" s="201"/>
      <c r="O29" s="202" t="s">
        <v>22</v>
      </c>
      <c r="P29" s="203"/>
      <c r="Q29" s="200" t="str">
        <f>IF(S13=0,"",ROUNDDOWN(S13/30,1))</f>
        <v/>
      </c>
      <c r="R29" s="201"/>
      <c r="S29" s="201"/>
      <c r="T29" s="201"/>
      <c r="U29" s="201"/>
      <c r="V29" s="201"/>
      <c r="W29" s="201"/>
      <c r="X29" s="201"/>
      <c r="Y29" s="202" t="s">
        <v>22</v>
      </c>
      <c r="Z29" s="203"/>
      <c r="AC29" s="213"/>
      <c r="AD29" s="214"/>
      <c r="AE29" s="214"/>
      <c r="AF29" s="214"/>
      <c r="AG29" s="214"/>
      <c r="AH29" s="214"/>
      <c r="AI29" s="214"/>
      <c r="AJ29" s="215"/>
      <c r="AK29" s="3"/>
      <c r="AL29" s="3"/>
      <c r="AM29" s="14"/>
      <c r="AT29" s="195"/>
      <c r="AU29" s="195"/>
      <c r="AV29" s="195"/>
      <c r="AW29" s="181"/>
      <c r="AX29" s="200">
        <f>IF(AZ13=0,"",ROUNDDOWN(AZ13/30,1))</f>
        <v>0</v>
      </c>
      <c r="AY29" s="201"/>
      <c r="AZ29" s="201"/>
      <c r="BA29" s="201"/>
      <c r="BB29" s="201"/>
      <c r="BC29" s="201"/>
      <c r="BD29" s="201"/>
      <c r="BE29" s="201"/>
      <c r="BF29" s="202" t="s">
        <v>22</v>
      </c>
      <c r="BG29" s="203"/>
      <c r="BH29" s="200">
        <f>IF(BJ13=0,"",ROUNDDOWN(BJ13/30,1))</f>
        <v>0.8</v>
      </c>
      <c r="BI29" s="201"/>
      <c r="BJ29" s="201"/>
      <c r="BK29" s="201"/>
      <c r="BL29" s="201"/>
      <c r="BM29" s="201"/>
      <c r="BN29" s="201"/>
      <c r="BO29" s="201"/>
      <c r="BP29" s="202" t="s">
        <v>22</v>
      </c>
      <c r="BQ29" s="203"/>
      <c r="BT29" s="213"/>
      <c r="BU29" s="214"/>
      <c r="BV29" s="214"/>
      <c r="BW29" s="214"/>
      <c r="BX29" s="214"/>
      <c r="BY29" s="214"/>
      <c r="BZ29" s="214"/>
      <c r="CA29" s="215"/>
      <c r="CB29" s="3"/>
      <c r="CC29" s="3"/>
      <c r="CD29" s="14"/>
    </row>
    <row r="30" spans="3:83" ht="18" customHeight="1">
      <c r="C30" s="195" t="s">
        <v>50</v>
      </c>
      <c r="D30" s="195"/>
      <c r="E30" s="195"/>
      <c r="F30" s="181"/>
      <c r="G30" s="220" t="s">
        <v>51</v>
      </c>
      <c r="H30" s="221"/>
      <c r="I30" s="221"/>
      <c r="J30" s="221"/>
      <c r="K30" s="221"/>
      <c r="L30" s="12"/>
      <c r="M30" s="197"/>
      <c r="N30" s="198"/>
      <c r="O30" s="198"/>
      <c r="P30" s="199"/>
      <c r="Q30" s="220" t="s">
        <v>52</v>
      </c>
      <c r="R30" s="221"/>
      <c r="S30" s="221"/>
      <c r="T30" s="221"/>
      <c r="U30" s="221"/>
      <c r="V30" s="12"/>
      <c r="W30" s="197"/>
      <c r="X30" s="198"/>
      <c r="Y30" s="198"/>
      <c r="Z30" s="199"/>
      <c r="AC30" s="15" t="s">
        <v>53</v>
      </c>
      <c r="AD30" s="16"/>
      <c r="AE30" s="16"/>
      <c r="AF30" s="17"/>
      <c r="AG30" s="17"/>
      <c r="AH30" s="17"/>
      <c r="AI30" s="17"/>
      <c r="AJ30" s="18"/>
      <c r="AK30" s="19"/>
      <c r="AL30" s="20"/>
      <c r="AM30" s="20"/>
      <c r="AT30" s="195" t="s">
        <v>50</v>
      </c>
      <c r="AU30" s="195"/>
      <c r="AV30" s="195"/>
      <c r="AW30" s="181"/>
      <c r="AX30" s="220" t="s">
        <v>51</v>
      </c>
      <c r="AY30" s="221"/>
      <c r="AZ30" s="221"/>
      <c r="BA30" s="221"/>
      <c r="BB30" s="221"/>
      <c r="BC30" s="12"/>
      <c r="BD30" s="197"/>
      <c r="BE30" s="198"/>
      <c r="BF30" s="198"/>
      <c r="BG30" s="199"/>
      <c r="BH30" s="220" t="s">
        <v>52</v>
      </c>
      <c r="BI30" s="221"/>
      <c r="BJ30" s="221"/>
      <c r="BK30" s="221"/>
      <c r="BL30" s="221"/>
      <c r="BM30" s="12"/>
      <c r="BN30" s="197"/>
      <c r="BO30" s="198"/>
      <c r="BP30" s="198"/>
      <c r="BQ30" s="199"/>
      <c r="BT30" s="15" t="s">
        <v>53</v>
      </c>
      <c r="BU30" s="16"/>
      <c r="BV30" s="16"/>
      <c r="BW30" s="17"/>
      <c r="BX30" s="17"/>
      <c r="BY30" s="17"/>
      <c r="BZ30" s="17"/>
      <c r="CA30" s="18"/>
      <c r="CB30" s="19"/>
      <c r="CC30" s="20"/>
      <c r="CD30" s="20"/>
    </row>
    <row r="31" spans="3:83" ht="24.95" customHeight="1">
      <c r="C31" s="195"/>
      <c r="D31" s="195"/>
      <c r="E31" s="195"/>
      <c r="F31" s="181"/>
      <c r="G31" s="200">
        <f>SUM(G25,G27,G29)</f>
        <v>0</v>
      </c>
      <c r="H31" s="201"/>
      <c r="I31" s="201"/>
      <c r="J31" s="201"/>
      <c r="K31" s="201"/>
      <c r="L31" s="201"/>
      <c r="M31" s="201"/>
      <c r="N31" s="201"/>
      <c r="O31" s="202" t="s">
        <v>22</v>
      </c>
      <c r="P31" s="203"/>
      <c r="Q31" s="200">
        <f>SUM(Q19,Q21,Q23,Q25,Q27,Q29)</f>
        <v>0</v>
      </c>
      <c r="R31" s="201"/>
      <c r="S31" s="201"/>
      <c r="T31" s="201"/>
      <c r="U31" s="201"/>
      <c r="V31" s="201"/>
      <c r="W31" s="201"/>
      <c r="X31" s="201"/>
      <c r="Y31" s="202" t="s">
        <v>22</v>
      </c>
      <c r="Z31" s="203"/>
      <c r="AC31" s="216">
        <f>G31+Q31</f>
        <v>0</v>
      </c>
      <c r="AD31" s="217"/>
      <c r="AE31" s="217"/>
      <c r="AF31" s="217"/>
      <c r="AG31" s="217"/>
      <c r="AH31" s="217"/>
      <c r="AI31" s="218" t="s">
        <v>22</v>
      </c>
      <c r="AJ31" s="219"/>
      <c r="AM31" s="20"/>
      <c r="AT31" s="195"/>
      <c r="AU31" s="195"/>
      <c r="AV31" s="195"/>
      <c r="AW31" s="181"/>
      <c r="AX31" s="200">
        <f>SUM(AX25,AX27,AX29)</f>
        <v>0</v>
      </c>
      <c r="AY31" s="201"/>
      <c r="AZ31" s="201"/>
      <c r="BA31" s="201"/>
      <c r="BB31" s="201"/>
      <c r="BC31" s="201"/>
      <c r="BD31" s="201"/>
      <c r="BE31" s="201"/>
      <c r="BF31" s="202" t="s">
        <v>22</v>
      </c>
      <c r="BG31" s="203"/>
      <c r="BH31" s="200">
        <f>SUM(BH19,BH21,BH23,BH25,BH27,BH29)</f>
        <v>11</v>
      </c>
      <c r="BI31" s="201"/>
      <c r="BJ31" s="201"/>
      <c r="BK31" s="201"/>
      <c r="BL31" s="201"/>
      <c r="BM31" s="201"/>
      <c r="BN31" s="201"/>
      <c r="BO31" s="201"/>
      <c r="BP31" s="202" t="s">
        <v>22</v>
      </c>
      <c r="BQ31" s="203"/>
      <c r="BT31" s="216">
        <f>AX31+BH31</f>
        <v>11</v>
      </c>
      <c r="BU31" s="217"/>
      <c r="BV31" s="217"/>
      <c r="BW31" s="217"/>
      <c r="BX31" s="217"/>
      <c r="BY31" s="217"/>
      <c r="BZ31" s="218" t="s">
        <v>22</v>
      </c>
      <c r="CA31" s="219"/>
      <c r="CD31" s="20"/>
    </row>
    <row r="32" spans="3:83" ht="11.25" customHeight="1"/>
    <row r="33" spans="1:83" ht="15.75" customHeight="1">
      <c r="E33" s="6" t="s">
        <v>54</v>
      </c>
    </row>
    <row r="34" spans="1:83" ht="13.5" customHeight="1">
      <c r="F34" s="222" t="s">
        <v>55</v>
      </c>
      <c r="G34" s="222"/>
      <c r="H34" s="222"/>
      <c r="I34" s="222"/>
      <c r="J34" s="222"/>
      <c r="K34" s="222"/>
      <c r="L34" s="222"/>
      <c r="M34" s="222"/>
      <c r="N34" s="222"/>
      <c r="O34" s="222"/>
      <c r="P34" s="222"/>
      <c r="Q34" s="222"/>
      <c r="R34" s="222"/>
      <c r="S34" s="222"/>
      <c r="T34" s="222"/>
      <c r="U34" s="223">
        <f>COUNTIF(Z62:AF82,"常勤")+COUNTIF(' (幼稚園型職員一覧不足用)'!Z5:AF25,"常勤")</f>
        <v>0</v>
      </c>
      <c r="V34" s="224"/>
      <c r="W34" s="224"/>
      <c r="X34" s="224"/>
      <c r="Y34" s="225" t="s">
        <v>56</v>
      </c>
      <c r="Z34" s="226"/>
      <c r="AT34" s="6" t="s">
        <v>54</v>
      </c>
    </row>
    <row r="35" spans="1:83" ht="13.5" customHeight="1">
      <c r="F35" s="222"/>
      <c r="G35" s="222"/>
      <c r="H35" s="222"/>
      <c r="I35" s="222"/>
      <c r="J35" s="222"/>
      <c r="K35" s="222"/>
      <c r="L35" s="222"/>
      <c r="M35" s="222"/>
      <c r="N35" s="222"/>
      <c r="O35" s="222"/>
      <c r="P35" s="222"/>
      <c r="Q35" s="222"/>
      <c r="R35" s="222"/>
      <c r="S35" s="222"/>
      <c r="T35" s="222"/>
      <c r="U35" s="223"/>
      <c r="V35" s="224"/>
      <c r="W35" s="224"/>
      <c r="X35" s="224"/>
      <c r="Y35" s="225"/>
      <c r="Z35" s="226"/>
      <c r="AU35" s="222" t="s">
        <v>55</v>
      </c>
      <c r="AV35" s="222"/>
      <c r="AW35" s="222"/>
      <c r="AX35" s="222"/>
      <c r="AY35" s="222"/>
      <c r="AZ35" s="222"/>
      <c r="BA35" s="222"/>
      <c r="BB35" s="222"/>
      <c r="BC35" s="222"/>
      <c r="BD35" s="222"/>
      <c r="BE35" s="222"/>
      <c r="BF35" s="222"/>
      <c r="BG35" s="222"/>
      <c r="BH35" s="222"/>
      <c r="BI35" s="222"/>
      <c r="BJ35" s="223">
        <f>COUNTIF(BQ62:BW82,"常勤")+COUNTIF(' (幼稚園型職員一覧不足用)'!BQ5:BW25,"常勤")</f>
        <v>12</v>
      </c>
      <c r="BK35" s="224"/>
      <c r="BL35" s="224"/>
      <c r="BM35" s="224"/>
      <c r="BN35" s="225" t="s">
        <v>56</v>
      </c>
      <c r="BO35" s="226"/>
    </row>
    <row r="36" spans="1:83" ht="13.5" customHeight="1">
      <c r="F36" s="234" t="s">
        <v>57</v>
      </c>
      <c r="G36" s="237" t="s">
        <v>58</v>
      </c>
      <c r="H36" s="238"/>
      <c r="I36" s="238"/>
      <c r="J36" s="238"/>
      <c r="K36" s="238"/>
      <c r="L36" s="238"/>
      <c r="M36" s="238"/>
      <c r="N36" s="238"/>
      <c r="O36" s="238"/>
      <c r="P36" s="238"/>
      <c r="Q36" s="238"/>
      <c r="R36" s="238"/>
      <c r="S36" s="238"/>
      <c r="T36" s="239"/>
      <c r="U36" s="223">
        <f>COUNTIF(Z62:AF82,"非常勤")+COUNTIF(Z62:AF82,"派遣")++COUNTIF(' (幼稚園型職員一覧不足用)'!Z5:AF25,"非常勤")*COUNTIF(' (幼稚園型職員一覧不足用)'!Z5:AF25,"派遣")</f>
        <v>0</v>
      </c>
      <c r="V36" s="224"/>
      <c r="W36" s="224"/>
      <c r="X36" s="224"/>
      <c r="Y36" s="225" t="s">
        <v>56</v>
      </c>
      <c r="Z36" s="226"/>
      <c r="AU36" s="222"/>
      <c r="AV36" s="222"/>
      <c r="AW36" s="222"/>
      <c r="AX36" s="222"/>
      <c r="AY36" s="222"/>
      <c r="AZ36" s="222"/>
      <c r="BA36" s="222"/>
      <c r="BB36" s="222"/>
      <c r="BC36" s="222"/>
      <c r="BD36" s="222"/>
      <c r="BE36" s="222"/>
      <c r="BF36" s="222"/>
      <c r="BG36" s="222"/>
      <c r="BH36" s="222"/>
      <c r="BI36" s="222"/>
      <c r="BJ36" s="223"/>
      <c r="BK36" s="224"/>
      <c r="BL36" s="224"/>
      <c r="BM36" s="224"/>
      <c r="BN36" s="225"/>
      <c r="BO36" s="226"/>
    </row>
    <row r="37" spans="1:83" ht="13.5" customHeight="1">
      <c r="F37" s="235"/>
      <c r="G37" s="240"/>
      <c r="H37" s="241"/>
      <c r="I37" s="241"/>
      <c r="J37" s="241"/>
      <c r="K37" s="241"/>
      <c r="L37" s="241"/>
      <c r="M37" s="241"/>
      <c r="N37" s="241"/>
      <c r="O37" s="241"/>
      <c r="P37" s="241"/>
      <c r="Q37" s="241"/>
      <c r="R37" s="241"/>
      <c r="S37" s="241"/>
      <c r="T37" s="242"/>
      <c r="U37" s="223"/>
      <c r="V37" s="224"/>
      <c r="W37" s="224"/>
      <c r="X37" s="224"/>
      <c r="Y37" s="225"/>
      <c r="Z37" s="226"/>
      <c r="AU37" s="234" t="s">
        <v>57</v>
      </c>
      <c r="AV37" s="237" t="s">
        <v>58</v>
      </c>
      <c r="AW37" s="238"/>
      <c r="AX37" s="238"/>
      <c r="AY37" s="238"/>
      <c r="AZ37" s="238"/>
      <c r="BA37" s="238"/>
      <c r="BB37" s="238"/>
      <c r="BC37" s="238"/>
      <c r="BD37" s="238"/>
      <c r="BE37" s="238"/>
      <c r="BF37" s="238"/>
      <c r="BG37" s="238"/>
      <c r="BH37" s="238"/>
      <c r="BI37" s="239"/>
      <c r="BJ37" s="223">
        <f>COUNTIF(BQ62:BW82,"非常勤")+COUNTIF(BQ62:BW82,"派遣")+COUNTIF(' (幼稚園型職員一覧不足用)'!BQ5:BW25,"非常勤")+COUNTIF(' (幼稚園型職員一覧不足用)'!BQ5:BW25,"派遣")</f>
        <v>4</v>
      </c>
      <c r="BK37" s="224"/>
      <c r="BL37" s="224"/>
      <c r="BM37" s="224"/>
      <c r="BN37" s="225" t="s">
        <v>56</v>
      </c>
      <c r="BO37" s="226"/>
    </row>
    <row r="38" spans="1:83" ht="13.5" customHeight="1">
      <c r="F38" s="235"/>
      <c r="G38" s="227" t="s">
        <v>59</v>
      </c>
      <c r="H38" s="227"/>
      <c r="I38" s="227"/>
      <c r="J38" s="227"/>
      <c r="K38" s="227"/>
      <c r="L38" s="227"/>
      <c r="M38" s="227"/>
      <c r="N38" s="227"/>
      <c r="O38" s="227"/>
      <c r="P38" s="227"/>
      <c r="Q38" s="227"/>
      <c r="R38" s="227"/>
      <c r="S38" s="227"/>
      <c r="T38" s="227"/>
      <c r="U38" s="243">
        <f ca="1">SUMIF(Z62:AF82,"非常勤",AG62:AL82)+SUMIF(Z62:AF82,"派遣",AG62:AL82)+SUMIF(' (幼稚園型職員一覧不足用)'!Z5:AF25,"非常勤",' (幼稚園型職員一覧不足用)'!AG5:AL25)+SUMIF(' (幼稚園型職員一覧不足用)'!Z5:AF24,"派遣",' (幼稚園型職員一覧不足用)'!AG5:AL25)</f>
        <v>0</v>
      </c>
      <c r="V38" s="244"/>
      <c r="W38" s="244"/>
      <c r="X38" s="244"/>
      <c r="Y38" s="230" t="s">
        <v>60</v>
      </c>
      <c r="Z38" s="231"/>
      <c r="AU38" s="235"/>
      <c r="AV38" s="240"/>
      <c r="AW38" s="241"/>
      <c r="AX38" s="241"/>
      <c r="AY38" s="241"/>
      <c r="AZ38" s="241"/>
      <c r="BA38" s="241"/>
      <c r="BB38" s="241"/>
      <c r="BC38" s="241"/>
      <c r="BD38" s="241"/>
      <c r="BE38" s="241"/>
      <c r="BF38" s="241"/>
      <c r="BG38" s="241"/>
      <c r="BH38" s="241"/>
      <c r="BI38" s="242"/>
      <c r="BJ38" s="223"/>
      <c r="BK38" s="224"/>
      <c r="BL38" s="224"/>
      <c r="BM38" s="224"/>
      <c r="BN38" s="225"/>
      <c r="BO38" s="226"/>
    </row>
    <row r="39" spans="1:83" ht="13.5" customHeight="1">
      <c r="F39" s="235"/>
      <c r="G39" s="227"/>
      <c r="H39" s="227"/>
      <c r="I39" s="227"/>
      <c r="J39" s="227"/>
      <c r="K39" s="227"/>
      <c r="L39" s="227"/>
      <c r="M39" s="227"/>
      <c r="N39" s="227"/>
      <c r="O39" s="227"/>
      <c r="P39" s="227"/>
      <c r="Q39" s="227"/>
      <c r="R39" s="227"/>
      <c r="S39" s="227"/>
      <c r="T39" s="227"/>
      <c r="U39" s="243"/>
      <c r="V39" s="244"/>
      <c r="W39" s="244"/>
      <c r="X39" s="244"/>
      <c r="Y39" s="232"/>
      <c r="Z39" s="233"/>
      <c r="AU39" s="235"/>
      <c r="AV39" s="227" t="s">
        <v>348</v>
      </c>
      <c r="AW39" s="227"/>
      <c r="AX39" s="227"/>
      <c r="AY39" s="227"/>
      <c r="AZ39" s="227"/>
      <c r="BA39" s="227"/>
      <c r="BB39" s="227"/>
      <c r="BC39" s="227"/>
      <c r="BD39" s="227"/>
      <c r="BE39" s="227"/>
      <c r="BF39" s="227"/>
      <c r="BG39" s="227"/>
      <c r="BH39" s="227"/>
      <c r="BI39" s="227"/>
      <c r="BJ39" s="243">
        <f ca="1">SUMIF(BQ62:BW82,"非常勤",BX62:CC82)+SUMIF(BQ62:BW82,"派遣",BX62:CC82)+SUMIF(' (幼稚園型職員一覧不足用)'!BQ5:BW25,"非常勤",' (幼稚園型職員一覧不足用)'!BX5:CC24)+SUMIF(' (幼稚園型職員一覧不足用)'!BQ5:BW25,"派遣",' (幼稚園型職員一覧不足用)'!BX5:CC25)</f>
        <v>380</v>
      </c>
      <c r="BK39" s="244"/>
      <c r="BL39" s="244"/>
      <c r="BM39" s="244"/>
      <c r="BN39" s="230" t="s">
        <v>60</v>
      </c>
      <c r="BO39" s="231"/>
    </row>
    <row r="40" spans="1:83" ht="30.75" customHeight="1">
      <c r="F40" s="235"/>
      <c r="G40" s="227" t="s">
        <v>61</v>
      </c>
      <c r="H40" s="227"/>
      <c r="I40" s="227"/>
      <c r="J40" s="227"/>
      <c r="K40" s="227"/>
      <c r="L40" s="227"/>
      <c r="M40" s="227"/>
      <c r="N40" s="227"/>
      <c r="O40" s="227"/>
      <c r="P40" s="227"/>
      <c r="Q40" s="227"/>
      <c r="R40" s="227"/>
      <c r="S40" s="227"/>
      <c r="T40" s="227"/>
      <c r="U40" s="243">
        <f>D50</f>
        <v>0</v>
      </c>
      <c r="V40" s="244"/>
      <c r="W40" s="244"/>
      <c r="X40" s="244"/>
      <c r="Y40" s="225" t="s">
        <v>62</v>
      </c>
      <c r="Z40" s="226"/>
      <c r="AU40" s="235"/>
      <c r="AV40" s="227"/>
      <c r="AW40" s="227"/>
      <c r="AX40" s="227"/>
      <c r="AY40" s="227"/>
      <c r="AZ40" s="227"/>
      <c r="BA40" s="227"/>
      <c r="BB40" s="227"/>
      <c r="BC40" s="227"/>
      <c r="BD40" s="227"/>
      <c r="BE40" s="227"/>
      <c r="BF40" s="227"/>
      <c r="BG40" s="227"/>
      <c r="BH40" s="227"/>
      <c r="BI40" s="227"/>
      <c r="BJ40" s="243"/>
      <c r="BK40" s="244"/>
      <c r="BL40" s="244"/>
      <c r="BM40" s="244"/>
      <c r="BN40" s="232"/>
      <c r="BO40" s="233"/>
    </row>
    <row r="41" spans="1:83" ht="21.75" customHeight="1">
      <c r="F41" s="235"/>
      <c r="G41" s="227" t="s">
        <v>63</v>
      </c>
      <c r="H41" s="245"/>
      <c r="I41" s="245"/>
      <c r="J41" s="245"/>
      <c r="K41" s="245"/>
      <c r="L41" s="245"/>
      <c r="M41" s="245"/>
      <c r="N41" s="245"/>
      <c r="O41" s="245"/>
      <c r="P41" s="245"/>
      <c r="Q41" s="245"/>
      <c r="R41" s="245"/>
      <c r="S41" s="245"/>
      <c r="T41" s="245"/>
      <c r="U41" s="223" t="e">
        <f ca="1">ROUNDDOWN(U38/U40,1)</f>
        <v>#DIV/0!</v>
      </c>
      <c r="V41" s="224"/>
      <c r="W41" s="224"/>
      <c r="X41" s="224"/>
      <c r="Y41" s="225" t="s">
        <v>56</v>
      </c>
      <c r="Z41" s="226"/>
      <c r="AC41" s="249" t="s">
        <v>64</v>
      </c>
      <c r="AD41" s="250"/>
      <c r="AE41" s="250"/>
      <c r="AF41" s="250"/>
      <c r="AG41" s="250"/>
      <c r="AH41" s="250"/>
      <c r="AI41" s="250"/>
      <c r="AJ41" s="251"/>
      <c r="AK41" s="255" t="s">
        <v>65</v>
      </c>
      <c r="AL41" s="256"/>
      <c r="AM41" s="256"/>
      <c r="AN41" s="257"/>
      <c r="AU41" s="235"/>
      <c r="AV41" s="227" t="s">
        <v>61</v>
      </c>
      <c r="AW41" s="227"/>
      <c r="AX41" s="227"/>
      <c r="AY41" s="227"/>
      <c r="AZ41" s="227"/>
      <c r="BA41" s="227"/>
      <c r="BB41" s="227"/>
      <c r="BC41" s="227"/>
      <c r="BD41" s="227"/>
      <c r="BE41" s="227"/>
      <c r="BF41" s="227"/>
      <c r="BG41" s="227"/>
      <c r="BH41" s="227"/>
      <c r="BI41" s="227"/>
      <c r="BJ41" s="243">
        <v>173</v>
      </c>
      <c r="BK41" s="244"/>
      <c r="BL41" s="244"/>
      <c r="BM41" s="244"/>
      <c r="BN41" s="225" t="s">
        <v>62</v>
      </c>
      <c r="BO41" s="226"/>
    </row>
    <row r="42" spans="1:83" ht="15.75" customHeight="1" thickBot="1">
      <c r="F42" s="236"/>
      <c r="G42" s="246"/>
      <c r="H42" s="246"/>
      <c r="I42" s="246"/>
      <c r="J42" s="246"/>
      <c r="K42" s="246"/>
      <c r="L42" s="246"/>
      <c r="M42" s="246"/>
      <c r="N42" s="246"/>
      <c r="O42" s="246"/>
      <c r="P42" s="246"/>
      <c r="Q42" s="246"/>
      <c r="R42" s="246"/>
      <c r="S42" s="246"/>
      <c r="T42" s="246"/>
      <c r="U42" s="247"/>
      <c r="V42" s="248"/>
      <c r="W42" s="248"/>
      <c r="X42" s="248"/>
      <c r="Y42" s="230"/>
      <c r="Z42" s="231"/>
      <c r="AC42" s="252"/>
      <c r="AD42" s="253"/>
      <c r="AE42" s="253"/>
      <c r="AF42" s="253"/>
      <c r="AG42" s="253"/>
      <c r="AH42" s="253"/>
      <c r="AI42" s="253"/>
      <c r="AJ42" s="254"/>
      <c r="AK42" s="258"/>
      <c r="AL42" s="259"/>
      <c r="AM42" s="259"/>
      <c r="AN42" s="260"/>
      <c r="AU42" s="235"/>
      <c r="AV42" s="227" t="s">
        <v>63</v>
      </c>
      <c r="AW42" s="245"/>
      <c r="AX42" s="245"/>
      <c r="AY42" s="245"/>
      <c r="AZ42" s="245"/>
      <c r="BA42" s="245"/>
      <c r="BB42" s="245"/>
      <c r="BC42" s="245"/>
      <c r="BD42" s="245"/>
      <c r="BE42" s="245"/>
      <c r="BF42" s="245"/>
      <c r="BG42" s="245"/>
      <c r="BH42" s="245"/>
      <c r="BI42" s="245"/>
      <c r="BJ42" s="223">
        <f ca="1">ROUNDDOWN(BJ39/BJ41,1)</f>
        <v>2.1</v>
      </c>
      <c r="BK42" s="224"/>
      <c r="BL42" s="224"/>
      <c r="BM42" s="224"/>
      <c r="BN42" s="225" t="s">
        <v>56</v>
      </c>
      <c r="BO42" s="226"/>
      <c r="BR42" s="249" t="s">
        <v>64</v>
      </c>
      <c r="BS42" s="250"/>
      <c r="BT42" s="250"/>
      <c r="BU42" s="250"/>
      <c r="BV42" s="250"/>
      <c r="BW42" s="250"/>
      <c r="BX42" s="250"/>
      <c r="BY42" s="251"/>
      <c r="BZ42" s="255" t="s">
        <v>65</v>
      </c>
      <c r="CA42" s="256"/>
      <c r="CB42" s="256"/>
      <c r="CC42" s="257"/>
    </row>
    <row r="43" spans="1:83" ht="13.5" customHeight="1" thickBot="1">
      <c r="F43" s="282" t="s">
        <v>66</v>
      </c>
      <c r="G43" s="283"/>
      <c r="H43" s="283"/>
      <c r="I43" s="283"/>
      <c r="J43" s="283"/>
      <c r="K43" s="283"/>
      <c r="L43" s="283"/>
      <c r="M43" s="283"/>
      <c r="N43" s="283"/>
      <c r="O43" s="283"/>
      <c r="P43" s="283"/>
      <c r="Q43" s="283"/>
      <c r="R43" s="283"/>
      <c r="S43" s="283"/>
      <c r="T43" s="284"/>
      <c r="U43" s="261" t="e">
        <f ca="1">SUM(U34,U41)</f>
        <v>#DIV/0!</v>
      </c>
      <c r="V43" s="262"/>
      <c r="W43" s="262"/>
      <c r="X43" s="262"/>
      <c r="Y43" s="265" t="s">
        <v>56</v>
      </c>
      <c r="Z43" s="266"/>
      <c r="AA43" s="269" t="e">
        <f ca="1">IF(U43&gt;AC43,"&gt;",IF(U43=AC43,"=","&lt;"))</f>
        <v>#DIV/0!</v>
      </c>
      <c r="AB43" s="269"/>
      <c r="AC43" s="270">
        <f>ROUND(AC31,0)</f>
        <v>0</v>
      </c>
      <c r="AD43" s="271"/>
      <c r="AE43" s="271"/>
      <c r="AF43" s="271"/>
      <c r="AG43" s="271"/>
      <c r="AH43" s="271"/>
      <c r="AI43" s="274" t="s">
        <v>22</v>
      </c>
      <c r="AJ43" s="275"/>
      <c r="AK43" s="276" t="e">
        <f ca="1">IF(U43&gt;=AC43,"OK","NG")</f>
        <v>#DIV/0!</v>
      </c>
      <c r="AL43" s="277"/>
      <c r="AM43" s="277"/>
      <c r="AN43" s="278"/>
      <c r="AU43" s="236"/>
      <c r="AV43" s="246"/>
      <c r="AW43" s="246"/>
      <c r="AX43" s="246"/>
      <c r="AY43" s="246"/>
      <c r="AZ43" s="246"/>
      <c r="BA43" s="246"/>
      <c r="BB43" s="246"/>
      <c r="BC43" s="246"/>
      <c r="BD43" s="246"/>
      <c r="BE43" s="246"/>
      <c r="BF43" s="246"/>
      <c r="BG43" s="246"/>
      <c r="BH43" s="246"/>
      <c r="BI43" s="246"/>
      <c r="BJ43" s="247"/>
      <c r="BK43" s="248"/>
      <c r="BL43" s="248"/>
      <c r="BM43" s="248"/>
      <c r="BN43" s="230"/>
      <c r="BO43" s="231"/>
      <c r="BR43" s="252"/>
      <c r="BS43" s="253"/>
      <c r="BT43" s="253"/>
      <c r="BU43" s="253"/>
      <c r="BV43" s="253"/>
      <c r="BW43" s="253"/>
      <c r="BX43" s="253"/>
      <c r="BY43" s="254"/>
      <c r="BZ43" s="258"/>
      <c r="CA43" s="259"/>
      <c r="CB43" s="259"/>
      <c r="CC43" s="260"/>
    </row>
    <row r="44" spans="1:83" ht="13.5" customHeight="1" thickBot="1">
      <c r="F44" s="285"/>
      <c r="G44" s="286"/>
      <c r="H44" s="286"/>
      <c r="I44" s="286"/>
      <c r="J44" s="286"/>
      <c r="K44" s="286"/>
      <c r="L44" s="286"/>
      <c r="M44" s="286"/>
      <c r="N44" s="286"/>
      <c r="O44" s="286"/>
      <c r="P44" s="286"/>
      <c r="Q44" s="286"/>
      <c r="R44" s="286"/>
      <c r="S44" s="286"/>
      <c r="T44" s="287"/>
      <c r="U44" s="263"/>
      <c r="V44" s="264"/>
      <c r="W44" s="264"/>
      <c r="X44" s="264"/>
      <c r="Y44" s="267"/>
      <c r="Z44" s="268"/>
      <c r="AA44" s="269"/>
      <c r="AB44" s="269"/>
      <c r="AC44" s="272"/>
      <c r="AD44" s="273"/>
      <c r="AE44" s="273"/>
      <c r="AF44" s="273"/>
      <c r="AG44" s="273"/>
      <c r="AH44" s="273"/>
      <c r="AI44" s="218"/>
      <c r="AJ44" s="219"/>
      <c r="AK44" s="279"/>
      <c r="AL44" s="280"/>
      <c r="AM44" s="280"/>
      <c r="AN44" s="281"/>
      <c r="AU44" s="282" t="s">
        <v>66</v>
      </c>
      <c r="AV44" s="283"/>
      <c r="AW44" s="283"/>
      <c r="AX44" s="283"/>
      <c r="AY44" s="283"/>
      <c r="AZ44" s="283"/>
      <c r="BA44" s="283"/>
      <c r="BB44" s="283"/>
      <c r="BC44" s="283"/>
      <c r="BD44" s="283"/>
      <c r="BE44" s="283"/>
      <c r="BF44" s="283"/>
      <c r="BG44" s="283"/>
      <c r="BH44" s="283"/>
      <c r="BI44" s="284"/>
      <c r="BJ44" s="261">
        <f ca="1">SUM(BJ35,BJ42)</f>
        <v>14.1</v>
      </c>
      <c r="BK44" s="262"/>
      <c r="BL44" s="262"/>
      <c r="BM44" s="262"/>
      <c r="BN44" s="265" t="s">
        <v>56</v>
      </c>
      <c r="BO44" s="266"/>
      <c r="BP44" s="269" t="str">
        <f ca="1">IF(BJ44&gt;BR44,"&gt;",IF(BJ44=BR44,"=","&lt;"))</f>
        <v>&gt;</v>
      </c>
      <c r="BQ44" s="269"/>
      <c r="BR44" s="270">
        <f>ROUND(BT31,0)</f>
        <v>11</v>
      </c>
      <c r="BS44" s="271"/>
      <c r="BT44" s="271"/>
      <c r="BU44" s="271"/>
      <c r="BV44" s="271"/>
      <c r="BW44" s="271"/>
      <c r="BX44" s="274" t="s">
        <v>22</v>
      </c>
      <c r="BY44" s="275"/>
      <c r="BZ44" s="276" t="str">
        <f ca="1">IF(BJ44&gt;=BR44,"OK","NG")</f>
        <v>OK</v>
      </c>
      <c r="CA44" s="277"/>
      <c r="CB44" s="277"/>
      <c r="CC44" s="278"/>
    </row>
    <row r="45" spans="1:83" ht="13.5" customHeight="1" thickBot="1">
      <c r="AU45" s="285"/>
      <c r="AV45" s="286"/>
      <c r="AW45" s="286"/>
      <c r="AX45" s="286"/>
      <c r="AY45" s="286"/>
      <c r="AZ45" s="286"/>
      <c r="BA45" s="286"/>
      <c r="BB45" s="286"/>
      <c r="BC45" s="286"/>
      <c r="BD45" s="286"/>
      <c r="BE45" s="286"/>
      <c r="BF45" s="286"/>
      <c r="BG45" s="286"/>
      <c r="BH45" s="286"/>
      <c r="BI45" s="287"/>
      <c r="BJ45" s="263"/>
      <c r="BK45" s="264"/>
      <c r="BL45" s="264"/>
      <c r="BM45" s="264"/>
      <c r="BN45" s="267"/>
      <c r="BO45" s="268"/>
      <c r="BP45" s="269"/>
      <c r="BQ45" s="269"/>
      <c r="BR45" s="272"/>
      <c r="BS45" s="273"/>
      <c r="BT45" s="273"/>
      <c r="BU45" s="273"/>
      <c r="BV45" s="273"/>
      <c r="BW45" s="273"/>
      <c r="BX45" s="218"/>
      <c r="BY45" s="219"/>
      <c r="BZ45" s="279"/>
      <c r="CA45" s="280"/>
      <c r="CB45" s="280"/>
      <c r="CC45" s="281"/>
    </row>
    <row r="46" spans="1:83">
      <c r="B46" s="9" t="s">
        <v>68</v>
      </c>
      <c r="AS46" s="9" t="s">
        <v>68</v>
      </c>
    </row>
    <row r="47" spans="1:83" ht="120" customHeight="1">
      <c r="A47" s="288" t="s">
        <v>69</v>
      </c>
      <c r="B47" s="289"/>
      <c r="C47" s="289"/>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90"/>
      <c r="AR47" s="288" t="s">
        <v>69</v>
      </c>
      <c r="AS47" s="289"/>
      <c r="AT47" s="289"/>
      <c r="AU47" s="289"/>
      <c r="AV47" s="289"/>
      <c r="AW47" s="289"/>
      <c r="AX47" s="289"/>
      <c r="AY47" s="289"/>
      <c r="AZ47" s="289"/>
      <c r="BA47" s="289"/>
      <c r="BB47" s="289"/>
      <c r="BC47" s="289"/>
      <c r="BD47" s="289"/>
      <c r="BE47" s="289"/>
      <c r="BF47" s="289"/>
      <c r="BG47" s="289"/>
      <c r="BH47" s="289"/>
      <c r="BI47" s="289"/>
      <c r="BJ47" s="289"/>
      <c r="BK47" s="289"/>
      <c r="BL47" s="289"/>
      <c r="BM47" s="289"/>
      <c r="BN47" s="289"/>
      <c r="BO47" s="289"/>
      <c r="BP47" s="289"/>
      <c r="BQ47" s="289"/>
      <c r="BR47" s="289"/>
      <c r="BS47" s="289"/>
      <c r="BT47" s="289"/>
      <c r="BU47" s="289"/>
      <c r="BV47" s="289"/>
      <c r="BW47" s="289"/>
      <c r="BX47" s="289"/>
      <c r="BY47" s="289"/>
      <c r="BZ47" s="289"/>
      <c r="CA47" s="289"/>
      <c r="CB47" s="289"/>
      <c r="CC47" s="289"/>
      <c r="CD47" s="289"/>
      <c r="CE47" s="290"/>
    </row>
    <row r="48" spans="1:83" ht="14.25" customHeight="1">
      <c r="B48" s="21" t="s">
        <v>70</v>
      </c>
      <c r="C48" s="3"/>
      <c r="D48" s="3"/>
      <c r="E48" s="3"/>
      <c r="F48" s="3"/>
      <c r="G48" s="22"/>
      <c r="H48" s="22"/>
      <c r="I48" s="22"/>
      <c r="J48" s="22"/>
      <c r="K48" s="22"/>
      <c r="L48" s="22"/>
      <c r="M48" s="22"/>
      <c r="N48" s="22"/>
      <c r="O48" s="22"/>
      <c r="P48" s="22"/>
      <c r="Q48" s="3"/>
      <c r="R48" s="3"/>
      <c r="S48" s="3"/>
      <c r="T48" s="3"/>
      <c r="U48" s="3"/>
      <c r="V48" s="3"/>
      <c r="W48" s="3"/>
      <c r="X48" s="3"/>
      <c r="Y48" s="3"/>
      <c r="Z48" s="22"/>
      <c r="AA48" s="22"/>
      <c r="AB48" s="22"/>
      <c r="AC48" s="22"/>
      <c r="AD48" s="22"/>
      <c r="AE48" s="22"/>
      <c r="AF48" s="22"/>
      <c r="AG48" s="3"/>
      <c r="AH48" s="3"/>
      <c r="AI48" s="3"/>
      <c r="AJ48" s="3"/>
      <c r="AK48" s="3"/>
      <c r="AL48" s="3"/>
      <c r="AM48" s="3"/>
      <c r="AN48" s="3"/>
      <c r="AS48" s="21" t="s">
        <v>70</v>
      </c>
      <c r="AT48" s="3"/>
      <c r="AU48" s="3"/>
      <c r="AV48" s="3"/>
      <c r="AW48" s="3"/>
      <c r="AX48" s="22"/>
      <c r="AY48" s="22"/>
      <c r="AZ48" s="22"/>
      <c r="BA48" s="22"/>
      <c r="BB48" s="22"/>
      <c r="BC48" s="22"/>
      <c r="BD48" s="22"/>
      <c r="BE48" s="22"/>
      <c r="BF48" s="22"/>
      <c r="BG48" s="22"/>
      <c r="BH48" s="3"/>
      <c r="BI48" s="3"/>
      <c r="BJ48" s="3"/>
      <c r="BK48" s="3"/>
      <c r="BL48" s="3"/>
      <c r="BM48" s="3"/>
      <c r="BN48" s="3"/>
      <c r="BO48" s="3"/>
      <c r="BP48" s="3"/>
      <c r="BQ48" s="22"/>
      <c r="BR48" s="22"/>
      <c r="BS48" s="22"/>
      <c r="BT48" s="22"/>
      <c r="BU48" s="22"/>
      <c r="BV48" s="22"/>
      <c r="BW48" s="22"/>
      <c r="BX48" s="3"/>
      <c r="BY48" s="3"/>
      <c r="BZ48" s="3"/>
      <c r="CA48" s="3"/>
      <c r="CB48" s="3"/>
      <c r="CC48" s="3"/>
      <c r="CD48" s="3"/>
      <c r="CE48" s="3"/>
    </row>
    <row r="49" spans="2:83">
      <c r="B49" s="21"/>
      <c r="C49" s="3" t="s">
        <v>71</v>
      </c>
      <c r="D49" s="3"/>
      <c r="E49" s="3"/>
      <c r="F49" s="3"/>
      <c r="G49" s="22"/>
      <c r="H49" s="22"/>
      <c r="I49" s="22"/>
      <c r="J49" s="22"/>
      <c r="K49" s="22"/>
      <c r="L49" s="22"/>
      <c r="M49" s="22"/>
      <c r="N49" s="22"/>
      <c r="O49" s="22"/>
      <c r="P49" s="22"/>
      <c r="Q49" s="3"/>
      <c r="R49" s="3"/>
      <c r="S49" s="3"/>
      <c r="T49" s="3"/>
      <c r="U49" s="3"/>
      <c r="V49" s="3"/>
      <c r="W49" s="3"/>
      <c r="X49" s="3"/>
      <c r="Y49" s="3"/>
      <c r="Z49" s="22"/>
      <c r="AA49" s="22"/>
      <c r="AB49" s="22"/>
      <c r="AC49" s="22"/>
      <c r="AD49" s="22"/>
      <c r="AE49" s="22"/>
      <c r="AF49" s="22"/>
      <c r="AG49" s="3"/>
      <c r="AH49" s="3"/>
      <c r="AI49" s="3"/>
      <c r="AJ49" s="3"/>
      <c r="AK49" s="3"/>
      <c r="AL49" s="3"/>
      <c r="AM49" s="3"/>
      <c r="AN49" s="3"/>
      <c r="AS49" s="21"/>
      <c r="AT49" s="3" t="s">
        <v>71</v>
      </c>
      <c r="AU49" s="3"/>
      <c r="AV49" s="3"/>
      <c r="AW49" s="3"/>
      <c r="AX49" s="22"/>
      <c r="AY49" s="22"/>
      <c r="AZ49" s="22"/>
      <c r="BA49" s="22"/>
      <c r="BB49" s="22"/>
      <c r="BC49" s="22"/>
      <c r="BD49" s="22"/>
      <c r="BE49" s="22"/>
      <c r="BF49" s="22"/>
      <c r="BG49" s="22"/>
      <c r="BH49" s="3"/>
      <c r="BI49" s="3"/>
      <c r="BJ49" s="3"/>
      <c r="BK49" s="3"/>
      <c r="BL49" s="3"/>
      <c r="BM49" s="3"/>
      <c r="BN49" s="3"/>
      <c r="BO49" s="3"/>
      <c r="BP49" s="3"/>
      <c r="BQ49" s="22"/>
      <c r="BR49" s="22"/>
      <c r="BS49" s="22"/>
      <c r="BT49" s="22"/>
      <c r="BU49" s="22"/>
      <c r="BV49" s="22"/>
      <c r="BW49" s="22"/>
      <c r="BX49" s="3"/>
      <c r="BY49" s="3"/>
      <c r="BZ49" s="3"/>
      <c r="CA49" s="3"/>
      <c r="CB49" s="3"/>
      <c r="CC49" s="3"/>
      <c r="CD49" s="3"/>
      <c r="CE49" s="3"/>
    </row>
    <row r="50" spans="2:83">
      <c r="B50" s="21"/>
      <c r="C50" s="3"/>
      <c r="D50" s="291"/>
      <c r="E50" s="292"/>
      <c r="F50" s="293"/>
      <c r="G50" s="3" t="s">
        <v>60</v>
      </c>
      <c r="H50" s="22"/>
      <c r="I50" s="22"/>
      <c r="J50" s="22"/>
      <c r="K50" s="22"/>
      <c r="L50" s="22"/>
      <c r="M50" s="22"/>
      <c r="N50" s="22"/>
      <c r="O50" s="22"/>
      <c r="P50" s="22"/>
      <c r="Q50" s="3"/>
      <c r="R50" s="3"/>
      <c r="S50" s="3"/>
      <c r="T50" s="3"/>
      <c r="U50" s="3"/>
      <c r="V50" s="3"/>
      <c r="W50" s="3"/>
      <c r="X50" s="3"/>
      <c r="Y50" s="3"/>
      <c r="Z50" s="22"/>
      <c r="AA50" s="22"/>
      <c r="AB50" s="22"/>
      <c r="AC50" s="22"/>
      <c r="AD50" s="22"/>
      <c r="AE50" s="22"/>
      <c r="AF50" s="22"/>
      <c r="AG50" s="3"/>
      <c r="AH50" s="3"/>
      <c r="AI50" s="3"/>
      <c r="AJ50" s="3"/>
      <c r="AK50" s="3"/>
      <c r="AL50" s="3"/>
      <c r="AM50" s="3"/>
      <c r="AN50" s="3"/>
      <c r="AS50" s="21"/>
      <c r="AT50" s="3"/>
      <c r="AU50" s="294">
        <v>173</v>
      </c>
      <c r="AV50" s="295"/>
      <c r="AW50" s="296"/>
      <c r="AX50" s="3" t="s">
        <v>60</v>
      </c>
      <c r="AY50" s="22"/>
      <c r="AZ50" s="22"/>
      <c r="BA50" s="22"/>
      <c r="BB50" s="22"/>
      <c r="BC50" s="22"/>
      <c r="BD50" s="22"/>
      <c r="BE50" s="22"/>
      <c r="BF50" s="22"/>
      <c r="BG50" s="22"/>
      <c r="BH50" s="3"/>
      <c r="BI50" s="3"/>
      <c r="BJ50" s="3"/>
      <c r="BK50" s="3"/>
      <c r="BL50" s="3"/>
      <c r="BM50" s="3"/>
      <c r="BN50" s="3"/>
      <c r="BO50" s="3"/>
      <c r="BP50" s="3"/>
      <c r="BQ50" s="22"/>
      <c r="BR50" s="22"/>
      <c r="BS50" s="22"/>
      <c r="BT50" s="22"/>
      <c r="BU50" s="22"/>
      <c r="BV50" s="22"/>
      <c r="BW50" s="22"/>
      <c r="BX50" s="3"/>
      <c r="BY50" s="3"/>
      <c r="BZ50" s="3"/>
      <c r="CA50" s="3"/>
      <c r="CB50" s="3"/>
      <c r="CC50" s="3"/>
      <c r="CD50" s="3"/>
      <c r="CE50" s="3"/>
    </row>
    <row r="51" spans="2:83">
      <c r="B51" s="21"/>
      <c r="C51" s="3"/>
      <c r="D51" s="3"/>
      <c r="E51" s="3"/>
      <c r="F51" s="3"/>
      <c r="G51" s="3"/>
      <c r="H51" s="22"/>
      <c r="I51" s="22"/>
      <c r="J51" s="22"/>
      <c r="K51" s="22"/>
      <c r="L51" s="22"/>
      <c r="M51" s="22"/>
      <c r="N51" s="22"/>
      <c r="O51" s="22"/>
      <c r="P51" s="22"/>
      <c r="Q51" s="3"/>
      <c r="R51" s="3"/>
      <c r="S51" s="3"/>
      <c r="T51" s="3"/>
      <c r="U51" s="3"/>
      <c r="V51" s="3"/>
      <c r="W51" s="3"/>
      <c r="X51" s="3"/>
      <c r="Y51" s="3"/>
      <c r="Z51" s="22"/>
      <c r="AA51" s="22"/>
      <c r="AB51" s="22"/>
      <c r="AC51" s="22"/>
      <c r="AD51" s="22"/>
      <c r="AE51" s="22"/>
      <c r="AF51" s="22"/>
      <c r="AG51" s="3"/>
      <c r="AH51" s="3"/>
      <c r="AI51" s="3"/>
      <c r="AJ51" s="3"/>
      <c r="AK51" s="3"/>
      <c r="AL51" s="3"/>
      <c r="AM51" s="3"/>
      <c r="AN51" s="3"/>
      <c r="AS51" s="21"/>
      <c r="AT51" s="3"/>
      <c r="AU51" s="3"/>
      <c r="AV51" s="3"/>
      <c r="AW51" s="3"/>
      <c r="AX51" s="3"/>
      <c r="AY51" s="22"/>
      <c r="AZ51" s="22"/>
      <c r="BA51" s="22"/>
      <c r="BB51" s="22"/>
      <c r="BC51" s="22"/>
      <c r="BD51" s="22"/>
      <c r="BE51" s="22"/>
      <c r="BF51" s="22"/>
      <c r="BG51" s="22"/>
      <c r="BH51" s="3"/>
      <c r="BI51" s="3"/>
      <c r="BJ51" s="3"/>
      <c r="BK51" s="3"/>
      <c r="BL51" s="3"/>
      <c r="BM51" s="3"/>
      <c r="BN51" s="3"/>
      <c r="BO51" s="3"/>
      <c r="BP51" s="3"/>
      <c r="BQ51" s="22"/>
      <c r="BR51" s="22"/>
      <c r="BS51" s="22"/>
      <c r="BT51" s="22"/>
      <c r="BU51" s="22"/>
      <c r="BV51" s="22"/>
      <c r="BW51" s="22"/>
      <c r="BX51" s="3"/>
      <c r="BY51" s="3"/>
      <c r="BZ51" s="3"/>
      <c r="CA51" s="3"/>
      <c r="CB51" s="3"/>
      <c r="CC51" s="3"/>
      <c r="CD51" s="3"/>
      <c r="CE51" s="3"/>
    </row>
    <row r="52" spans="2:83" ht="14.25" customHeight="1">
      <c r="C52" s="3" t="s">
        <v>72</v>
      </c>
      <c r="D52" s="3"/>
      <c r="E52" s="3"/>
      <c r="F52" s="3"/>
      <c r="G52" s="22"/>
      <c r="H52" s="22"/>
      <c r="I52" s="22"/>
      <c r="J52" s="22"/>
      <c r="K52" s="22"/>
      <c r="L52" s="22"/>
      <c r="M52" s="22"/>
      <c r="N52" s="22"/>
      <c r="O52" s="22"/>
      <c r="P52" s="22"/>
      <c r="Q52" s="3"/>
      <c r="R52" s="3"/>
      <c r="S52" s="3"/>
      <c r="T52" s="3"/>
      <c r="U52" s="3"/>
      <c r="V52" s="3"/>
      <c r="W52" s="3"/>
      <c r="X52" s="3"/>
      <c r="Y52" s="3"/>
      <c r="Z52" s="3"/>
      <c r="AA52" s="3"/>
      <c r="AB52" s="3"/>
      <c r="AC52" s="3"/>
      <c r="AD52" s="3"/>
      <c r="AE52" s="3"/>
      <c r="AF52" s="3"/>
      <c r="AG52" s="3"/>
      <c r="AH52" s="3"/>
      <c r="AI52" s="3"/>
      <c r="AJ52" s="3"/>
      <c r="AK52" s="3"/>
      <c r="AL52" s="3"/>
      <c r="AM52" s="3"/>
      <c r="AN52" s="3"/>
      <c r="AT52" s="3" t="s">
        <v>72</v>
      </c>
      <c r="AU52" s="3"/>
      <c r="AV52" s="3"/>
      <c r="AW52" s="3"/>
      <c r="AX52" s="22"/>
      <c r="AY52" s="22"/>
      <c r="AZ52" s="22"/>
      <c r="BA52" s="22"/>
      <c r="BB52" s="22"/>
      <c r="BC52" s="22"/>
      <c r="BD52" s="22"/>
      <c r="BE52" s="22"/>
      <c r="BF52" s="22"/>
      <c r="BG52" s="22"/>
      <c r="BH52" s="3"/>
      <c r="BI52" s="3"/>
      <c r="BJ52" s="3"/>
      <c r="BK52" s="3"/>
      <c r="BL52" s="3"/>
      <c r="BM52" s="3"/>
      <c r="BN52" s="3"/>
      <c r="BO52" s="3"/>
      <c r="BP52" s="3"/>
      <c r="BQ52" s="3"/>
      <c r="BR52" s="3"/>
      <c r="BS52" s="3"/>
      <c r="BT52" s="3"/>
      <c r="BU52" s="3"/>
      <c r="BV52" s="3"/>
      <c r="BW52" s="3"/>
      <c r="BX52" s="3"/>
      <c r="BY52" s="3"/>
      <c r="BZ52" s="3"/>
      <c r="CA52" s="3"/>
      <c r="CB52" s="3"/>
      <c r="CC52" s="3"/>
      <c r="CD52" s="3"/>
      <c r="CE52" s="3"/>
    </row>
    <row r="53" spans="2:83" ht="24.75" customHeight="1">
      <c r="C53" s="181" t="s">
        <v>73</v>
      </c>
      <c r="D53" s="182"/>
      <c r="E53" s="182"/>
      <c r="F53" s="183"/>
      <c r="G53" s="297" t="s">
        <v>74</v>
      </c>
      <c r="H53" s="297"/>
      <c r="I53" s="297"/>
      <c r="J53" s="297"/>
      <c r="K53" s="297"/>
      <c r="L53" s="297"/>
      <c r="M53" s="297"/>
      <c r="N53" s="297"/>
      <c r="O53" s="297"/>
      <c r="P53" s="297"/>
      <c r="Q53" s="181" t="s">
        <v>75</v>
      </c>
      <c r="R53" s="182"/>
      <c r="S53" s="182"/>
      <c r="T53" s="182"/>
      <c r="U53" s="182"/>
      <c r="V53" s="182"/>
      <c r="W53" s="182"/>
      <c r="X53" s="182"/>
      <c r="Y53" s="183"/>
      <c r="Z53" s="298" t="s">
        <v>76</v>
      </c>
      <c r="AA53" s="299"/>
      <c r="AB53" s="299"/>
      <c r="AC53" s="299"/>
      <c r="AD53" s="299"/>
      <c r="AE53" s="299"/>
      <c r="AF53" s="300"/>
      <c r="AG53" s="301" t="s">
        <v>77</v>
      </c>
      <c r="AH53" s="302"/>
      <c r="AI53" s="302"/>
      <c r="AJ53" s="302"/>
      <c r="AK53" s="302"/>
      <c r="AL53" s="302"/>
      <c r="AM53" s="25"/>
      <c r="AN53" s="25"/>
      <c r="AT53" s="181" t="s">
        <v>73</v>
      </c>
      <c r="AU53" s="182"/>
      <c r="AV53" s="182"/>
      <c r="AW53" s="183"/>
      <c r="AX53" s="297" t="s">
        <v>74</v>
      </c>
      <c r="AY53" s="297"/>
      <c r="AZ53" s="297"/>
      <c r="BA53" s="297"/>
      <c r="BB53" s="297"/>
      <c r="BC53" s="297"/>
      <c r="BD53" s="297"/>
      <c r="BE53" s="297"/>
      <c r="BF53" s="297"/>
      <c r="BG53" s="297"/>
      <c r="BH53" s="181" t="s">
        <v>75</v>
      </c>
      <c r="BI53" s="182"/>
      <c r="BJ53" s="182"/>
      <c r="BK53" s="182"/>
      <c r="BL53" s="182"/>
      <c r="BM53" s="182"/>
      <c r="BN53" s="182"/>
      <c r="BO53" s="182"/>
      <c r="BP53" s="183"/>
      <c r="BQ53" s="298" t="s">
        <v>76</v>
      </c>
      <c r="BR53" s="299"/>
      <c r="BS53" s="299"/>
      <c r="BT53" s="299"/>
      <c r="BU53" s="299"/>
      <c r="BV53" s="299"/>
      <c r="BW53" s="300"/>
      <c r="BX53" s="301" t="s">
        <v>77</v>
      </c>
      <c r="BY53" s="302"/>
      <c r="BZ53" s="302"/>
      <c r="CA53" s="302"/>
      <c r="CB53" s="302"/>
      <c r="CC53" s="302"/>
      <c r="CD53" s="25"/>
      <c r="CE53" s="25"/>
    </row>
    <row r="54" spans="2:83" ht="14.25" customHeight="1">
      <c r="C54" s="303"/>
      <c r="D54" s="304"/>
      <c r="E54" s="304"/>
      <c r="F54" s="304"/>
      <c r="G54" s="305"/>
      <c r="H54" s="306"/>
      <c r="I54" s="306"/>
      <c r="J54" s="306"/>
      <c r="K54" s="306"/>
      <c r="L54" s="306"/>
      <c r="M54" s="306"/>
      <c r="N54" s="306"/>
      <c r="O54" s="306"/>
      <c r="P54" s="307"/>
      <c r="Q54" s="308"/>
      <c r="R54" s="309"/>
      <c r="S54" s="309"/>
      <c r="T54" s="309"/>
      <c r="U54" s="309"/>
      <c r="V54" s="309"/>
      <c r="W54" s="309"/>
      <c r="X54" s="309"/>
      <c r="Y54" s="310"/>
      <c r="Z54" s="304"/>
      <c r="AA54" s="304"/>
      <c r="AB54" s="304"/>
      <c r="AC54" s="304"/>
      <c r="AD54" s="304"/>
      <c r="AE54" s="304"/>
      <c r="AF54" s="311"/>
      <c r="AG54" s="303"/>
      <c r="AH54" s="304"/>
      <c r="AI54" s="304"/>
      <c r="AJ54" s="304"/>
      <c r="AK54" s="304"/>
      <c r="AL54" s="311"/>
      <c r="AM54" s="25"/>
      <c r="AN54" s="25"/>
      <c r="AT54" s="187" t="s">
        <v>78</v>
      </c>
      <c r="AU54" s="188"/>
      <c r="AV54" s="188"/>
      <c r="AW54" s="188"/>
      <c r="AX54" s="312" t="s">
        <v>79</v>
      </c>
      <c r="AY54" s="313"/>
      <c r="AZ54" s="313"/>
      <c r="BA54" s="313"/>
      <c r="BB54" s="313"/>
      <c r="BC54" s="313"/>
      <c r="BD54" s="313"/>
      <c r="BE54" s="313"/>
      <c r="BF54" s="313"/>
      <c r="BG54" s="314"/>
      <c r="BH54" s="315" t="s">
        <v>80</v>
      </c>
      <c r="BI54" s="316"/>
      <c r="BJ54" s="316"/>
      <c r="BK54" s="316"/>
      <c r="BL54" s="316"/>
      <c r="BM54" s="316"/>
      <c r="BN54" s="316"/>
      <c r="BO54" s="316"/>
      <c r="BP54" s="317"/>
      <c r="BQ54" s="188" t="s">
        <v>81</v>
      </c>
      <c r="BR54" s="188"/>
      <c r="BS54" s="188"/>
      <c r="BT54" s="188"/>
      <c r="BU54" s="188"/>
      <c r="BV54" s="188"/>
      <c r="BW54" s="193"/>
      <c r="BX54" s="187">
        <v>173</v>
      </c>
      <c r="BY54" s="188"/>
      <c r="BZ54" s="188"/>
      <c r="CA54" s="188"/>
      <c r="CB54" s="188"/>
      <c r="CC54" s="193"/>
      <c r="CD54" s="25"/>
      <c r="CE54" s="25"/>
    </row>
    <row r="55" spans="2:83" ht="14.25" customHeight="1">
      <c r="C55" s="303"/>
      <c r="D55" s="304"/>
      <c r="E55" s="304"/>
      <c r="F55" s="304"/>
      <c r="G55" s="305"/>
      <c r="H55" s="306"/>
      <c r="I55" s="306"/>
      <c r="J55" s="306"/>
      <c r="K55" s="306"/>
      <c r="L55" s="306"/>
      <c r="M55" s="306"/>
      <c r="N55" s="306"/>
      <c r="O55" s="306"/>
      <c r="P55" s="307"/>
      <c r="Q55" s="308"/>
      <c r="R55" s="309"/>
      <c r="S55" s="309"/>
      <c r="T55" s="309"/>
      <c r="U55" s="309"/>
      <c r="V55" s="309"/>
      <c r="W55" s="309"/>
      <c r="X55" s="309"/>
      <c r="Y55" s="310"/>
      <c r="Z55" s="304"/>
      <c r="AA55" s="304"/>
      <c r="AB55" s="304"/>
      <c r="AC55" s="304"/>
      <c r="AD55" s="304"/>
      <c r="AE55" s="304"/>
      <c r="AF55" s="311"/>
      <c r="AG55" s="303"/>
      <c r="AH55" s="304"/>
      <c r="AI55" s="304"/>
      <c r="AJ55" s="304"/>
      <c r="AK55" s="304"/>
      <c r="AL55" s="311"/>
      <c r="AM55" s="25"/>
      <c r="AN55" s="25"/>
      <c r="AT55" s="187" t="s">
        <v>78</v>
      </c>
      <c r="AU55" s="188"/>
      <c r="AV55" s="188"/>
      <c r="AW55" s="188"/>
      <c r="AX55" s="312" t="s">
        <v>79</v>
      </c>
      <c r="AY55" s="313"/>
      <c r="AZ55" s="313"/>
      <c r="BA55" s="313"/>
      <c r="BB55" s="313"/>
      <c r="BC55" s="313"/>
      <c r="BD55" s="313"/>
      <c r="BE55" s="313"/>
      <c r="BF55" s="313"/>
      <c r="BG55" s="314"/>
      <c r="BH55" s="315" t="s">
        <v>80</v>
      </c>
      <c r="BI55" s="316"/>
      <c r="BJ55" s="316"/>
      <c r="BK55" s="316"/>
      <c r="BL55" s="316"/>
      <c r="BM55" s="316"/>
      <c r="BN55" s="316"/>
      <c r="BO55" s="316"/>
      <c r="BP55" s="317"/>
      <c r="BQ55" s="188" t="s">
        <v>81</v>
      </c>
      <c r="BR55" s="188"/>
      <c r="BS55" s="188"/>
      <c r="BT55" s="188"/>
      <c r="BU55" s="188"/>
      <c r="BV55" s="188"/>
      <c r="BW55" s="193"/>
      <c r="BX55" s="187">
        <v>173</v>
      </c>
      <c r="BY55" s="188"/>
      <c r="BZ55" s="188"/>
      <c r="CA55" s="188"/>
      <c r="CB55" s="188"/>
      <c r="CC55" s="193"/>
      <c r="CD55" s="25"/>
      <c r="CE55" s="25"/>
    </row>
    <row r="56" spans="2:83" ht="14.25" customHeight="1">
      <c r="C56" s="303"/>
      <c r="D56" s="304"/>
      <c r="E56" s="304"/>
      <c r="F56" s="304"/>
      <c r="G56" s="305"/>
      <c r="H56" s="306"/>
      <c r="I56" s="306"/>
      <c r="J56" s="306"/>
      <c r="K56" s="306"/>
      <c r="L56" s="306"/>
      <c r="M56" s="306"/>
      <c r="N56" s="306"/>
      <c r="O56" s="306"/>
      <c r="P56" s="307"/>
      <c r="Q56" s="308"/>
      <c r="R56" s="309"/>
      <c r="S56" s="309"/>
      <c r="T56" s="309"/>
      <c r="U56" s="309"/>
      <c r="V56" s="309"/>
      <c r="W56" s="309"/>
      <c r="X56" s="309"/>
      <c r="Y56" s="310"/>
      <c r="Z56" s="304"/>
      <c r="AA56" s="304"/>
      <c r="AB56" s="304"/>
      <c r="AC56" s="304"/>
      <c r="AD56" s="304"/>
      <c r="AE56" s="304"/>
      <c r="AF56" s="311"/>
      <c r="AG56" s="303"/>
      <c r="AH56" s="304"/>
      <c r="AI56" s="304"/>
      <c r="AJ56" s="304"/>
      <c r="AK56" s="304"/>
      <c r="AL56" s="311"/>
      <c r="AM56" s="25"/>
      <c r="AN56" s="25"/>
      <c r="AT56" s="187"/>
      <c r="AU56" s="188"/>
      <c r="AV56" s="188"/>
      <c r="AW56" s="188"/>
      <c r="AX56" s="312"/>
      <c r="AY56" s="313"/>
      <c r="AZ56" s="313"/>
      <c r="BA56" s="313"/>
      <c r="BB56" s="313"/>
      <c r="BC56" s="313"/>
      <c r="BD56" s="313"/>
      <c r="BE56" s="313"/>
      <c r="BF56" s="313"/>
      <c r="BG56" s="314"/>
      <c r="BH56" s="315"/>
      <c r="BI56" s="316"/>
      <c r="BJ56" s="316"/>
      <c r="BK56" s="316"/>
      <c r="BL56" s="316"/>
      <c r="BM56" s="316"/>
      <c r="BN56" s="316"/>
      <c r="BO56" s="316"/>
      <c r="BP56" s="317"/>
      <c r="BQ56" s="188"/>
      <c r="BR56" s="188"/>
      <c r="BS56" s="188"/>
      <c r="BT56" s="188"/>
      <c r="BU56" s="188"/>
      <c r="BV56" s="188"/>
      <c r="BW56" s="193"/>
      <c r="BX56" s="187"/>
      <c r="BY56" s="188"/>
      <c r="BZ56" s="188"/>
      <c r="CA56" s="188"/>
      <c r="CB56" s="188"/>
      <c r="CC56" s="193"/>
      <c r="CD56" s="25"/>
      <c r="CE56" s="25"/>
    </row>
    <row r="57" spans="2:83" ht="14.25" customHeight="1">
      <c r="C57" s="303"/>
      <c r="D57" s="304"/>
      <c r="E57" s="304"/>
      <c r="F57" s="304"/>
      <c r="G57" s="305"/>
      <c r="H57" s="306"/>
      <c r="I57" s="306"/>
      <c r="J57" s="306"/>
      <c r="K57" s="306"/>
      <c r="L57" s="306"/>
      <c r="M57" s="306"/>
      <c r="N57" s="306"/>
      <c r="O57" s="306"/>
      <c r="P57" s="307"/>
      <c r="Q57" s="308"/>
      <c r="R57" s="309"/>
      <c r="S57" s="309"/>
      <c r="T57" s="309"/>
      <c r="U57" s="309"/>
      <c r="V57" s="309"/>
      <c r="W57" s="309"/>
      <c r="X57" s="309"/>
      <c r="Y57" s="310"/>
      <c r="Z57" s="304"/>
      <c r="AA57" s="304"/>
      <c r="AB57" s="304"/>
      <c r="AC57" s="304"/>
      <c r="AD57" s="304"/>
      <c r="AE57" s="304"/>
      <c r="AF57" s="311"/>
      <c r="AG57" s="303"/>
      <c r="AH57" s="304"/>
      <c r="AI57" s="304"/>
      <c r="AJ57" s="304"/>
      <c r="AK57" s="304"/>
      <c r="AL57" s="311"/>
      <c r="AM57" s="25"/>
      <c r="AN57" s="25"/>
      <c r="AT57" s="187"/>
      <c r="AU57" s="188"/>
      <c r="AV57" s="188"/>
      <c r="AW57" s="188"/>
      <c r="AX57" s="312"/>
      <c r="AY57" s="313"/>
      <c r="AZ57" s="313"/>
      <c r="BA57" s="313"/>
      <c r="BB57" s="313"/>
      <c r="BC57" s="313"/>
      <c r="BD57" s="313"/>
      <c r="BE57" s="313"/>
      <c r="BF57" s="313"/>
      <c r="BG57" s="314"/>
      <c r="BH57" s="315"/>
      <c r="BI57" s="316"/>
      <c r="BJ57" s="316"/>
      <c r="BK57" s="316"/>
      <c r="BL57" s="316"/>
      <c r="BM57" s="316"/>
      <c r="BN57" s="316"/>
      <c r="BO57" s="316"/>
      <c r="BP57" s="317"/>
      <c r="BQ57" s="188"/>
      <c r="BR57" s="188"/>
      <c r="BS57" s="188"/>
      <c r="BT57" s="188"/>
      <c r="BU57" s="188"/>
      <c r="BV57" s="188"/>
      <c r="BW57" s="193"/>
      <c r="BX57" s="187"/>
      <c r="BY57" s="188"/>
      <c r="BZ57" s="188"/>
      <c r="CA57" s="188"/>
      <c r="CB57" s="188"/>
      <c r="CC57" s="193"/>
      <c r="CD57" s="25"/>
      <c r="CE57" s="25"/>
    </row>
    <row r="58" spans="2:83" ht="24.75" customHeight="1">
      <c r="C58" s="511" t="s">
        <v>82</v>
      </c>
      <c r="D58" s="511"/>
      <c r="E58" s="511"/>
      <c r="F58" s="511"/>
      <c r="G58" s="511"/>
      <c r="H58" s="511"/>
      <c r="I58" s="511"/>
      <c r="J58" s="511"/>
      <c r="K58" s="511"/>
      <c r="L58" s="511"/>
      <c r="M58" s="511"/>
      <c r="N58" s="511"/>
      <c r="O58" s="511"/>
      <c r="P58" s="511"/>
      <c r="Q58" s="511"/>
      <c r="R58" s="511"/>
      <c r="S58" s="511"/>
      <c r="T58" s="511"/>
      <c r="U58" s="511"/>
      <c r="V58" s="511"/>
      <c r="W58" s="511"/>
      <c r="X58" s="511"/>
      <c r="Y58" s="511"/>
      <c r="Z58" s="511"/>
      <c r="AA58" s="511"/>
      <c r="AB58" s="511"/>
      <c r="AC58" s="511"/>
      <c r="AD58" s="511"/>
      <c r="AE58" s="511"/>
      <c r="AF58" s="511"/>
      <c r="AG58" s="511"/>
      <c r="AH58" s="511"/>
      <c r="AI58" s="511"/>
      <c r="AJ58" s="511"/>
      <c r="AK58" s="511"/>
      <c r="AL58" s="511"/>
      <c r="AM58" s="25"/>
      <c r="AN58" s="25"/>
      <c r="AT58" s="511" t="s">
        <v>82</v>
      </c>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1"/>
      <c r="BR58" s="511"/>
      <c r="BS58" s="511"/>
      <c r="BT58" s="511"/>
      <c r="BU58" s="511"/>
      <c r="BV58" s="511"/>
      <c r="BW58" s="511"/>
      <c r="BX58" s="511"/>
      <c r="BY58" s="511"/>
      <c r="BZ58" s="511"/>
      <c r="CA58" s="511"/>
      <c r="CB58" s="511"/>
      <c r="CC58" s="511"/>
      <c r="CD58" s="25"/>
      <c r="CE58" s="25"/>
    </row>
    <row r="59" spans="2:83" ht="14.25" customHeight="1">
      <c r="C59" s="3"/>
      <c r="D59" s="3"/>
      <c r="E59" s="3"/>
      <c r="F59" s="3"/>
      <c r="G59" s="22"/>
      <c r="H59" s="22"/>
      <c r="I59" s="22"/>
      <c r="J59" s="22"/>
      <c r="K59" s="22"/>
      <c r="L59" s="22"/>
      <c r="M59" s="22"/>
      <c r="N59" s="22"/>
      <c r="O59" s="22"/>
      <c r="P59" s="22"/>
      <c r="Q59" s="3"/>
      <c r="R59" s="3"/>
      <c r="S59" s="3"/>
      <c r="T59" s="3"/>
      <c r="U59" s="3"/>
      <c r="V59" s="3"/>
      <c r="W59" s="3"/>
      <c r="X59" s="3"/>
      <c r="Y59" s="3"/>
      <c r="Z59" s="3"/>
      <c r="AA59" s="3"/>
      <c r="AB59" s="3"/>
      <c r="AC59" s="3"/>
      <c r="AD59" s="3"/>
      <c r="AE59" s="3"/>
      <c r="AF59" s="3"/>
      <c r="AG59" s="3"/>
      <c r="AH59" s="3"/>
      <c r="AI59" s="3"/>
      <c r="AJ59" s="3"/>
      <c r="AK59" s="3"/>
      <c r="AL59" s="3"/>
      <c r="AM59" s="25"/>
      <c r="AN59" s="25"/>
      <c r="AT59" s="3"/>
      <c r="AU59" s="3"/>
      <c r="AV59" s="3"/>
      <c r="AW59" s="3"/>
      <c r="AX59" s="22"/>
      <c r="AY59" s="22"/>
      <c r="AZ59" s="22"/>
      <c r="BA59" s="22"/>
      <c r="BB59" s="22"/>
      <c r="BC59" s="22"/>
      <c r="BD59" s="22"/>
      <c r="BE59" s="22"/>
      <c r="BF59" s="22"/>
      <c r="BG59" s="22"/>
      <c r="BH59" s="3"/>
      <c r="BI59" s="3"/>
      <c r="BJ59" s="3"/>
      <c r="BK59" s="3"/>
      <c r="BL59" s="3"/>
      <c r="BM59" s="3"/>
      <c r="BN59" s="3"/>
      <c r="BO59" s="3"/>
      <c r="BP59" s="3"/>
      <c r="BQ59" s="3"/>
      <c r="BR59" s="3"/>
      <c r="BS59" s="3"/>
      <c r="BT59" s="3"/>
      <c r="BU59" s="3"/>
      <c r="BV59" s="3"/>
      <c r="BW59" s="3"/>
      <c r="BX59" s="3"/>
      <c r="BY59" s="3"/>
      <c r="BZ59" s="3"/>
      <c r="CA59" s="3"/>
      <c r="CB59" s="3"/>
      <c r="CC59" s="3"/>
      <c r="CD59" s="25"/>
      <c r="CE59" s="25"/>
    </row>
    <row r="60" spans="2:83" ht="14.25" customHeight="1">
      <c r="C60" s="3" t="s">
        <v>83</v>
      </c>
      <c r="D60" s="3"/>
      <c r="E60" s="3"/>
      <c r="F60" s="3"/>
      <c r="G60" s="22"/>
      <c r="H60" s="22"/>
      <c r="I60" s="22"/>
      <c r="J60" s="22"/>
      <c r="K60" s="22"/>
      <c r="L60" s="22"/>
      <c r="M60" s="22"/>
      <c r="N60" s="22"/>
      <c r="O60" s="22"/>
      <c r="P60" s="22"/>
      <c r="Q60" s="3"/>
      <c r="R60" s="3"/>
      <c r="S60" s="3"/>
      <c r="T60" s="3"/>
      <c r="U60" s="3"/>
      <c r="V60" s="3"/>
      <c r="W60" s="3"/>
      <c r="X60" s="3"/>
      <c r="Y60" s="3"/>
      <c r="Z60" s="3"/>
      <c r="AA60" s="3"/>
      <c r="AB60" s="3"/>
      <c r="AC60" s="3"/>
      <c r="AD60" s="3"/>
      <c r="AE60" s="3"/>
      <c r="AF60" s="3"/>
      <c r="AG60" s="3"/>
      <c r="AH60" s="3"/>
      <c r="AI60" s="3"/>
      <c r="AJ60" s="3"/>
      <c r="AK60" s="3"/>
      <c r="AL60" s="3"/>
      <c r="AM60" s="25"/>
      <c r="AN60" s="25"/>
      <c r="AT60" s="3" t="s">
        <v>83</v>
      </c>
      <c r="AU60" s="3"/>
      <c r="AV60" s="3"/>
      <c r="AW60" s="3"/>
      <c r="AX60" s="22"/>
      <c r="AY60" s="22"/>
      <c r="AZ60" s="22"/>
      <c r="BA60" s="22"/>
      <c r="BB60" s="22"/>
      <c r="BC60" s="22"/>
      <c r="BD60" s="22"/>
      <c r="BE60" s="22"/>
      <c r="BF60" s="22"/>
      <c r="BG60" s="22"/>
      <c r="BH60" s="3"/>
      <c r="BI60" s="3"/>
      <c r="BJ60" s="3"/>
      <c r="BK60" s="3"/>
      <c r="BL60" s="3"/>
      <c r="BM60" s="3"/>
      <c r="BN60" s="3"/>
      <c r="BO60" s="3"/>
      <c r="BP60" s="3"/>
      <c r="BQ60" s="3"/>
      <c r="BR60" s="3"/>
      <c r="BS60" s="3"/>
      <c r="BT60" s="3"/>
      <c r="BU60" s="3"/>
      <c r="BV60" s="3"/>
      <c r="BW60" s="3"/>
      <c r="BX60" s="3"/>
      <c r="BY60" s="3"/>
      <c r="BZ60" s="3"/>
      <c r="CA60" s="3"/>
      <c r="CB60" s="3"/>
      <c r="CC60" s="3"/>
      <c r="CD60" s="25"/>
      <c r="CE60" s="25"/>
    </row>
    <row r="61" spans="2:83" ht="23.25" customHeight="1">
      <c r="C61" s="181" t="s">
        <v>73</v>
      </c>
      <c r="D61" s="182"/>
      <c r="E61" s="182"/>
      <c r="F61" s="183"/>
      <c r="G61" s="297" t="s">
        <v>74</v>
      </c>
      <c r="H61" s="297"/>
      <c r="I61" s="297"/>
      <c r="J61" s="297"/>
      <c r="K61" s="297"/>
      <c r="L61" s="297"/>
      <c r="M61" s="297"/>
      <c r="N61" s="297"/>
      <c r="O61" s="297"/>
      <c r="P61" s="297"/>
      <c r="Q61" s="181" t="s">
        <v>75</v>
      </c>
      <c r="R61" s="182"/>
      <c r="S61" s="182"/>
      <c r="T61" s="182"/>
      <c r="U61" s="182"/>
      <c r="V61" s="182"/>
      <c r="W61" s="182"/>
      <c r="X61" s="182"/>
      <c r="Y61" s="183"/>
      <c r="Z61" s="298" t="s">
        <v>76</v>
      </c>
      <c r="AA61" s="299"/>
      <c r="AB61" s="299"/>
      <c r="AC61" s="299"/>
      <c r="AD61" s="299"/>
      <c r="AE61" s="299"/>
      <c r="AF61" s="300"/>
      <c r="AG61" s="301" t="s">
        <v>77</v>
      </c>
      <c r="AH61" s="302"/>
      <c r="AI61" s="302"/>
      <c r="AJ61" s="302"/>
      <c r="AK61" s="302"/>
      <c r="AL61" s="302"/>
      <c r="AM61" s="25"/>
      <c r="AN61" s="25"/>
      <c r="AT61" s="181" t="s">
        <v>73</v>
      </c>
      <c r="AU61" s="182"/>
      <c r="AV61" s="182"/>
      <c r="AW61" s="183"/>
      <c r="AX61" s="297" t="s">
        <v>74</v>
      </c>
      <c r="AY61" s="297"/>
      <c r="AZ61" s="297"/>
      <c r="BA61" s="297"/>
      <c r="BB61" s="297"/>
      <c r="BC61" s="297"/>
      <c r="BD61" s="297"/>
      <c r="BE61" s="297"/>
      <c r="BF61" s="297"/>
      <c r="BG61" s="297"/>
      <c r="BH61" s="181" t="s">
        <v>75</v>
      </c>
      <c r="BI61" s="182"/>
      <c r="BJ61" s="182"/>
      <c r="BK61" s="182"/>
      <c r="BL61" s="182"/>
      <c r="BM61" s="182"/>
      <c r="BN61" s="182"/>
      <c r="BO61" s="182"/>
      <c r="BP61" s="183"/>
      <c r="BQ61" s="298" t="s">
        <v>76</v>
      </c>
      <c r="BR61" s="299"/>
      <c r="BS61" s="299"/>
      <c r="BT61" s="299"/>
      <c r="BU61" s="299"/>
      <c r="BV61" s="299"/>
      <c r="BW61" s="300"/>
      <c r="BX61" s="301" t="s">
        <v>77</v>
      </c>
      <c r="BY61" s="302"/>
      <c r="BZ61" s="302"/>
      <c r="CA61" s="302"/>
      <c r="CB61" s="302"/>
      <c r="CC61" s="302"/>
      <c r="CD61" s="25"/>
      <c r="CE61" s="25"/>
    </row>
    <row r="62" spans="2:83" ht="14.25" customHeight="1">
      <c r="C62" s="303"/>
      <c r="D62" s="304"/>
      <c r="E62" s="304"/>
      <c r="F62" s="304"/>
      <c r="G62" s="305"/>
      <c r="H62" s="306"/>
      <c r="I62" s="306"/>
      <c r="J62" s="306"/>
      <c r="K62" s="306"/>
      <c r="L62" s="306"/>
      <c r="M62" s="306"/>
      <c r="N62" s="306"/>
      <c r="O62" s="306"/>
      <c r="P62" s="307"/>
      <c r="Q62" s="308"/>
      <c r="R62" s="309"/>
      <c r="S62" s="309"/>
      <c r="T62" s="309"/>
      <c r="U62" s="309"/>
      <c r="V62" s="309"/>
      <c r="W62" s="309"/>
      <c r="X62" s="309"/>
      <c r="Y62" s="310"/>
      <c r="Z62" s="304"/>
      <c r="AA62" s="304"/>
      <c r="AB62" s="304"/>
      <c r="AC62" s="304"/>
      <c r="AD62" s="304"/>
      <c r="AE62" s="304"/>
      <c r="AF62" s="311"/>
      <c r="AG62" s="303"/>
      <c r="AH62" s="304"/>
      <c r="AI62" s="304"/>
      <c r="AJ62" s="304"/>
      <c r="AK62" s="304"/>
      <c r="AL62" s="311"/>
      <c r="AM62" s="25"/>
      <c r="AN62" s="25"/>
      <c r="AT62" s="187" t="s">
        <v>84</v>
      </c>
      <c r="AU62" s="188"/>
      <c r="AV62" s="188"/>
      <c r="AW62" s="193"/>
      <c r="AX62" s="312" t="s">
        <v>85</v>
      </c>
      <c r="AY62" s="313"/>
      <c r="AZ62" s="313"/>
      <c r="BA62" s="313"/>
      <c r="BB62" s="313"/>
      <c r="BC62" s="313"/>
      <c r="BD62" s="313"/>
      <c r="BE62" s="313"/>
      <c r="BF62" s="313"/>
      <c r="BG62" s="314"/>
      <c r="BH62" s="315" t="s">
        <v>80</v>
      </c>
      <c r="BI62" s="316"/>
      <c r="BJ62" s="316"/>
      <c r="BK62" s="316"/>
      <c r="BL62" s="316"/>
      <c r="BM62" s="316"/>
      <c r="BN62" s="316"/>
      <c r="BO62" s="316"/>
      <c r="BP62" s="317"/>
      <c r="BQ62" s="188" t="s">
        <v>81</v>
      </c>
      <c r="BR62" s="188"/>
      <c r="BS62" s="188"/>
      <c r="BT62" s="188"/>
      <c r="BU62" s="188"/>
      <c r="BV62" s="188"/>
      <c r="BW62" s="193"/>
      <c r="BX62" s="187">
        <v>173</v>
      </c>
      <c r="BY62" s="188"/>
      <c r="BZ62" s="188"/>
      <c r="CA62" s="188"/>
      <c r="CB62" s="188"/>
      <c r="CC62" s="193"/>
      <c r="CD62" s="25"/>
      <c r="CE62" s="25"/>
    </row>
    <row r="63" spans="2:83" ht="14.25" customHeight="1">
      <c r="C63" s="303"/>
      <c r="D63" s="304"/>
      <c r="E63" s="304"/>
      <c r="F63" s="304"/>
      <c r="G63" s="305"/>
      <c r="H63" s="306"/>
      <c r="I63" s="306"/>
      <c r="J63" s="306"/>
      <c r="K63" s="306"/>
      <c r="L63" s="306"/>
      <c r="M63" s="306"/>
      <c r="N63" s="306"/>
      <c r="O63" s="306"/>
      <c r="P63" s="307"/>
      <c r="Q63" s="308"/>
      <c r="R63" s="309"/>
      <c r="S63" s="309"/>
      <c r="T63" s="309"/>
      <c r="U63" s="309"/>
      <c r="V63" s="309"/>
      <c r="W63" s="309"/>
      <c r="X63" s="309"/>
      <c r="Y63" s="310"/>
      <c r="Z63" s="304"/>
      <c r="AA63" s="304"/>
      <c r="AB63" s="304"/>
      <c r="AC63" s="304"/>
      <c r="AD63" s="304"/>
      <c r="AE63" s="304"/>
      <c r="AF63" s="311"/>
      <c r="AG63" s="303"/>
      <c r="AH63" s="304"/>
      <c r="AI63" s="304"/>
      <c r="AJ63" s="304"/>
      <c r="AK63" s="304"/>
      <c r="AL63" s="311"/>
      <c r="AM63" s="25"/>
      <c r="AN63" s="25"/>
      <c r="AT63" s="187" t="s">
        <v>84</v>
      </c>
      <c r="AU63" s="188"/>
      <c r="AV63" s="188"/>
      <c r="AW63" s="193"/>
      <c r="AX63" s="312" t="s">
        <v>85</v>
      </c>
      <c r="AY63" s="313"/>
      <c r="AZ63" s="313"/>
      <c r="BA63" s="313"/>
      <c r="BB63" s="313"/>
      <c r="BC63" s="313"/>
      <c r="BD63" s="313"/>
      <c r="BE63" s="313"/>
      <c r="BF63" s="313"/>
      <c r="BG63" s="314"/>
      <c r="BH63" s="315" t="s">
        <v>80</v>
      </c>
      <c r="BI63" s="316"/>
      <c r="BJ63" s="316"/>
      <c r="BK63" s="316"/>
      <c r="BL63" s="316"/>
      <c r="BM63" s="316"/>
      <c r="BN63" s="316"/>
      <c r="BO63" s="316"/>
      <c r="BP63" s="317"/>
      <c r="BQ63" s="188" t="s">
        <v>81</v>
      </c>
      <c r="BR63" s="188"/>
      <c r="BS63" s="188"/>
      <c r="BT63" s="188"/>
      <c r="BU63" s="188"/>
      <c r="BV63" s="188"/>
      <c r="BW63" s="193"/>
      <c r="BX63" s="187">
        <v>173</v>
      </c>
      <c r="BY63" s="188"/>
      <c r="BZ63" s="188"/>
      <c r="CA63" s="188"/>
      <c r="CB63" s="188"/>
      <c r="CC63" s="193"/>
      <c r="CD63" s="25"/>
      <c r="CE63" s="25"/>
    </row>
    <row r="64" spans="2:83" ht="14.25" customHeight="1">
      <c r="C64" s="303"/>
      <c r="D64" s="304"/>
      <c r="E64" s="304"/>
      <c r="F64" s="304"/>
      <c r="G64" s="305"/>
      <c r="H64" s="306"/>
      <c r="I64" s="306"/>
      <c r="J64" s="306"/>
      <c r="K64" s="306"/>
      <c r="L64" s="306"/>
      <c r="M64" s="306"/>
      <c r="N64" s="306"/>
      <c r="O64" s="306"/>
      <c r="P64" s="307"/>
      <c r="Q64" s="308"/>
      <c r="R64" s="309"/>
      <c r="S64" s="309"/>
      <c r="T64" s="309"/>
      <c r="U64" s="309"/>
      <c r="V64" s="309"/>
      <c r="W64" s="309"/>
      <c r="X64" s="309"/>
      <c r="Y64" s="310"/>
      <c r="Z64" s="304"/>
      <c r="AA64" s="304"/>
      <c r="AB64" s="304"/>
      <c r="AC64" s="304"/>
      <c r="AD64" s="304"/>
      <c r="AE64" s="304"/>
      <c r="AF64" s="311"/>
      <c r="AG64" s="303"/>
      <c r="AH64" s="304"/>
      <c r="AI64" s="304"/>
      <c r="AJ64" s="304"/>
      <c r="AK64" s="304"/>
      <c r="AL64" s="311"/>
      <c r="AM64" s="25"/>
      <c r="AN64" s="25"/>
      <c r="AT64" s="187" t="s">
        <v>84</v>
      </c>
      <c r="AU64" s="188"/>
      <c r="AV64" s="188"/>
      <c r="AW64" s="193"/>
      <c r="AX64" s="312" t="s">
        <v>85</v>
      </c>
      <c r="AY64" s="313"/>
      <c r="AZ64" s="313"/>
      <c r="BA64" s="313"/>
      <c r="BB64" s="313"/>
      <c r="BC64" s="313"/>
      <c r="BD64" s="313"/>
      <c r="BE64" s="313"/>
      <c r="BF64" s="313"/>
      <c r="BG64" s="314"/>
      <c r="BH64" s="315" t="s">
        <v>80</v>
      </c>
      <c r="BI64" s="316"/>
      <c r="BJ64" s="316"/>
      <c r="BK64" s="316"/>
      <c r="BL64" s="316"/>
      <c r="BM64" s="316"/>
      <c r="BN64" s="316"/>
      <c r="BO64" s="316"/>
      <c r="BP64" s="317"/>
      <c r="BQ64" s="188" t="s">
        <v>81</v>
      </c>
      <c r="BR64" s="188"/>
      <c r="BS64" s="188"/>
      <c r="BT64" s="188"/>
      <c r="BU64" s="188"/>
      <c r="BV64" s="188"/>
      <c r="BW64" s="193"/>
      <c r="BX64" s="187">
        <v>173</v>
      </c>
      <c r="BY64" s="188"/>
      <c r="BZ64" s="188"/>
      <c r="CA64" s="188"/>
      <c r="CB64" s="188"/>
      <c r="CC64" s="193"/>
      <c r="CD64" s="25"/>
      <c r="CE64" s="25"/>
    </row>
    <row r="65" spans="3:83" ht="14.25" customHeight="1">
      <c r="C65" s="303"/>
      <c r="D65" s="304"/>
      <c r="E65" s="304"/>
      <c r="F65" s="304"/>
      <c r="G65" s="305"/>
      <c r="H65" s="306"/>
      <c r="I65" s="306"/>
      <c r="J65" s="306"/>
      <c r="K65" s="306"/>
      <c r="L65" s="306"/>
      <c r="M65" s="306"/>
      <c r="N65" s="306"/>
      <c r="O65" s="306"/>
      <c r="P65" s="307"/>
      <c r="Q65" s="308"/>
      <c r="R65" s="309"/>
      <c r="S65" s="309"/>
      <c r="T65" s="309"/>
      <c r="U65" s="309"/>
      <c r="V65" s="309"/>
      <c r="W65" s="309"/>
      <c r="X65" s="309"/>
      <c r="Y65" s="310"/>
      <c r="Z65" s="304"/>
      <c r="AA65" s="304"/>
      <c r="AB65" s="304"/>
      <c r="AC65" s="304"/>
      <c r="AD65" s="304"/>
      <c r="AE65" s="304"/>
      <c r="AF65" s="311"/>
      <c r="AG65" s="303"/>
      <c r="AH65" s="304"/>
      <c r="AI65" s="304"/>
      <c r="AJ65" s="304"/>
      <c r="AK65" s="304"/>
      <c r="AL65" s="311"/>
      <c r="AM65" s="25"/>
      <c r="AN65" s="25"/>
      <c r="AT65" s="187" t="s">
        <v>84</v>
      </c>
      <c r="AU65" s="188"/>
      <c r="AV65" s="188"/>
      <c r="AW65" s="193"/>
      <c r="AX65" s="312" t="s">
        <v>85</v>
      </c>
      <c r="AY65" s="313"/>
      <c r="AZ65" s="313"/>
      <c r="BA65" s="313"/>
      <c r="BB65" s="313"/>
      <c r="BC65" s="313"/>
      <c r="BD65" s="313"/>
      <c r="BE65" s="313"/>
      <c r="BF65" s="313"/>
      <c r="BG65" s="314"/>
      <c r="BH65" s="315" t="s">
        <v>80</v>
      </c>
      <c r="BI65" s="316"/>
      <c r="BJ65" s="316"/>
      <c r="BK65" s="316"/>
      <c r="BL65" s="316"/>
      <c r="BM65" s="316"/>
      <c r="BN65" s="316"/>
      <c r="BO65" s="316"/>
      <c r="BP65" s="317"/>
      <c r="BQ65" s="188" t="s">
        <v>81</v>
      </c>
      <c r="BR65" s="188"/>
      <c r="BS65" s="188"/>
      <c r="BT65" s="188"/>
      <c r="BU65" s="188"/>
      <c r="BV65" s="188"/>
      <c r="BW65" s="193"/>
      <c r="BX65" s="187">
        <v>173</v>
      </c>
      <c r="BY65" s="188"/>
      <c r="BZ65" s="188"/>
      <c r="CA65" s="188"/>
      <c r="CB65" s="188"/>
      <c r="CC65" s="193"/>
      <c r="CD65" s="25"/>
      <c r="CE65" s="25"/>
    </row>
    <row r="66" spans="3:83" ht="14.25" customHeight="1">
      <c r="C66" s="303"/>
      <c r="D66" s="304"/>
      <c r="E66" s="304"/>
      <c r="F66" s="304"/>
      <c r="G66" s="305"/>
      <c r="H66" s="306"/>
      <c r="I66" s="306"/>
      <c r="J66" s="306"/>
      <c r="K66" s="306"/>
      <c r="L66" s="306"/>
      <c r="M66" s="306"/>
      <c r="N66" s="306"/>
      <c r="O66" s="306"/>
      <c r="P66" s="307"/>
      <c r="Q66" s="308"/>
      <c r="R66" s="309"/>
      <c r="S66" s="309"/>
      <c r="T66" s="309"/>
      <c r="U66" s="309"/>
      <c r="V66" s="309"/>
      <c r="W66" s="309"/>
      <c r="X66" s="309"/>
      <c r="Y66" s="310"/>
      <c r="Z66" s="304"/>
      <c r="AA66" s="304"/>
      <c r="AB66" s="304"/>
      <c r="AC66" s="304"/>
      <c r="AD66" s="304"/>
      <c r="AE66" s="304"/>
      <c r="AF66" s="311"/>
      <c r="AG66" s="303"/>
      <c r="AH66" s="304"/>
      <c r="AI66" s="304"/>
      <c r="AJ66" s="304"/>
      <c r="AK66" s="304"/>
      <c r="AL66" s="311"/>
      <c r="AM66" s="25"/>
      <c r="AN66" s="25"/>
      <c r="AT66" s="187" t="s">
        <v>84</v>
      </c>
      <c r="AU66" s="188"/>
      <c r="AV66" s="188"/>
      <c r="AW66" s="193"/>
      <c r="AX66" s="312" t="s">
        <v>85</v>
      </c>
      <c r="AY66" s="313"/>
      <c r="AZ66" s="313"/>
      <c r="BA66" s="313"/>
      <c r="BB66" s="313"/>
      <c r="BC66" s="313"/>
      <c r="BD66" s="313"/>
      <c r="BE66" s="313"/>
      <c r="BF66" s="313"/>
      <c r="BG66" s="314"/>
      <c r="BH66" s="315" t="s">
        <v>80</v>
      </c>
      <c r="BI66" s="316"/>
      <c r="BJ66" s="316"/>
      <c r="BK66" s="316"/>
      <c r="BL66" s="316"/>
      <c r="BM66" s="316"/>
      <c r="BN66" s="316"/>
      <c r="BO66" s="316"/>
      <c r="BP66" s="317"/>
      <c r="BQ66" s="188" t="s">
        <v>86</v>
      </c>
      <c r="BR66" s="188"/>
      <c r="BS66" s="188"/>
      <c r="BT66" s="188"/>
      <c r="BU66" s="188"/>
      <c r="BV66" s="188"/>
      <c r="BW66" s="193"/>
      <c r="BX66" s="187">
        <v>90</v>
      </c>
      <c r="BY66" s="188"/>
      <c r="BZ66" s="188"/>
      <c r="CA66" s="188"/>
      <c r="CB66" s="188"/>
      <c r="CC66" s="193"/>
      <c r="CD66" s="25"/>
      <c r="CE66" s="25"/>
    </row>
    <row r="67" spans="3:83" ht="14.25" customHeight="1">
      <c r="C67" s="303"/>
      <c r="D67" s="304"/>
      <c r="E67" s="304"/>
      <c r="F67" s="304"/>
      <c r="G67" s="305"/>
      <c r="H67" s="306"/>
      <c r="I67" s="306"/>
      <c r="J67" s="306"/>
      <c r="K67" s="306"/>
      <c r="L67" s="306"/>
      <c r="M67" s="306"/>
      <c r="N67" s="306"/>
      <c r="O67" s="306"/>
      <c r="P67" s="307"/>
      <c r="Q67" s="308"/>
      <c r="R67" s="309"/>
      <c r="S67" s="309"/>
      <c r="T67" s="309"/>
      <c r="U67" s="309"/>
      <c r="V67" s="309"/>
      <c r="W67" s="309"/>
      <c r="X67" s="309"/>
      <c r="Y67" s="310"/>
      <c r="Z67" s="304"/>
      <c r="AA67" s="304"/>
      <c r="AB67" s="304"/>
      <c r="AC67" s="304"/>
      <c r="AD67" s="304"/>
      <c r="AE67" s="304"/>
      <c r="AF67" s="311"/>
      <c r="AG67" s="303"/>
      <c r="AH67" s="304"/>
      <c r="AI67" s="304"/>
      <c r="AJ67" s="304"/>
      <c r="AK67" s="304"/>
      <c r="AL67" s="311"/>
      <c r="AM67" s="3"/>
      <c r="AN67" s="3"/>
      <c r="AT67" s="187" t="s">
        <v>84</v>
      </c>
      <c r="AU67" s="188"/>
      <c r="AV67" s="188"/>
      <c r="AW67" s="193"/>
      <c r="AX67" s="312" t="s">
        <v>85</v>
      </c>
      <c r="AY67" s="313"/>
      <c r="AZ67" s="313"/>
      <c r="BA67" s="313"/>
      <c r="BB67" s="313"/>
      <c r="BC67" s="313"/>
      <c r="BD67" s="313"/>
      <c r="BE67" s="313"/>
      <c r="BF67" s="313"/>
      <c r="BG67" s="314"/>
      <c r="BH67" s="315" t="s">
        <v>80</v>
      </c>
      <c r="BI67" s="316"/>
      <c r="BJ67" s="316"/>
      <c r="BK67" s="316"/>
      <c r="BL67" s="316"/>
      <c r="BM67" s="316"/>
      <c r="BN67" s="316"/>
      <c r="BO67" s="316"/>
      <c r="BP67" s="317"/>
      <c r="BQ67" s="188" t="s">
        <v>86</v>
      </c>
      <c r="BR67" s="188"/>
      <c r="BS67" s="188"/>
      <c r="BT67" s="188"/>
      <c r="BU67" s="188"/>
      <c r="BV67" s="188"/>
      <c r="BW67" s="193"/>
      <c r="BX67" s="187">
        <v>100</v>
      </c>
      <c r="BY67" s="188"/>
      <c r="BZ67" s="188"/>
      <c r="CA67" s="188"/>
      <c r="CB67" s="188"/>
      <c r="CC67" s="193"/>
      <c r="CD67" s="3"/>
      <c r="CE67" s="3"/>
    </row>
    <row r="68" spans="3:83" ht="14.25" customHeight="1">
      <c r="C68" s="303"/>
      <c r="D68" s="304"/>
      <c r="E68" s="304"/>
      <c r="F68" s="304"/>
      <c r="G68" s="305"/>
      <c r="H68" s="306"/>
      <c r="I68" s="306"/>
      <c r="J68" s="306"/>
      <c r="K68" s="306"/>
      <c r="L68" s="306"/>
      <c r="M68" s="306"/>
      <c r="N68" s="306"/>
      <c r="O68" s="306"/>
      <c r="P68" s="307"/>
      <c r="Q68" s="308"/>
      <c r="R68" s="309"/>
      <c r="S68" s="309"/>
      <c r="T68" s="309"/>
      <c r="U68" s="309"/>
      <c r="V68" s="309"/>
      <c r="W68" s="309"/>
      <c r="X68" s="309"/>
      <c r="Y68" s="310"/>
      <c r="Z68" s="304"/>
      <c r="AA68" s="304"/>
      <c r="AB68" s="304"/>
      <c r="AC68" s="304"/>
      <c r="AD68" s="304"/>
      <c r="AE68" s="304"/>
      <c r="AF68" s="311"/>
      <c r="AG68" s="303"/>
      <c r="AH68" s="304"/>
      <c r="AI68" s="304"/>
      <c r="AJ68" s="304"/>
      <c r="AK68" s="304"/>
      <c r="AL68" s="311"/>
      <c r="AM68" s="3"/>
      <c r="AN68" s="3"/>
      <c r="AT68" s="187" t="s">
        <v>84</v>
      </c>
      <c r="AU68" s="188"/>
      <c r="AV68" s="188"/>
      <c r="AW68" s="193"/>
      <c r="AX68" s="312" t="s">
        <v>85</v>
      </c>
      <c r="AY68" s="313"/>
      <c r="AZ68" s="313"/>
      <c r="BA68" s="313"/>
      <c r="BB68" s="313"/>
      <c r="BC68" s="313"/>
      <c r="BD68" s="313"/>
      <c r="BE68" s="313"/>
      <c r="BF68" s="313"/>
      <c r="BG68" s="314"/>
      <c r="BH68" s="315" t="s">
        <v>87</v>
      </c>
      <c r="BI68" s="316"/>
      <c r="BJ68" s="316"/>
      <c r="BK68" s="316"/>
      <c r="BL68" s="316"/>
      <c r="BM68" s="316"/>
      <c r="BN68" s="316"/>
      <c r="BO68" s="316"/>
      <c r="BP68" s="317"/>
      <c r="BQ68" s="188" t="s">
        <v>81</v>
      </c>
      <c r="BR68" s="188"/>
      <c r="BS68" s="188"/>
      <c r="BT68" s="188"/>
      <c r="BU68" s="188"/>
      <c r="BV68" s="188"/>
      <c r="BW68" s="193"/>
      <c r="BX68" s="187">
        <v>173</v>
      </c>
      <c r="BY68" s="188"/>
      <c r="BZ68" s="188"/>
      <c r="CA68" s="188"/>
      <c r="CB68" s="188"/>
      <c r="CC68" s="193"/>
      <c r="CD68" s="3"/>
      <c r="CE68" s="3"/>
    </row>
    <row r="69" spans="3:83" ht="14.25" customHeight="1">
      <c r="C69" s="303"/>
      <c r="D69" s="304"/>
      <c r="E69" s="304"/>
      <c r="F69" s="304"/>
      <c r="G69" s="305"/>
      <c r="H69" s="306"/>
      <c r="I69" s="306"/>
      <c r="J69" s="306"/>
      <c r="K69" s="306"/>
      <c r="L69" s="306"/>
      <c r="M69" s="306"/>
      <c r="N69" s="306"/>
      <c r="O69" s="306"/>
      <c r="P69" s="307"/>
      <c r="Q69" s="308"/>
      <c r="R69" s="309"/>
      <c r="S69" s="309"/>
      <c r="T69" s="309"/>
      <c r="U69" s="309"/>
      <c r="V69" s="309"/>
      <c r="W69" s="309"/>
      <c r="X69" s="309"/>
      <c r="Y69" s="310"/>
      <c r="Z69" s="304"/>
      <c r="AA69" s="304"/>
      <c r="AB69" s="304"/>
      <c r="AC69" s="304"/>
      <c r="AD69" s="304"/>
      <c r="AE69" s="304"/>
      <c r="AF69" s="311"/>
      <c r="AG69" s="303"/>
      <c r="AH69" s="304"/>
      <c r="AI69" s="304"/>
      <c r="AJ69" s="304"/>
      <c r="AK69" s="304"/>
      <c r="AL69" s="311"/>
      <c r="AM69" s="3"/>
      <c r="AN69" s="3"/>
      <c r="AT69" s="187" t="s">
        <v>84</v>
      </c>
      <c r="AU69" s="188"/>
      <c r="AV69" s="188"/>
      <c r="AW69" s="193"/>
      <c r="AX69" s="312" t="s">
        <v>85</v>
      </c>
      <c r="AY69" s="313"/>
      <c r="AZ69" s="313"/>
      <c r="BA69" s="313"/>
      <c r="BB69" s="313"/>
      <c r="BC69" s="313"/>
      <c r="BD69" s="313"/>
      <c r="BE69" s="313"/>
      <c r="BF69" s="313"/>
      <c r="BG69" s="314"/>
      <c r="BH69" s="315" t="s">
        <v>87</v>
      </c>
      <c r="BI69" s="316"/>
      <c r="BJ69" s="316"/>
      <c r="BK69" s="316"/>
      <c r="BL69" s="316"/>
      <c r="BM69" s="316"/>
      <c r="BN69" s="316"/>
      <c r="BO69" s="316"/>
      <c r="BP69" s="317"/>
      <c r="BQ69" s="188" t="s">
        <v>81</v>
      </c>
      <c r="BR69" s="188"/>
      <c r="BS69" s="188"/>
      <c r="BT69" s="188"/>
      <c r="BU69" s="188"/>
      <c r="BV69" s="188"/>
      <c r="BW69" s="193"/>
      <c r="BX69" s="187">
        <v>173</v>
      </c>
      <c r="BY69" s="188"/>
      <c r="BZ69" s="188"/>
      <c r="CA69" s="188"/>
      <c r="CB69" s="188"/>
      <c r="CC69" s="193"/>
      <c r="CD69" s="3"/>
      <c r="CE69" s="3"/>
    </row>
    <row r="70" spans="3:83" ht="14.25" customHeight="1">
      <c r="C70" s="303"/>
      <c r="D70" s="304"/>
      <c r="E70" s="304"/>
      <c r="F70" s="304"/>
      <c r="G70" s="305"/>
      <c r="H70" s="306"/>
      <c r="I70" s="306"/>
      <c r="J70" s="306"/>
      <c r="K70" s="306"/>
      <c r="L70" s="306"/>
      <c r="M70" s="306"/>
      <c r="N70" s="306"/>
      <c r="O70" s="306"/>
      <c r="P70" s="307"/>
      <c r="Q70" s="308"/>
      <c r="R70" s="309"/>
      <c r="S70" s="309"/>
      <c r="T70" s="309"/>
      <c r="U70" s="309"/>
      <c r="V70" s="309"/>
      <c r="W70" s="309"/>
      <c r="X70" s="309"/>
      <c r="Y70" s="310"/>
      <c r="Z70" s="304"/>
      <c r="AA70" s="304"/>
      <c r="AB70" s="304"/>
      <c r="AC70" s="304"/>
      <c r="AD70" s="304"/>
      <c r="AE70" s="304"/>
      <c r="AF70" s="311"/>
      <c r="AG70" s="303"/>
      <c r="AH70" s="304"/>
      <c r="AI70" s="304"/>
      <c r="AJ70" s="304"/>
      <c r="AK70" s="304"/>
      <c r="AL70" s="311"/>
      <c r="AM70" s="3"/>
      <c r="AN70" s="3"/>
      <c r="AT70" s="187"/>
      <c r="AU70" s="188"/>
      <c r="AV70" s="188"/>
      <c r="AW70" s="188"/>
      <c r="AX70" s="312"/>
      <c r="AY70" s="313"/>
      <c r="AZ70" s="313"/>
      <c r="BA70" s="313"/>
      <c r="BB70" s="313"/>
      <c r="BC70" s="313"/>
      <c r="BD70" s="313"/>
      <c r="BE70" s="313"/>
      <c r="BF70" s="313"/>
      <c r="BG70" s="314"/>
      <c r="BH70" s="315"/>
      <c r="BI70" s="316"/>
      <c r="BJ70" s="316"/>
      <c r="BK70" s="316"/>
      <c r="BL70" s="316"/>
      <c r="BM70" s="316"/>
      <c r="BN70" s="316"/>
      <c r="BO70" s="316"/>
      <c r="BP70" s="317"/>
      <c r="BQ70" s="188"/>
      <c r="BR70" s="188"/>
      <c r="BS70" s="188"/>
      <c r="BT70" s="188"/>
      <c r="BU70" s="188"/>
      <c r="BV70" s="188"/>
      <c r="BW70" s="193"/>
      <c r="BX70" s="187"/>
      <c r="BY70" s="188"/>
      <c r="BZ70" s="188"/>
      <c r="CA70" s="188"/>
      <c r="CB70" s="188"/>
      <c r="CC70" s="193"/>
      <c r="CD70" s="3"/>
      <c r="CE70" s="3"/>
    </row>
    <row r="71" spans="3:83" ht="14.25" customHeight="1">
      <c r="C71" s="303"/>
      <c r="D71" s="304"/>
      <c r="E71" s="304"/>
      <c r="F71" s="304"/>
      <c r="G71" s="305"/>
      <c r="H71" s="306"/>
      <c r="I71" s="306"/>
      <c r="J71" s="306"/>
      <c r="K71" s="306"/>
      <c r="L71" s="306"/>
      <c r="M71" s="306"/>
      <c r="N71" s="306"/>
      <c r="O71" s="306"/>
      <c r="P71" s="307"/>
      <c r="Q71" s="308"/>
      <c r="R71" s="309"/>
      <c r="S71" s="309"/>
      <c r="T71" s="309"/>
      <c r="U71" s="309"/>
      <c r="V71" s="309"/>
      <c r="W71" s="309"/>
      <c r="X71" s="309"/>
      <c r="Y71" s="310"/>
      <c r="Z71" s="304"/>
      <c r="AA71" s="304"/>
      <c r="AB71" s="304"/>
      <c r="AC71" s="304"/>
      <c r="AD71" s="304"/>
      <c r="AE71" s="304"/>
      <c r="AF71" s="311"/>
      <c r="AG71" s="303"/>
      <c r="AH71" s="304"/>
      <c r="AI71" s="304"/>
      <c r="AJ71" s="304"/>
      <c r="AK71" s="304"/>
      <c r="AL71" s="311"/>
      <c r="AM71" s="3"/>
      <c r="AN71" s="3"/>
      <c r="AT71" s="187"/>
      <c r="AU71" s="188"/>
      <c r="AV71" s="188"/>
      <c r="AW71" s="188"/>
      <c r="AX71" s="312"/>
      <c r="AY71" s="313"/>
      <c r="AZ71" s="313"/>
      <c r="BA71" s="313"/>
      <c r="BB71" s="313"/>
      <c r="BC71" s="313"/>
      <c r="BD71" s="313"/>
      <c r="BE71" s="313"/>
      <c r="BF71" s="313"/>
      <c r="BG71" s="314"/>
      <c r="BH71" s="315"/>
      <c r="BI71" s="316"/>
      <c r="BJ71" s="316"/>
      <c r="BK71" s="316"/>
      <c r="BL71" s="316"/>
      <c r="BM71" s="316"/>
      <c r="BN71" s="316"/>
      <c r="BO71" s="316"/>
      <c r="BP71" s="317"/>
      <c r="BQ71" s="188"/>
      <c r="BR71" s="188"/>
      <c r="BS71" s="188"/>
      <c r="BT71" s="188"/>
      <c r="BU71" s="188"/>
      <c r="BV71" s="188"/>
      <c r="BW71" s="193"/>
      <c r="BX71" s="187"/>
      <c r="BY71" s="188"/>
      <c r="BZ71" s="188"/>
      <c r="CA71" s="188"/>
      <c r="CB71" s="188"/>
      <c r="CC71" s="193"/>
      <c r="CD71" s="3"/>
      <c r="CE71" s="3"/>
    </row>
    <row r="72" spans="3:83" ht="14.25" customHeight="1">
      <c r="C72" s="303"/>
      <c r="D72" s="304"/>
      <c r="E72" s="304"/>
      <c r="F72" s="304"/>
      <c r="G72" s="305"/>
      <c r="H72" s="306"/>
      <c r="I72" s="306"/>
      <c r="J72" s="306"/>
      <c r="K72" s="306"/>
      <c r="L72" s="306"/>
      <c r="M72" s="306"/>
      <c r="N72" s="306"/>
      <c r="O72" s="306"/>
      <c r="P72" s="307"/>
      <c r="Q72" s="308"/>
      <c r="R72" s="309"/>
      <c r="S72" s="309"/>
      <c r="T72" s="309"/>
      <c r="U72" s="309"/>
      <c r="V72" s="309"/>
      <c r="W72" s="309"/>
      <c r="X72" s="309"/>
      <c r="Y72" s="310"/>
      <c r="Z72" s="304"/>
      <c r="AA72" s="304"/>
      <c r="AB72" s="304"/>
      <c r="AC72" s="304"/>
      <c r="AD72" s="304"/>
      <c r="AE72" s="304"/>
      <c r="AF72" s="311"/>
      <c r="AG72" s="303"/>
      <c r="AH72" s="304"/>
      <c r="AI72" s="304"/>
      <c r="AJ72" s="304"/>
      <c r="AK72" s="304"/>
      <c r="AL72" s="311"/>
      <c r="AM72" s="3"/>
      <c r="AN72" s="3"/>
      <c r="AT72" s="187"/>
      <c r="AU72" s="188"/>
      <c r="AV72" s="188"/>
      <c r="AW72" s="188"/>
      <c r="AX72" s="312"/>
      <c r="AY72" s="313"/>
      <c r="AZ72" s="313"/>
      <c r="BA72" s="313"/>
      <c r="BB72" s="313"/>
      <c r="BC72" s="313"/>
      <c r="BD72" s="313"/>
      <c r="BE72" s="313"/>
      <c r="BF72" s="313"/>
      <c r="BG72" s="314"/>
      <c r="BH72" s="315"/>
      <c r="BI72" s="316"/>
      <c r="BJ72" s="316"/>
      <c r="BK72" s="316"/>
      <c r="BL72" s="316"/>
      <c r="BM72" s="316"/>
      <c r="BN72" s="316"/>
      <c r="BO72" s="316"/>
      <c r="BP72" s="317"/>
      <c r="BQ72" s="188"/>
      <c r="BR72" s="188"/>
      <c r="BS72" s="188"/>
      <c r="BT72" s="188"/>
      <c r="BU72" s="188"/>
      <c r="BV72" s="188"/>
      <c r="BW72" s="193"/>
      <c r="BX72" s="187"/>
      <c r="BY72" s="188"/>
      <c r="BZ72" s="188"/>
      <c r="CA72" s="188"/>
      <c r="CB72" s="188"/>
      <c r="CC72" s="193"/>
      <c r="CD72" s="3"/>
      <c r="CE72" s="3"/>
    </row>
    <row r="73" spans="3:83" ht="14.25" customHeight="1">
      <c r="C73" s="303"/>
      <c r="D73" s="304"/>
      <c r="E73" s="304"/>
      <c r="F73" s="304"/>
      <c r="G73" s="305"/>
      <c r="H73" s="306"/>
      <c r="I73" s="306"/>
      <c r="J73" s="306"/>
      <c r="K73" s="306"/>
      <c r="L73" s="306"/>
      <c r="M73" s="306"/>
      <c r="N73" s="306"/>
      <c r="O73" s="306"/>
      <c r="P73" s="307"/>
      <c r="Q73" s="308"/>
      <c r="R73" s="309"/>
      <c r="S73" s="309"/>
      <c r="T73" s="309"/>
      <c r="U73" s="309"/>
      <c r="V73" s="309"/>
      <c r="W73" s="309"/>
      <c r="X73" s="309"/>
      <c r="Y73" s="310"/>
      <c r="Z73" s="304"/>
      <c r="AA73" s="304"/>
      <c r="AB73" s="304"/>
      <c r="AC73" s="304"/>
      <c r="AD73" s="304"/>
      <c r="AE73" s="304"/>
      <c r="AF73" s="311"/>
      <c r="AG73" s="303"/>
      <c r="AH73" s="304"/>
      <c r="AI73" s="304"/>
      <c r="AJ73" s="304"/>
      <c r="AK73" s="304"/>
      <c r="AL73" s="311"/>
      <c r="AM73" s="3"/>
      <c r="AN73" s="3"/>
      <c r="AT73" s="187"/>
      <c r="AU73" s="188"/>
      <c r="AV73" s="188"/>
      <c r="AW73" s="188"/>
      <c r="AX73" s="312"/>
      <c r="AY73" s="313"/>
      <c r="AZ73" s="313"/>
      <c r="BA73" s="313"/>
      <c r="BB73" s="313"/>
      <c r="BC73" s="313"/>
      <c r="BD73" s="313"/>
      <c r="BE73" s="313"/>
      <c r="BF73" s="313"/>
      <c r="BG73" s="314"/>
      <c r="BH73" s="315"/>
      <c r="BI73" s="316"/>
      <c r="BJ73" s="316"/>
      <c r="BK73" s="316"/>
      <c r="BL73" s="316"/>
      <c r="BM73" s="316"/>
      <c r="BN73" s="316"/>
      <c r="BO73" s="316"/>
      <c r="BP73" s="317"/>
      <c r="BQ73" s="188"/>
      <c r="BR73" s="188"/>
      <c r="BS73" s="188"/>
      <c r="BT73" s="188"/>
      <c r="BU73" s="188"/>
      <c r="BV73" s="188"/>
      <c r="BW73" s="193"/>
      <c r="BX73" s="187"/>
      <c r="BY73" s="188"/>
      <c r="BZ73" s="188"/>
      <c r="CA73" s="188"/>
      <c r="CB73" s="188"/>
      <c r="CC73" s="193"/>
      <c r="CD73" s="3"/>
      <c r="CE73" s="3"/>
    </row>
    <row r="74" spans="3:83" ht="14.25" customHeight="1">
      <c r="C74" s="303"/>
      <c r="D74" s="304"/>
      <c r="E74" s="304"/>
      <c r="F74" s="304"/>
      <c r="G74" s="305"/>
      <c r="H74" s="306"/>
      <c r="I74" s="306"/>
      <c r="J74" s="306"/>
      <c r="K74" s="306"/>
      <c r="L74" s="306"/>
      <c r="M74" s="306"/>
      <c r="N74" s="306"/>
      <c r="O74" s="306"/>
      <c r="P74" s="307"/>
      <c r="Q74" s="308"/>
      <c r="R74" s="309"/>
      <c r="S74" s="309"/>
      <c r="T74" s="309"/>
      <c r="U74" s="309"/>
      <c r="V74" s="309"/>
      <c r="W74" s="309"/>
      <c r="X74" s="309"/>
      <c r="Y74" s="310"/>
      <c r="Z74" s="304"/>
      <c r="AA74" s="304"/>
      <c r="AB74" s="304"/>
      <c r="AC74" s="304"/>
      <c r="AD74" s="304"/>
      <c r="AE74" s="304"/>
      <c r="AF74" s="311"/>
      <c r="AG74" s="303"/>
      <c r="AH74" s="304"/>
      <c r="AI74" s="304"/>
      <c r="AJ74" s="304"/>
      <c r="AK74" s="304"/>
      <c r="AL74" s="311"/>
      <c r="AM74" s="3"/>
      <c r="AN74" s="3"/>
      <c r="AT74" s="187"/>
      <c r="AU74" s="188"/>
      <c r="AV74" s="188"/>
      <c r="AW74" s="188"/>
      <c r="AX74" s="312"/>
      <c r="AY74" s="313"/>
      <c r="AZ74" s="313"/>
      <c r="BA74" s="313"/>
      <c r="BB74" s="313"/>
      <c r="BC74" s="313"/>
      <c r="BD74" s="313"/>
      <c r="BE74" s="313"/>
      <c r="BF74" s="313"/>
      <c r="BG74" s="314"/>
      <c r="BH74" s="315"/>
      <c r="BI74" s="316"/>
      <c r="BJ74" s="316"/>
      <c r="BK74" s="316"/>
      <c r="BL74" s="316"/>
      <c r="BM74" s="316"/>
      <c r="BN74" s="316"/>
      <c r="BO74" s="316"/>
      <c r="BP74" s="317"/>
      <c r="BQ74" s="188"/>
      <c r="BR74" s="188"/>
      <c r="BS74" s="188"/>
      <c r="BT74" s="188"/>
      <c r="BU74" s="188"/>
      <c r="BV74" s="188"/>
      <c r="BW74" s="193"/>
      <c r="BX74" s="187"/>
      <c r="BY74" s="188"/>
      <c r="BZ74" s="188"/>
      <c r="CA74" s="188"/>
      <c r="CB74" s="188"/>
      <c r="CC74" s="193"/>
      <c r="CD74" s="3"/>
      <c r="CE74" s="3"/>
    </row>
    <row r="75" spans="3:83" ht="14.25" customHeight="1">
      <c r="C75" s="303"/>
      <c r="D75" s="304"/>
      <c r="E75" s="304"/>
      <c r="F75" s="304"/>
      <c r="G75" s="305"/>
      <c r="H75" s="306"/>
      <c r="I75" s="306"/>
      <c r="J75" s="306"/>
      <c r="K75" s="306"/>
      <c r="L75" s="306"/>
      <c r="M75" s="306"/>
      <c r="N75" s="306"/>
      <c r="O75" s="306"/>
      <c r="P75" s="307"/>
      <c r="Q75" s="308"/>
      <c r="R75" s="309"/>
      <c r="S75" s="309"/>
      <c r="T75" s="309"/>
      <c r="U75" s="309"/>
      <c r="V75" s="309"/>
      <c r="W75" s="309"/>
      <c r="X75" s="309"/>
      <c r="Y75" s="310"/>
      <c r="Z75" s="304"/>
      <c r="AA75" s="304"/>
      <c r="AB75" s="304"/>
      <c r="AC75" s="304"/>
      <c r="AD75" s="304"/>
      <c r="AE75" s="304"/>
      <c r="AF75" s="311"/>
      <c r="AG75" s="303"/>
      <c r="AH75" s="304"/>
      <c r="AI75" s="304"/>
      <c r="AJ75" s="304"/>
      <c r="AK75" s="304"/>
      <c r="AL75" s="311"/>
      <c r="AM75" s="3"/>
      <c r="AN75" s="3"/>
      <c r="AT75" s="187"/>
      <c r="AU75" s="188"/>
      <c r="AV75" s="188"/>
      <c r="AW75" s="188"/>
      <c r="AX75" s="312"/>
      <c r="AY75" s="313"/>
      <c r="AZ75" s="313"/>
      <c r="BA75" s="313"/>
      <c r="BB75" s="313"/>
      <c r="BC75" s="313"/>
      <c r="BD75" s="313"/>
      <c r="BE75" s="313"/>
      <c r="BF75" s="313"/>
      <c r="BG75" s="314"/>
      <c r="BH75" s="315"/>
      <c r="BI75" s="316"/>
      <c r="BJ75" s="316"/>
      <c r="BK75" s="316"/>
      <c r="BL75" s="316"/>
      <c r="BM75" s="316"/>
      <c r="BN75" s="316"/>
      <c r="BO75" s="316"/>
      <c r="BP75" s="317"/>
      <c r="BQ75" s="188"/>
      <c r="BR75" s="188"/>
      <c r="BS75" s="188"/>
      <c r="BT75" s="188"/>
      <c r="BU75" s="188"/>
      <c r="BV75" s="188"/>
      <c r="BW75" s="193"/>
      <c r="BX75" s="187"/>
      <c r="BY75" s="188"/>
      <c r="BZ75" s="188"/>
      <c r="CA75" s="188"/>
      <c r="CB75" s="188"/>
      <c r="CC75" s="193"/>
      <c r="CD75" s="3"/>
      <c r="CE75" s="3"/>
    </row>
    <row r="76" spans="3:83" ht="14.25" customHeight="1">
      <c r="C76" s="303"/>
      <c r="D76" s="304"/>
      <c r="E76" s="304"/>
      <c r="F76" s="304"/>
      <c r="G76" s="305"/>
      <c r="H76" s="306"/>
      <c r="I76" s="306"/>
      <c r="J76" s="306"/>
      <c r="K76" s="306"/>
      <c r="L76" s="306"/>
      <c r="M76" s="306"/>
      <c r="N76" s="306"/>
      <c r="O76" s="306"/>
      <c r="P76" s="307"/>
      <c r="Q76" s="308"/>
      <c r="R76" s="309"/>
      <c r="S76" s="309"/>
      <c r="T76" s="309"/>
      <c r="U76" s="309"/>
      <c r="V76" s="309"/>
      <c r="W76" s="309"/>
      <c r="X76" s="309"/>
      <c r="Y76" s="310"/>
      <c r="Z76" s="304"/>
      <c r="AA76" s="304"/>
      <c r="AB76" s="304"/>
      <c r="AC76" s="304"/>
      <c r="AD76" s="304"/>
      <c r="AE76" s="304"/>
      <c r="AF76" s="311"/>
      <c r="AG76" s="303"/>
      <c r="AH76" s="304"/>
      <c r="AI76" s="304"/>
      <c r="AJ76" s="304"/>
      <c r="AK76" s="304"/>
      <c r="AL76" s="311"/>
      <c r="AM76" s="3"/>
      <c r="AN76" s="3"/>
      <c r="AT76" s="187"/>
      <c r="AU76" s="188"/>
      <c r="AV76" s="188"/>
      <c r="AW76" s="188"/>
      <c r="AX76" s="312"/>
      <c r="AY76" s="313"/>
      <c r="AZ76" s="313"/>
      <c r="BA76" s="313"/>
      <c r="BB76" s="313"/>
      <c r="BC76" s="313"/>
      <c r="BD76" s="313"/>
      <c r="BE76" s="313"/>
      <c r="BF76" s="313"/>
      <c r="BG76" s="314"/>
      <c r="BH76" s="315"/>
      <c r="BI76" s="316"/>
      <c r="BJ76" s="316"/>
      <c r="BK76" s="316"/>
      <c r="BL76" s="316"/>
      <c r="BM76" s="316"/>
      <c r="BN76" s="316"/>
      <c r="BO76" s="316"/>
      <c r="BP76" s="317"/>
      <c r="BQ76" s="188"/>
      <c r="BR76" s="188"/>
      <c r="BS76" s="188"/>
      <c r="BT76" s="188"/>
      <c r="BU76" s="188"/>
      <c r="BV76" s="188"/>
      <c r="BW76" s="193"/>
      <c r="BX76" s="187"/>
      <c r="BY76" s="188"/>
      <c r="BZ76" s="188"/>
      <c r="CA76" s="188"/>
      <c r="CB76" s="188"/>
      <c r="CC76" s="193"/>
      <c r="CD76" s="3"/>
      <c r="CE76" s="3"/>
    </row>
    <row r="77" spans="3:83" ht="14.25" customHeight="1">
      <c r="C77" s="303"/>
      <c r="D77" s="304"/>
      <c r="E77" s="304"/>
      <c r="F77" s="304"/>
      <c r="G77" s="305"/>
      <c r="H77" s="306"/>
      <c r="I77" s="306"/>
      <c r="J77" s="306"/>
      <c r="K77" s="306"/>
      <c r="L77" s="306"/>
      <c r="M77" s="306"/>
      <c r="N77" s="306"/>
      <c r="O77" s="306"/>
      <c r="P77" s="307"/>
      <c r="Q77" s="308"/>
      <c r="R77" s="309"/>
      <c r="S77" s="309"/>
      <c r="T77" s="309"/>
      <c r="U77" s="309"/>
      <c r="V77" s="309"/>
      <c r="W77" s="309"/>
      <c r="X77" s="309"/>
      <c r="Y77" s="310"/>
      <c r="Z77" s="304"/>
      <c r="AA77" s="304"/>
      <c r="AB77" s="304"/>
      <c r="AC77" s="304"/>
      <c r="AD77" s="304"/>
      <c r="AE77" s="304"/>
      <c r="AF77" s="311"/>
      <c r="AG77" s="303"/>
      <c r="AH77" s="304"/>
      <c r="AI77" s="304"/>
      <c r="AJ77" s="304"/>
      <c r="AK77" s="304"/>
      <c r="AL77" s="311"/>
      <c r="AM77" s="3"/>
      <c r="AN77" s="3"/>
      <c r="AT77" s="187"/>
      <c r="AU77" s="188"/>
      <c r="AV77" s="188"/>
      <c r="AW77" s="188"/>
      <c r="AX77" s="312"/>
      <c r="AY77" s="313"/>
      <c r="AZ77" s="313"/>
      <c r="BA77" s="313"/>
      <c r="BB77" s="313"/>
      <c r="BC77" s="313"/>
      <c r="BD77" s="313"/>
      <c r="BE77" s="313"/>
      <c r="BF77" s="313"/>
      <c r="BG77" s="314"/>
      <c r="BH77" s="315"/>
      <c r="BI77" s="316"/>
      <c r="BJ77" s="316"/>
      <c r="BK77" s="316"/>
      <c r="BL77" s="316"/>
      <c r="BM77" s="316"/>
      <c r="BN77" s="316"/>
      <c r="BO77" s="316"/>
      <c r="BP77" s="317"/>
      <c r="BQ77" s="188"/>
      <c r="BR77" s="188"/>
      <c r="BS77" s="188"/>
      <c r="BT77" s="188"/>
      <c r="BU77" s="188"/>
      <c r="BV77" s="188"/>
      <c r="BW77" s="193"/>
      <c r="BX77" s="187"/>
      <c r="BY77" s="188"/>
      <c r="BZ77" s="188"/>
      <c r="CA77" s="188"/>
      <c r="CB77" s="188"/>
      <c r="CC77" s="193"/>
      <c r="CD77" s="3"/>
      <c r="CE77" s="3"/>
    </row>
    <row r="78" spans="3:83" ht="14.25" customHeight="1">
      <c r="C78" s="303"/>
      <c r="D78" s="304"/>
      <c r="E78" s="304"/>
      <c r="F78" s="304"/>
      <c r="G78" s="305"/>
      <c r="H78" s="306"/>
      <c r="I78" s="306"/>
      <c r="J78" s="306"/>
      <c r="K78" s="306"/>
      <c r="L78" s="306"/>
      <c r="M78" s="306"/>
      <c r="N78" s="306"/>
      <c r="O78" s="306"/>
      <c r="P78" s="307"/>
      <c r="Q78" s="308"/>
      <c r="R78" s="309"/>
      <c r="S78" s="309"/>
      <c r="T78" s="309"/>
      <c r="U78" s="309"/>
      <c r="V78" s="309"/>
      <c r="W78" s="309"/>
      <c r="X78" s="309"/>
      <c r="Y78" s="310"/>
      <c r="Z78" s="304"/>
      <c r="AA78" s="304"/>
      <c r="AB78" s="304"/>
      <c r="AC78" s="304"/>
      <c r="AD78" s="304"/>
      <c r="AE78" s="304"/>
      <c r="AF78" s="311"/>
      <c r="AG78" s="303"/>
      <c r="AH78" s="304"/>
      <c r="AI78" s="304"/>
      <c r="AJ78" s="304"/>
      <c r="AK78" s="304"/>
      <c r="AL78" s="311"/>
      <c r="AM78" s="3"/>
      <c r="AN78" s="3"/>
      <c r="AT78" s="187"/>
      <c r="AU78" s="188"/>
      <c r="AV78" s="188"/>
      <c r="AW78" s="188"/>
      <c r="AX78" s="312"/>
      <c r="AY78" s="313"/>
      <c r="AZ78" s="313"/>
      <c r="BA78" s="313"/>
      <c r="BB78" s="313"/>
      <c r="BC78" s="313"/>
      <c r="BD78" s="313"/>
      <c r="BE78" s="313"/>
      <c r="BF78" s="313"/>
      <c r="BG78" s="314"/>
      <c r="BH78" s="315"/>
      <c r="BI78" s="316"/>
      <c r="BJ78" s="316"/>
      <c r="BK78" s="316"/>
      <c r="BL78" s="316"/>
      <c r="BM78" s="316"/>
      <c r="BN78" s="316"/>
      <c r="BO78" s="316"/>
      <c r="BP78" s="317"/>
      <c r="BQ78" s="188"/>
      <c r="BR78" s="188"/>
      <c r="BS78" s="188"/>
      <c r="BT78" s="188"/>
      <c r="BU78" s="188"/>
      <c r="BV78" s="188"/>
      <c r="BW78" s="193"/>
      <c r="BX78" s="187"/>
      <c r="BY78" s="188"/>
      <c r="BZ78" s="188"/>
      <c r="CA78" s="188"/>
      <c r="CB78" s="188"/>
      <c r="CC78" s="193"/>
      <c r="CD78" s="3"/>
      <c r="CE78" s="3"/>
    </row>
    <row r="79" spans="3:83" ht="14.25" customHeight="1">
      <c r="C79" s="303"/>
      <c r="D79" s="304"/>
      <c r="E79" s="304"/>
      <c r="F79" s="304"/>
      <c r="G79" s="305"/>
      <c r="H79" s="306"/>
      <c r="I79" s="306"/>
      <c r="J79" s="306"/>
      <c r="K79" s="306"/>
      <c r="L79" s="306"/>
      <c r="M79" s="306"/>
      <c r="N79" s="306"/>
      <c r="O79" s="306"/>
      <c r="P79" s="307"/>
      <c r="Q79" s="308"/>
      <c r="R79" s="309"/>
      <c r="S79" s="309"/>
      <c r="T79" s="309"/>
      <c r="U79" s="309"/>
      <c r="V79" s="309"/>
      <c r="W79" s="309"/>
      <c r="X79" s="309"/>
      <c r="Y79" s="310"/>
      <c r="Z79" s="304"/>
      <c r="AA79" s="304"/>
      <c r="AB79" s="304"/>
      <c r="AC79" s="304"/>
      <c r="AD79" s="304"/>
      <c r="AE79" s="304"/>
      <c r="AF79" s="311"/>
      <c r="AG79" s="303"/>
      <c r="AH79" s="304"/>
      <c r="AI79" s="304"/>
      <c r="AJ79" s="304"/>
      <c r="AK79" s="304"/>
      <c r="AL79" s="311"/>
      <c r="AM79" s="3"/>
      <c r="AN79" s="3"/>
      <c r="AT79" s="187"/>
      <c r="AU79" s="188"/>
      <c r="AV79" s="188"/>
      <c r="AW79" s="188"/>
      <c r="AX79" s="312"/>
      <c r="AY79" s="313"/>
      <c r="AZ79" s="313"/>
      <c r="BA79" s="313"/>
      <c r="BB79" s="313"/>
      <c r="BC79" s="313"/>
      <c r="BD79" s="313"/>
      <c r="BE79" s="313"/>
      <c r="BF79" s="313"/>
      <c r="BG79" s="314"/>
      <c r="BH79" s="315"/>
      <c r="BI79" s="316"/>
      <c r="BJ79" s="316"/>
      <c r="BK79" s="316"/>
      <c r="BL79" s="316"/>
      <c r="BM79" s="316"/>
      <c r="BN79" s="316"/>
      <c r="BO79" s="316"/>
      <c r="BP79" s="317"/>
      <c r="BQ79" s="188"/>
      <c r="BR79" s="188"/>
      <c r="BS79" s="188"/>
      <c r="BT79" s="188"/>
      <c r="BU79" s="188"/>
      <c r="BV79" s="188"/>
      <c r="BW79" s="193"/>
      <c r="BX79" s="187"/>
      <c r="BY79" s="188"/>
      <c r="BZ79" s="188"/>
      <c r="CA79" s="188"/>
      <c r="CB79" s="188"/>
      <c r="CC79" s="193"/>
      <c r="CD79" s="3"/>
      <c r="CE79" s="3"/>
    </row>
    <row r="80" spans="3:83" ht="14.25" customHeight="1">
      <c r="C80" s="303"/>
      <c r="D80" s="304"/>
      <c r="E80" s="304"/>
      <c r="F80" s="304"/>
      <c r="G80" s="305"/>
      <c r="H80" s="306"/>
      <c r="I80" s="306"/>
      <c r="J80" s="306"/>
      <c r="K80" s="306"/>
      <c r="L80" s="306"/>
      <c r="M80" s="306"/>
      <c r="N80" s="306"/>
      <c r="O80" s="306"/>
      <c r="P80" s="307"/>
      <c r="Q80" s="308"/>
      <c r="R80" s="309"/>
      <c r="S80" s="309"/>
      <c r="T80" s="309"/>
      <c r="U80" s="309"/>
      <c r="V80" s="309"/>
      <c r="W80" s="309"/>
      <c r="X80" s="309"/>
      <c r="Y80" s="310"/>
      <c r="Z80" s="304"/>
      <c r="AA80" s="304"/>
      <c r="AB80" s="304"/>
      <c r="AC80" s="304"/>
      <c r="AD80" s="304"/>
      <c r="AE80" s="304"/>
      <c r="AF80" s="311"/>
      <c r="AG80" s="303"/>
      <c r="AH80" s="304"/>
      <c r="AI80" s="304"/>
      <c r="AJ80" s="304"/>
      <c r="AK80" s="304"/>
      <c r="AL80" s="311"/>
      <c r="AM80" s="3"/>
      <c r="AN80" s="3"/>
      <c r="AT80" s="187"/>
      <c r="AU80" s="188"/>
      <c r="AV80" s="188"/>
      <c r="AW80" s="188"/>
      <c r="AX80" s="312"/>
      <c r="AY80" s="313"/>
      <c r="AZ80" s="313"/>
      <c r="BA80" s="313"/>
      <c r="BB80" s="313"/>
      <c r="BC80" s="313"/>
      <c r="BD80" s="313"/>
      <c r="BE80" s="313"/>
      <c r="BF80" s="313"/>
      <c r="BG80" s="314"/>
      <c r="BH80" s="315"/>
      <c r="BI80" s="316"/>
      <c r="BJ80" s="316"/>
      <c r="BK80" s="316"/>
      <c r="BL80" s="316"/>
      <c r="BM80" s="316"/>
      <c r="BN80" s="316"/>
      <c r="BO80" s="316"/>
      <c r="BP80" s="317"/>
      <c r="BQ80" s="188"/>
      <c r="BR80" s="188"/>
      <c r="BS80" s="188"/>
      <c r="BT80" s="188"/>
      <c r="BU80" s="188"/>
      <c r="BV80" s="188"/>
      <c r="BW80" s="193"/>
      <c r="BX80" s="187"/>
      <c r="BY80" s="188"/>
      <c r="BZ80" s="188"/>
      <c r="CA80" s="188"/>
      <c r="CB80" s="188"/>
      <c r="CC80" s="193"/>
      <c r="CD80" s="3"/>
      <c r="CE80" s="3"/>
    </row>
    <row r="81" spans="2:83" ht="14.25" customHeight="1">
      <c r="C81" s="303"/>
      <c r="D81" s="304"/>
      <c r="E81" s="304"/>
      <c r="F81" s="304"/>
      <c r="G81" s="305"/>
      <c r="H81" s="306"/>
      <c r="I81" s="306"/>
      <c r="J81" s="306"/>
      <c r="K81" s="306"/>
      <c r="L81" s="306"/>
      <c r="M81" s="306"/>
      <c r="N81" s="306"/>
      <c r="O81" s="306"/>
      <c r="P81" s="307"/>
      <c r="Q81" s="308"/>
      <c r="R81" s="309"/>
      <c r="S81" s="309"/>
      <c r="T81" s="309"/>
      <c r="U81" s="309"/>
      <c r="V81" s="309"/>
      <c r="W81" s="309"/>
      <c r="X81" s="309"/>
      <c r="Y81" s="310"/>
      <c r="Z81" s="304"/>
      <c r="AA81" s="304"/>
      <c r="AB81" s="304"/>
      <c r="AC81" s="304"/>
      <c r="AD81" s="304"/>
      <c r="AE81" s="304"/>
      <c r="AF81" s="311"/>
      <c r="AG81" s="303"/>
      <c r="AH81" s="304"/>
      <c r="AI81" s="304"/>
      <c r="AJ81" s="304"/>
      <c r="AK81" s="304"/>
      <c r="AL81" s="311"/>
      <c r="AM81" s="3"/>
      <c r="AN81" s="3"/>
      <c r="AT81" s="187"/>
      <c r="AU81" s="188"/>
      <c r="AV81" s="188"/>
      <c r="AW81" s="188"/>
      <c r="AX81" s="312"/>
      <c r="AY81" s="313"/>
      <c r="AZ81" s="313"/>
      <c r="BA81" s="313"/>
      <c r="BB81" s="313"/>
      <c r="BC81" s="313"/>
      <c r="BD81" s="313"/>
      <c r="BE81" s="313"/>
      <c r="BF81" s="313"/>
      <c r="BG81" s="314"/>
      <c r="BH81" s="315"/>
      <c r="BI81" s="316"/>
      <c r="BJ81" s="316"/>
      <c r="BK81" s="316"/>
      <c r="BL81" s="316"/>
      <c r="BM81" s="316"/>
      <c r="BN81" s="316"/>
      <c r="BO81" s="316"/>
      <c r="BP81" s="317"/>
      <c r="BQ81" s="188"/>
      <c r="BR81" s="188"/>
      <c r="BS81" s="188"/>
      <c r="BT81" s="188"/>
      <c r="BU81" s="188"/>
      <c r="BV81" s="188"/>
      <c r="BW81" s="193"/>
      <c r="BX81" s="187"/>
      <c r="BY81" s="188"/>
      <c r="BZ81" s="188"/>
      <c r="CA81" s="188"/>
      <c r="CB81" s="188"/>
      <c r="CC81" s="193"/>
      <c r="CD81" s="3"/>
      <c r="CE81" s="3"/>
    </row>
    <row r="82" spans="2:83" ht="14.25" customHeight="1">
      <c r="C82" s="303"/>
      <c r="D82" s="304"/>
      <c r="E82" s="304"/>
      <c r="F82" s="304"/>
      <c r="G82" s="305"/>
      <c r="H82" s="306"/>
      <c r="I82" s="306"/>
      <c r="J82" s="306"/>
      <c r="K82" s="306"/>
      <c r="L82" s="306"/>
      <c r="M82" s="306"/>
      <c r="N82" s="306"/>
      <c r="O82" s="306"/>
      <c r="P82" s="307"/>
      <c r="Q82" s="308"/>
      <c r="R82" s="309"/>
      <c r="S82" s="309"/>
      <c r="T82" s="309"/>
      <c r="U82" s="309"/>
      <c r="V82" s="309"/>
      <c r="W82" s="309"/>
      <c r="X82" s="309"/>
      <c r="Y82" s="310"/>
      <c r="Z82" s="304"/>
      <c r="AA82" s="304"/>
      <c r="AB82" s="304"/>
      <c r="AC82" s="304"/>
      <c r="AD82" s="304"/>
      <c r="AE82" s="304"/>
      <c r="AF82" s="311"/>
      <c r="AG82" s="303"/>
      <c r="AH82" s="304"/>
      <c r="AI82" s="304"/>
      <c r="AJ82" s="304"/>
      <c r="AK82" s="304"/>
      <c r="AL82" s="311"/>
      <c r="AM82" s="3"/>
      <c r="AN82" s="3"/>
      <c r="AT82" s="187"/>
      <c r="AU82" s="188"/>
      <c r="AV82" s="188"/>
      <c r="AW82" s="188"/>
      <c r="AX82" s="312"/>
      <c r="AY82" s="313"/>
      <c r="AZ82" s="313"/>
      <c r="BA82" s="313"/>
      <c r="BB82" s="313"/>
      <c r="BC82" s="313"/>
      <c r="BD82" s="313"/>
      <c r="BE82" s="313"/>
      <c r="BF82" s="313"/>
      <c r="BG82" s="314"/>
      <c r="BH82" s="315"/>
      <c r="BI82" s="316"/>
      <c r="BJ82" s="316"/>
      <c r="BK82" s="316"/>
      <c r="BL82" s="316"/>
      <c r="BM82" s="316"/>
      <c r="BN82" s="316"/>
      <c r="BO82" s="316"/>
      <c r="BP82" s="317"/>
      <c r="BQ82" s="188"/>
      <c r="BR82" s="188"/>
      <c r="BS82" s="188"/>
      <c r="BT82" s="188"/>
      <c r="BU82" s="188"/>
      <c r="BV82" s="188"/>
      <c r="BW82" s="193"/>
      <c r="BX82" s="187"/>
      <c r="BY82" s="188"/>
      <c r="BZ82" s="188"/>
      <c r="CA82" s="188"/>
      <c r="CB82" s="188"/>
      <c r="CC82" s="193"/>
      <c r="CD82" s="3"/>
      <c r="CE82" s="3"/>
    </row>
    <row r="83" spans="2:83" ht="14.25" customHeight="1">
      <c r="C83" s="25"/>
      <c r="D83" s="25"/>
      <c r="E83" s="25"/>
      <c r="F83" s="25"/>
      <c r="G83" s="5"/>
      <c r="H83" s="5"/>
      <c r="I83" s="5"/>
      <c r="J83" s="5"/>
      <c r="K83" s="5"/>
      <c r="L83" s="5"/>
      <c r="M83" s="5"/>
      <c r="N83" s="5"/>
      <c r="O83" s="5"/>
      <c r="P83" s="5"/>
      <c r="Q83" s="25"/>
      <c r="R83" s="25"/>
      <c r="S83" s="25"/>
      <c r="T83" s="25"/>
      <c r="U83" s="25"/>
      <c r="V83" s="25"/>
      <c r="W83" s="25"/>
      <c r="X83" s="25"/>
      <c r="Y83" s="25"/>
      <c r="Z83" s="25"/>
      <c r="AA83" s="25"/>
      <c r="AB83" s="25"/>
      <c r="AC83" s="25"/>
      <c r="AD83" s="25"/>
      <c r="AE83" s="25"/>
      <c r="AF83" s="25"/>
      <c r="AG83" s="25"/>
      <c r="AH83" s="25"/>
      <c r="AI83" s="25"/>
      <c r="AJ83" s="25"/>
      <c r="AK83" s="25"/>
      <c r="AL83" s="25"/>
      <c r="AM83" s="3"/>
      <c r="AN83" s="3"/>
      <c r="AT83" s="25"/>
      <c r="AU83" s="25"/>
      <c r="AV83" s="25"/>
      <c r="AW83" s="25"/>
      <c r="AX83" s="5"/>
      <c r="AY83" s="5"/>
      <c r="AZ83" s="5"/>
      <c r="BA83" s="5"/>
      <c r="BB83" s="5"/>
      <c r="BC83" s="5"/>
      <c r="BD83" s="5"/>
      <c r="BE83" s="5"/>
      <c r="BF83" s="5"/>
      <c r="BG83" s="5"/>
      <c r="BH83" s="25"/>
      <c r="BI83" s="25"/>
      <c r="BJ83" s="25"/>
      <c r="BK83" s="25"/>
      <c r="BL83" s="25"/>
      <c r="BM83" s="25"/>
      <c r="BN83" s="25"/>
      <c r="BO83" s="25"/>
      <c r="BP83" s="25"/>
      <c r="BQ83" s="25"/>
      <c r="BR83" s="25"/>
      <c r="BS83" s="25"/>
      <c r="BT83" s="25"/>
      <c r="BU83" s="25"/>
      <c r="BV83" s="25"/>
      <c r="BW83" s="25"/>
      <c r="BX83" s="25"/>
      <c r="BY83" s="25"/>
      <c r="BZ83" s="25"/>
      <c r="CA83" s="25"/>
      <c r="CB83" s="25"/>
      <c r="CC83" s="25"/>
      <c r="CD83" s="3"/>
      <c r="CE83" s="3"/>
    </row>
    <row r="84" spans="2:83" ht="14.25" customHeight="1">
      <c r="B84" s="6" t="s">
        <v>88</v>
      </c>
      <c r="C84" s="25"/>
      <c r="D84" s="25"/>
      <c r="E84" s="25"/>
      <c r="F84" s="25"/>
      <c r="G84" s="5"/>
      <c r="H84" s="5"/>
      <c r="I84" s="5"/>
      <c r="J84" s="5"/>
      <c r="K84" s="5"/>
      <c r="L84" s="5"/>
      <c r="M84" s="5"/>
      <c r="N84" s="5"/>
      <c r="O84" s="5"/>
      <c r="P84" s="5"/>
      <c r="Q84" s="25"/>
      <c r="R84" s="25"/>
      <c r="S84" s="25"/>
      <c r="T84" s="25"/>
      <c r="U84" s="25"/>
      <c r="V84" s="25"/>
      <c r="W84" s="25"/>
      <c r="X84" s="25"/>
      <c r="Y84" s="25"/>
      <c r="Z84" s="25"/>
      <c r="AA84" s="25"/>
      <c r="AB84" s="25"/>
      <c r="AC84" s="25"/>
      <c r="AD84" s="25"/>
      <c r="AE84" s="25"/>
      <c r="AF84" s="25"/>
      <c r="AG84" s="25"/>
      <c r="AH84" s="25"/>
      <c r="AI84" s="25"/>
      <c r="AJ84" s="25"/>
      <c r="AK84" s="25"/>
      <c r="AL84" s="25"/>
      <c r="AM84" s="3"/>
      <c r="AN84" s="3"/>
      <c r="AS84" s="6" t="s">
        <v>88</v>
      </c>
      <c r="AT84" s="25"/>
      <c r="AU84" s="25"/>
      <c r="AV84" s="25"/>
      <c r="AW84" s="25"/>
      <c r="AX84" s="5"/>
      <c r="AY84" s="5"/>
      <c r="AZ84" s="5"/>
      <c r="BA84" s="5"/>
      <c r="BB84" s="5"/>
      <c r="BC84" s="5"/>
      <c r="BD84" s="5"/>
      <c r="BE84" s="5"/>
      <c r="BF84" s="5"/>
      <c r="BG84" s="5"/>
      <c r="BH84" s="25"/>
      <c r="BI84" s="25"/>
      <c r="BJ84" s="25"/>
      <c r="BK84" s="25"/>
      <c r="BL84" s="25"/>
      <c r="BM84" s="25"/>
      <c r="BN84" s="25"/>
      <c r="BO84" s="25"/>
      <c r="BP84" s="25"/>
      <c r="BQ84" s="25"/>
      <c r="BR84" s="25"/>
      <c r="BS84" s="25"/>
      <c r="BT84" s="25"/>
      <c r="BU84" s="25"/>
      <c r="BV84" s="25"/>
      <c r="BW84" s="25"/>
      <c r="BX84" s="25"/>
      <c r="BY84" s="25"/>
      <c r="BZ84" s="25"/>
      <c r="CA84" s="25"/>
      <c r="CB84" s="25"/>
      <c r="CC84" s="25"/>
      <c r="CD84" s="3"/>
      <c r="CE84" s="3"/>
    </row>
    <row r="85" spans="2:83" ht="23.25" customHeight="1">
      <c r="C85" s="181" t="s">
        <v>73</v>
      </c>
      <c r="D85" s="182"/>
      <c r="E85" s="182"/>
      <c r="F85" s="183"/>
      <c r="G85" s="297" t="s">
        <v>74</v>
      </c>
      <c r="H85" s="297"/>
      <c r="I85" s="297"/>
      <c r="J85" s="297"/>
      <c r="K85" s="297"/>
      <c r="L85" s="297"/>
      <c r="M85" s="297"/>
      <c r="N85" s="297"/>
      <c r="O85" s="297"/>
      <c r="P85" s="297"/>
      <c r="Q85" s="181" t="s">
        <v>75</v>
      </c>
      <c r="R85" s="182"/>
      <c r="S85" s="182"/>
      <c r="T85" s="182"/>
      <c r="U85" s="182"/>
      <c r="V85" s="182"/>
      <c r="W85" s="182"/>
      <c r="X85" s="182"/>
      <c r="Y85" s="183"/>
      <c r="Z85" s="298" t="s">
        <v>76</v>
      </c>
      <c r="AA85" s="299"/>
      <c r="AB85" s="299"/>
      <c r="AC85" s="299"/>
      <c r="AD85" s="299"/>
      <c r="AE85" s="299"/>
      <c r="AF85" s="300"/>
      <c r="AG85" s="301" t="s">
        <v>77</v>
      </c>
      <c r="AH85" s="302"/>
      <c r="AI85" s="302"/>
      <c r="AJ85" s="302"/>
      <c r="AK85" s="302"/>
      <c r="AL85" s="302"/>
      <c r="AM85" s="3"/>
      <c r="AN85" s="3"/>
      <c r="AT85" s="181" t="s">
        <v>73</v>
      </c>
      <c r="AU85" s="182"/>
      <c r="AV85" s="182"/>
      <c r="AW85" s="183"/>
      <c r="AX85" s="297" t="s">
        <v>74</v>
      </c>
      <c r="AY85" s="297"/>
      <c r="AZ85" s="297"/>
      <c r="BA85" s="297"/>
      <c r="BB85" s="297"/>
      <c r="BC85" s="297"/>
      <c r="BD85" s="297"/>
      <c r="BE85" s="297"/>
      <c r="BF85" s="297"/>
      <c r="BG85" s="297"/>
      <c r="BH85" s="181" t="s">
        <v>75</v>
      </c>
      <c r="BI85" s="182"/>
      <c r="BJ85" s="182"/>
      <c r="BK85" s="182"/>
      <c r="BL85" s="182"/>
      <c r="BM85" s="182"/>
      <c r="BN85" s="182"/>
      <c r="BO85" s="182"/>
      <c r="BP85" s="183"/>
      <c r="BQ85" s="298" t="s">
        <v>76</v>
      </c>
      <c r="BR85" s="299"/>
      <c r="BS85" s="299"/>
      <c r="BT85" s="299"/>
      <c r="BU85" s="299"/>
      <c r="BV85" s="299"/>
      <c r="BW85" s="300"/>
      <c r="BX85" s="301" t="s">
        <v>77</v>
      </c>
      <c r="BY85" s="302"/>
      <c r="BZ85" s="302"/>
      <c r="CA85" s="302"/>
      <c r="CB85" s="302"/>
      <c r="CC85" s="302"/>
      <c r="CD85" s="3"/>
      <c r="CE85" s="3"/>
    </row>
    <row r="86" spans="2:83" ht="14.25" customHeight="1">
      <c r="C86" s="303"/>
      <c r="D86" s="304"/>
      <c r="E86" s="304"/>
      <c r="F86" s="304"/>
      <c r="G86" s="305"/>
      <c r="H86" s="306"/>
      <c r="I86" s="306"/>
      <c r="J86" s="306"/>
      <c r="K86" s="306"/>
      <c r="L86" s="306"/>
      <c r="M86" s="306"/>
      <c r="N86" s="306"/>
      <c r="O86" s="306"/>
      <c r="P86" s="307"/>
      <c r="Q86" s="303"/>
      <c r="R86" s="304"/>
      <c r="S86" s="304"/>
      <c r="T86" s="304"/>
      <c r="U86" s="304"/>
      <c r="V86" s="304"/>
      <c r="W86" s="304"/>
      <c r="X86" s="304"/>
      <c r="Y86" s="311"/>
      <c r="Z86" s="304"/>
      <c r="AA86" s="304"/>
      <c r="AB86" s="304"/>
      <c r="AC86" s="304"/>
      <c r="AD86" s="304"/>
      <c r="AE86" s="304"/>
      <c r="AF86" s="311"/>
      <c r="AG86" s="303"/>
      <c r="AH86" s="304"/>
      <c r="AI86" s="304"/>
      <c r="AJ86" s="304"/>
      <c r="AK86" s="304"/>
      <c r="AL86" s="311"/>
      <c r="AM86" s="3"/>
      <c r="AN86" s="3"/>
      <c r="AT86" s="187" t="s">
        <v>89</v>
      </c>
      <c r="AU86" s="188"/>
      <c r="AV86" s="188"/>
      <c r="AW86" s="193"/>
      <c r="AX86" s="312" t="s">
        <v>79</v>
      </c>
      <c r="AY86" s="313"/>
      <c r="AZ86" s="313"/>
      <c r="BA86" s="313"/>
      <c r="BB86" s="313"/>
      <c r="BC86" s="313"/>
      <c r="BD86" s="313"/>
      <c r="BE86" s="313"/>
      <c r="BF86" s="313"/>
      <c r="BG86" s="314"/>
      <c r="BH86" s="315" t="s">
        <v>80</v>
      </c>
      <c r="BI86" s="316"/>
      <c r="BJ86" s="316"/>
      <c r="BK86" s="316"/>
      <c r="BL86" s="316"/>
      <c r="BM86" s="316"/>
      <c r="BN86" s="316"/>
      <c r="BO86" s="316"/>
      <c r="BP86" s="317"/>
      <c r="BQ86" s="188" t="s">
        <v>81</v>
      </c>
      <c r="BR86" s="188"/>
      <c r="BS86" s="188"/>
      <c r="BT86" s="188"/>
      <c r="BU86" s="188"/>
      <c r="BV86" s="188"/>
      <c r="BW86" s="193"/>
      <c r="BX86" s="187">
        <v>173</v>
      </c>
      <c r="BY86" s="188"/>
      <c r="BZ86" s="188"/>
      <c r="CA86" s="188"/>
      <c r="CB86" s="188"/>
      <c r="CC86" s="193"/>
      <c r="CD86" s="3"/>
      <c r="CE86" s="3"/>
    </row>
    <row r="87" spans="2:83" ht="14.25" customHeight="1">
      <c r="C87" s="303"/>
      <c r="D87" s="304"/>
      <c r="E87" s="304"/>
      <c r="F87" s="304"/>
      <c r="G87" s="305"/>
      <c r="H87" s="306"/>
      <c r="I87" s="306"/>
      <c r="J87" s="306"/>
      <c r="K87" s="306"/>
      <c r="L87" s="306"/>
      <c r="M87" s="306"/>
      <c r="N87" s="306"/>
      <c r="O87" s="306"/>
      <c r="P87" s="307"/>
      <c r="Q87" s="303"/>
      <c r="R87" s="304"/>
      <c r="S87" s="304"/>
      <c r="T87" s="304"/>
      <c r="U87" s="304"/>
      <c r="V87" s="304"/>
      <c r="W87" s="304"/>
      <c r="X87" s="304"/>
      <c r="Y87" s="311"/>
      <c r="Z87" s="304"/>
      <c r="AA87" s="304"/>
      <c r="AB87" s="304"/>
      <c r="AC87" s="304"/>
      <c r="AD87" s="304"/>
      <c r="AE87" s="304"/>
      <c r="AF87" s="311"/>
      <c r="AG87" s="303"/>
      <c r="AH87" s="304"/>
      <c r="AI87" s="304"/>
      <c r="AJ87" s="304"/>
      <c r="AK87" s="304"/>
      <c r="AL87" s="311"/>
      <c r="AM87" s="3"/>
      <c r="AN87" s="3"/>
      <c r="AT87" s="187" t="s">
        <v>90</v>
      </c>
      <c r="AU87" s="188"/>
      <c r="AV87" s="188"/>
      <c r="AW87" s="193"/>
      <c r="AX87" s="312" t="s">
        <v>79</v>
      </c>
      <c r="AY87" s="313"/>
      <c r="AZ87" s="313"/>
      <c r="BA87" s="313"/>
      <c r="BB87" s="313"/>
      <c r="BC87" s="313"/>
      <c r="BD87" s="313"/>
      <c r="BE87" s="313"/>
      <c r="BF87" s="313"/>
      <c r="BG87" s="314"/>
      <c r="BH87" s="315"/>
      <c r="BI87" s="316"/>
      <c r="BJ87" s="316"/>
      <c r="BK87" s="316"/>
      <c r="BL87" s="316"/>
      <c r="BM87" s="316"/>
      <c r="BN87" s="316"/>
      <c r="BO87" s="316"/>
      <c r="BP87" s="317"/>
      <c r="BQ87" s="188" t="s">
        <v>81</v>
      </c>
      <c r="BR87" s="188"/>
      <c r="BS87" s="188"/>
      <c r="BT87" s="188"/>
      <c r="BU87" s="188"/>
      <c r="BV87" s="188"/>
      <c r="BW87" s="193"/>
      <c r="BX87" s="187">
        <v>173</v>
      </c>
      <c r="BY87" s="188"/>
      <c r="BZ87" s="188"/>
      <c r="CA87" s="188"/>
      <c r="CB87" s="188"/>
      <c r="CC87" s="193"/>
      <c r="CD87" s="3"/>
      <c r="CE87" s="3"/>
    </row>
    <row r="88" spans="2:83" ht="14.25" customHeight="1">
      <c r="C88" s="303"/>
      <c r="D88" s="304"/>
      <c r="E88" s="304"/>
      <c r="F88" s="304"/>
      <c r="G88" s="305"/>
      <c r="H88" s="306"/>
      <c r="I88" s="306"/>
      <c r="J88" s="306"/>
      <c r="K88" s="306"/>
      <c r="L88" s="306"/>
      <c r="M88" s="306"/>
      <c r="N88" s="306"/>
      <c r="O88" s="306"/>
      <c r="P88" s="307"/>
      <c r="Q88" s="303"/>
      <c r="R88" s="304"/>
      <c r="S88" s="304"/>
      <c r="T88" s="304"/>
      <c r="U88" s="304"/>
      <c r="V88" s="304"/>
      <c r="W88" s="304"/>
      <c r="X88" s="304"/>
      <c r="Y88" s="311"/>
      <c r="Z88" s="304"/>
      <c r="AA88" s="304"/>
      <c r="AB88" s="304"/>
      <c r="AC88" s="304"/>
      <c r="AD88" s="304"/>
      <c r="AE88" s="304"/>
      <c r="AF88" s="311"/>
      <c r="AG88" s="303"/>
      <c r="AH88" s="304"/>
      <c r="AI88" s="304"/>
      <c r="AJ88" s="304"/>
      <c r="AK88" s="304"/>
      <c r="AL88" s="311"/>
      <c r="AM88" s="3"/>
      <c r="AN88" s="3"/>
      <c r="AT88" s="187" t="s">
        <v>91</v>
      </c>
      <c r="AU88" s="188"/>
      <c r="AV88" s="188"/>
      <c r="AW88" s="188"/>
      <c r="AX88" s="312" t="s">
        <v>79</v>
      </c>
      <c r="AY88" s="313"/>
      <c r="AZ88" s="313"/>
      <c r="BA88" s="313"/>
      <c r="BB88" s="313"/>
      <c r="BC88" s="313"/>
      <c r="BD88" s="313"/>
      <c r="BE88" s="313"/>
      <c r="BF88" s="313"/>
      <c r="BG88" s="314"/>
      <c r="BH88" s="187"/>
      <c r="BI88" s="188"/>
      <c r="BJ88" s="188"/>
      <c r="BK88" s="188"/>
      <c r="BL88" s="188"/>
      <c r="BM88" s="188"/>
      <c r="BN88" s="188"/>
      <c r="BO88" s="188"/>
      <c r="BP88" s="193"/>
      <c r="BQ88" s="188" t="s">
        <v>81</v>
      </c>
      <c r="BR88" s="188"/>
      <c r="BS88" s="188"/>
      <c r="BT88" s="188"/>
      <c r="BU88" s="188"/>
      <c r="BV88" s="188"/>
      <c r="BW88" s="193"/>
      <c r="BX88" s="187">
        <v>173</v>
      </c>
      <c r="BY88" s="188"/>
      <c r="BZ88" s="188"/>
      <c r="CA88" s="188"/>
      <c r="CB88" s="188"/>
      <c r="CC88" s="193"/>
      <c r="CD88" s="3"/>
      <c r="CE88" s="3"/>
    </row>
    <row r="89" spans="2:83" ht="14.25" customHeight="1">
      <c r="C89" s="303"/>
      <c r="D89" s="304"/>
      <c r="E89" s="304"/>
      <c r="F89" s="304"/>
      <c r="G89" s="305"/>
      <c r="H89" s="306"/>
      <c r="I89" s="306"/>
      <c r="J89" s="306"/>
      <c r="K89" s="306"/>
      <c r="L89" s="306"/>
      <c r="M89" s="306"/>
      <c r="N89" s="306"/>
      <c r="O89" s="306"/>
      <c r="P89" s="307"/>
      <c r="Q89" s="303"/>
      <c r="R89" s="304"/>
      <c r="S89" s="304"/>
      <c r="T89" s="304"/>
      <c r="U89" s="304"/>
      <c r="V89" s="304"/>
      <c r="W89" s="304"/>
      <c r="X89" s="304"/>
      <c r="Y89" s="311"/>
      <c r="Z89" s="304"/>
      <c r="AA89" s="304"/>
      <c r="AB89" s="304"/>
      <c r="AC89" s="304"/>
      <c r="AD89" s="304"/>
      <c r="AE89" s="304"/>
      <c r="AF89" s="311"/>
      <c r="AG89" s="303"/>
      <c r="AH89" s="304"/>
      <c r="AI89" s="304"/>
      <c r="AJ89" s="304"/>
      <c r="AK89" s="304"/>
      <c r="AL89" s="311"/>
      <c r="AM89" s="3"/>
      <c r="AN89" s="3"/>
      <c r="AT89" s="187"/>
      <c r="AU89" s="188"/>
      <c r="AV89" s="188"/>
      <c r="AW89" s="188"/>
      <c r="AX89" s="312"/>
      <c r="AY89" s="313"/>
      <c r="AZ89" s="313"/>
      <c r="BA89" s="313"/>
      <c r="BB89" s="313"/>
      <c r="BC89" s="313"/>
      <c r="BD89" s="313"/>
      <c r="BE89" s="313"/>
      <c r="BF89" s="313"/>
      <c r="BG89" s="314"/>
      <c r="BH89" s="187"/>
      <c r="BI89" s="188"/>
      <c r="BJ89" s="188"/>
      <c r="BK89" s="188"/>
      <c r="BL89" s="188"/>
      <c r="BM89" s="188"/>
      <c r="BN89" s="188"/>
      <c r="BO89" s="188"/>
      <c r="BP89" s="193"/>
      <c r="BQ89" s="188"/>
      <c r="BR89" s="188"/>
      <c r="BS89" s="188"/>
      <c r="BT89" s="188"/>
      <c r="BU89" s="188"/>
      <c r="BV89" s="188"/>
      <c r="BW89" s="193"/>
      <c r="BX89" s="187"/>
      <c r="BY89" s="188"/>
      <c r="BZ89" s="188"/>
      <c r="CA89" s="188"/>
      <c r="CB89" s="188"/>
      <c r="CC89" s="193"/>
      <c r="CD89" s="3"/>
      <c r="CE89" s="3"/>
    </row>
    <row r="90" spans="2:83" ht="14.25" customHeight="1">
      <c r="C90" s="303"/>
      <c r="D90" s="304"/>
      <c r="E90" s="304"/>
      <c r="F90" s="304"/>
      <c r="G90" s="305"/>
      <c r="H90" s="306"/>
      <c r="I90" s="306"/>
      <c r="J90" s="306"/>
      <c r="K90" s="306"/>
      <c r="L90" s="306"/>
      <c r="M90" s="306"/>
      <c r="N90" s="306"/>
      <c r="O90" s="306"/>
      <c r="P90" s="307"/>
      <c r="Q90" s="303"/>
      <c r="R90" s="304"/>
      <c r="S90" s="304"/>
      <c r="T90" s="304"/>
      <c r="U90" s="304"/>
      <c r="V90" s="304"/>
      <c r="W90" s="304"/>
      <c r="X90" s="304"/>
      <c r="Y90" s="311"/>
      <c r="Z90" s="304"/>
      <c r="AA90" s="304"/>
      <c r="AB90" s="304"/>
      <c r="AC90" s="304"/>
      <c r="AD90" s="304"/>
      <c r="AE90" s="304"/>
      <c r="AF90" s="311"/>
      <c r="AG90" s="303"/>
      <c r="AH90" s="304"/>
      <c r="AI90" s="304"/>
      <c r="AJ90" s="304"/>
      <c r="AK90" s="304"/>
      <c r="AL90" s="311"/>
      <c r="AM90" s="3"/>
      <c r="AN90" s="3"/>
      <c r="AT90" s="187"/>
      <c r="AU90" s="188"/>
      <c r="AV90" s="188"/>
      <c r="AW90" s="188"/>
      <c r="AX90" s="312"/>
      <c r="AY90" s="313"/>
      <c r="AZ90" s="313"/>
      <c r="BA90" s="313"/>
      <c r="BB90" s="313"/>
      <c r="BC90" s="313"/>
      <c r="BD90" s="313"/>
      <c r="BE90" s="313"/>
      <c r="BF90" s="313"/>
      <c r="BG90" s="314"/>
      <c r="BH90" s="187"/>
      <c r="BI90" s="188"/>
      <c r="BJ90" s="188"/>
      <c r="BK90" s="188"/>
      <c r="BL90" s="188"/>
      <c r="BM90" s="188"/>
      <c r="BN90" s="188"/>
      <c r="BO90" s="188"/>
      <c r="BP90" s="193"/>
      <c r="BQ90" s="188"/>
      <c r="BR90" s="188"/>
      <c r="BS90" s="188"/>
      <c r="BT90" s="188"/>
      <c r="BU90" s="188"/>
      <c r="BV90" s="188"/>
      <c r="BW90" s="193"/>
      <c r="BX90" s="187"/>
      <c r="BY90" s="188"/>
      <c r="BZ90" s="188"/>
      <c r="CA90" s="188"/>
      <c r="CB90" s="188"/>
      <c r="CC90" s="193"/>
      <c r="CD90" s="3"/>
      <c r="CE90" s="3"/>
    </row>
    <row r="91" spans="2:83" ht="14.25" customHeight="1">
      <c r="C91" s="303"/>
      <c r="D91" s="304"/>
      <c r="E91" s="304"/>
      <c r="F91" s="304"/>
      <c r="G91" s="305"/>
      <c r="H91" s="306"/>
      <c r="I91" s="306"/>
      <c r="J91" s="306"/>
      <c r="K91" s="306"/>
      <c r="L91" s="306"/>
      <c r="M91" s="306"/>
      <c r="N91" s="306"/>
      <c r="O91" s="306"/>
      <c r="P91" s="307"/>
      <c r="Q91" s="303"/>
      <c r="R91" s="304"/>
      <c r="S91" s="304"/>
      <c r="T91" s="304"/>
      <c r="U91" s="304"/>
      <c r="V91" s="304"/>
      <c r="W91" s="304"/>
      <c r="X91" s="304"/>
      <c r="Y91" s="311"/>
      <c r="Z91" s="304"/>
      <c r="AA91" s="304"/>
      <c r="AB91" s="304"/>
      <c r="AC91" s="304"/>
      <c r="AD91" s="304"/>
      <c r="AE91" s="304"/>
      <c r="AF91" s="311"/>
      <c r="AG91" s="303"/>
      <c r="AH91" s="304"/>
      <c r="AI91" s="304"/>
      <c r="AJ91" s="304"/>
      <c r="AK91" s="304"/>
      <c r="AL91" s="311"/>
      <c r="AM91" s="3"/>
      <c r="AN91" s="3"/>
      <c r="AT91" s="187"/>
      <c r="AU91" s="188"/>
      <c r="AV91" s="188"/>
      <c r="AW91" s="188"/>
      <c r="AX91" s="312"/>
      <c r="AY91" s="313"/>
      <c r="AZ91" s="313"/>
      <c r="BA91" s="313"/>
      <c r="BB91" s="313"/>
      <c r="BC91" s="313"/>
      <c r="BD91" s="313"/>
      <c r="BE91" s="313"/>
      <c r="BF91" s="313"/>
      <c r="BG91" s="314"/>
      <c r="BH91" s="187"/>
      <c r="BI91" s="188"/>
      <c r="BJ91" s="188"/>
      <c r="BK91" s="188"/>
      <c r="BL91" s="188"/>
      <c r="BM91" s="188"/>
      <c r="BN91" s="188"/>
      <c r="BO91" s="188"/>
      <c r="BP91" s="193"/>
      <c r="BQ91" s="188"/>
      <c r="BR91" s="188"/>
      <c r="BS91" s="188"/>
      <c r="BT91" s="188"/>
      <c r="BU91" s="188"/>
      <c r="BV91" s="188"/>
      <c r="BW91" s="193"/>
      <c r="BX91" s="187"/>
      <c r="BY91" s="188"/>
      <c r="BZ91" s="188"/>
      <c r="CA91" s="188"/>
      <c r="CB91" s="188"/>
      <c r="CC91" s="193"/>
      <c r="CD91" s="3"/>
      <c r="CE91" s="3"/>
    </row>
    <row r="92" spans="2:83" ht="14.25" customHeight="1">
      <c r="C92" s="303"/>
      <c r="D92" s="304"/>
      <c r="E92" s="304"/>
      <c r="F92" s="304"/>
      <c r="G92" s="305"/>
      <c r="H92" s="306"/>
      <c r="I92" s="306"/>
      <c r="J92" s="306"/>
      <c r="K92" s="306"/>
      <c r="L92" s="306"/>
      <c r="M92" s="306"/>
      <c r="N92" s="306"/>
      <c r="O92" s="306"/>
      <c r="P92" s="307"/>
      <c r="Q92" s="303"/>
      <c r="R92" s="304"/>
      <c r="S92" s="304"/>
      <c r="T92" s="304"/>
      <c r="U92" s="304"/>
      <c r="V92" s="304"/>
      <c r="W92" s="304"/>
      <c r="X92" s="304"/>
      <c r="Y92" s="311"/>
      <c r="Z92" s="304"/>
      <c r="AA92" s="304"/>
      <c r="AB92" s="304"/>
      <c r="AC92" s="304"/>
      <c r="AD92" s="304"/>
      <c r="AE92" s="304"/>
      <c r="AF92" s="311"/>
      <c r="AG92" s="303"/>
      <c r="AH92" s="304"/>
      <c r="AI92" s="304"/>
      <c r="AJ92" s="304"/>
      <c r="AK92" s="304"/>
      <c r="AL92" s="311"/>
      <c r="AM92" s="3"/>
      <c r="AN92" s="3"/>
      <c r="AT92" s="187"/>
      <c r="AU92" s="188"/>
      <c r="AV92" s="188"/>
      <c r="AW92" s="188"/>
      <c r="AX92" s="312"/>
      <c r="AY92" s="313"/>
      <c r="AZ92" s="313"/>
      <c r="BA92" s="313"/>
      <c r="BB92" s="313"/>
      <c r="BC92" s="313"/>
      <c r="BD92" s="313"/>
      <c r="BE92" s="313"/>
      <c r="BF92" s="313"/>
      <c r="BG92" s="314"/>
      <c r="BH92" s="187"/>
      <c r="BI92" s="188"/>
      <c r="BJ92" s="188"/>
      <c r="BK92" s="188"/>
      <c r="BL92" s="188"/>
      <c r="BM92" s="188"/>
      <c r="BN92" s="188"/>
      <c r="BO92" s="188"/>
      <c r="BP92" s="193"/>
      <c r="BQ92" s="188"/>
      <c r="BR92" s="188"/>
      <c r="BS92" s="188"/>
      <c r="BT92" s="188"/>
      <c r="BU92" s="188"/>
      <c r="BV92" s="188"/>
      <c r="BW92" s="193"/>
      <c r="BX92" s="187"/>
      <c r="BY92" s="188"/>
      <c r="BZ92" s="188"/>
      <c r="CA92" s="188"/>
      <c r="CB92" s="188"/>
      <c r="CC92" s="193"/>
      <c r="CD92" s="3"/>
      <c r="CE92" s="3"/>
    </row>
    <row r="93" spans="2:83" ht="14.25" customHeight="1">
      <c r="C93" s="303"/>
      <c r="D93" s="304"/>
      <c r="E93" s="304"/>
      <c r="F93" s="304"/>
      <c r="G93" s="305"/>
      <c r="H93" s="306"/>
      <c r="I93" s="306"/>
      <c r="J93" s="306"/>
      <c r="K93" s="306"/>
      <c r="L93" s="306"/>
      <c r="M93" s="306"/>
      <c r="N93" s="306"/>
      <c r="O93" s="306"/>
      <c r="P93" s="307"/>
      <c r="Q93" s="303"/>
      <c r="R93" s="304"/>
      <c r="S93" s="304"/>
      <c r="T93" s="304"/>
      <c r="U93" s="304"/>
      <c r="V93" s="304"/>
      <c r="W93" s="304"/>
      <c r="X93" s="304"/>
      <c r="Y93" s="311"/>
      <c r="Z93" s="304"/>
      <c r="AA93" s="304"/>
      <c r="AB93" s="304"/>
      <c r="AC93" s="304"/>
      <c r="AD93" s="304"/>
      <c r="AE93" s="304"/>
      <c r="AF93" s="311"/>
      <c r="AG93" s="303"/>
      <c r="AH93" s="304"/>
      <c r="AI93" s="304"/>
      <c r="AJ93" s="304"/>
      <c r="AK93" s="304"/>
      <c r="AL93" s="311"/>
      <c r="AM93" s="3"/>
      <c r="AN93" s="3"/>
      <c r="AT93" s="187"/>
      <c r="AU93" s="188"/>
      <c r="AV93" s="188"/>
      <c r="AW93" s="188"/>
      <c r="AX93" s="312"/>
      <c r="AY93" s="313"/>
      <c r="AZ93" s="313"/>
      <c r="BA93" s="313"/>
      <c r="BB93" s="313"/>
      <c r="BC93" s="313"/>
      <c r="BD93" s="313"/>
      <c r="BE93" s="313"/>
      <c r="BF93" s="313"/>
      <c r="BG93" s="314"/>
      <c r="BH93" s="187"/>
      <c r="BI93" s="188"/>
      <c r="BJ93" s="188"/>
      <c r="BK93" s="188"/>
      <c r="BL93" s="188"/>
      <c r="BM93" s="188"/>
      <c r="BN93" s="188"/>
      <c r="BO93" s="188"/>
      <c r="BP93" s="193"/>
      <c r="BQ93" s="188"/>
      <c r="BR93" s="188"/>
      <c r="BS93" s="188"/>
      <c r="BT93" s="188"/>
      <c r="BU93" s="188"/>
      <c r="BV93" s="188"/>
      <c r="BW93" s="193"/>
      <c r="BX93" s="187"/>
      <c r="BY93" s="188"/>
      <c r="BZ93" s="188"/>
      <c r="CA93" s="188"/>
      <c r="CB93" s="188"/>
      <c r="CC93" s="193"/>
      <c r="CD93" s="3"/>
      <c r="CE93" s="3"/>
    </row>
    <row r="94" spans="2:83" ht="14.25" customHeight="1">
      <c r="C94" s="303"/>
      <c r="D94" s="304"/>
      <c r="E94" s="304"/>
      <c r="F94" s="304"/>
      <c r="G94" s="305"/>
      <c r="H94" s="306"/>
      <c r="I94" s="306"/>
      <c r="J94" s="306"/>
      <c r="K94" s="306"/>
      <c r="L94" s="306"/>
      <c r="M94" s="306"/>
      <c r="N94" s="306"/>
      <c r="O94" s="306"/>
      <c r="P94" s="307"/>
      <c r="Q94" s="303"/>
      <c r="R94" s="304"/>
      <c r="S94" s="304"/>
      <c r="T94" s="304"/>
      <c r="U94" s="304"/>
      <c r="V94" s="304"/>
      <c r="W94" s="304"/>
      <c r="X94" s="304"/>
      <c r="Y94" s="311"/>
      <c r="Z94" s="304"/>
      <c r="AA94" s="304"/>
      <c r="AB94" s="304"/>
      <c r="AC94" s="304"/>
      <c r="AD94" s="304"/>
      <c r="AE94" s="304"/>
      <c r="AF94" s="311"/>
      <c r="AG94" s="303"/>
      <c r="AH94" s="304"/>
      <c r="AI94" s="304"/>
      <c r="AJ94" s="304"/>
      <c r="AK94" s="304"/>
      <c r="AL94" s="311"/>
      <c r="AM94" s="3"/>
      <c r="AN94" s="3"/>
      <c r="AT94" s="187"/>
      <c r="AU94" s="188"/>
      <c r="AV94" s="188"/>
      <c r="AW94" s="188"/>
      <c r="AX94" s="312"/>
      <c r="AY94" s="313"/>
      <c r="AZ94" s="313"/>
      <c r="BA94" s="313"/>
      <c r="BB94" s="313"/>
      <c r="BC94" s="313"/>
      <c r="BD94" s="313"/>
      <c r="BE94" s="313"/>
      <c r="BF94" s="313"/>
      <c r="BG94" s="314"/>
      <c r="BH94" s="187"/>
      <c r="BI94" s="188"/>
      <c r="BJ94" s="188"/>
      <c r="BK94" s="188"/>
      <c r="BL94" s="188"/>
      <c r="BM94" s="188"/>
      <c r="BN94" s="188"/>
      <c r="BO94" s="188"/>
      <c r="BP94" s="193"/>
      <c r="BQ94" s="188"/>
      <c r="BR94" s="188"/>
      <c r="BS94" s="188"/>
      <c r="BT94" s="188"/>
      <c r="BU94" s="188"/>
      <c r="BV94" s="188"/>
      <c r="BW94" s="193"/>
      <c r="BX94" s="187"/>
      <c r="BY94" s="188"/>
      <c r="BZ94" s="188"/>
      <c r="CA94" s="188"/>
      <c r="CB94" s="188"/>
      <c r="CC94" s="193"/>
      <c r="CD94" s="3"/>
      <c r="CE94" s="3"/>
    </row>
    <row r="95" spans="2:83" ht="14.25" customHeight="1">
      <c r="C95" s="303"/>
      <c r="D95" s="304"/>
      <c r="E95" s="304"/>
      <c r="F95" s="304"/>
      <c r="G95" s="305"/>
      <c r="H95" s="306"/>
      <c r="I95" s="306"/>
      <c r="J95" s="306"/>
      <c r="K95" s="306"/>
      <c r="L95" s="306"/>
      <c r="M95" s="306"/>
      <c r="N95" s="306"/>
      <c r="O95" s="306"/>
      <c r="P95" s="307"/>
      <c r="Q95" s="303"/>
      <c r="R95" s="304"/>
      <c r="S95" s="304"/>
      <c r="T95" s="304"/>
      <c r="U95" s="304"/>
      <c r="V95" s="304"/>
      <c r="W95" s="304"/>
      <c r="X95" s="304"/>
      <c r="Y95" s="311"/>
      <c r="Z95" s="304"/>
      <c r="AA95" s="304"/>
      <c r="AB95" s="304"/>
      <c r="AC95" s="304"/>
      <c r="AD95" s="304"/>
      <c r="AE95" s="304"/>
      <c r="AF95" s="311"/>
      <c r="AG95" s="303"/>
      <c r="AH95" s="304"/>
      <c r="AI95" s="304"/>
      <c r="AJ95" s="304"/>
      <c r="AK95" s="304"/>
      <c r="AL95" s="311"/>
      <c r="AM95" s="3"/>
      <c r="AN95" s="3"/>
      <c r="AT95" s="187"/>
      <c r="AU95" s="188"/>
      <c r="AV95" s="188"/>
      <c r="AW95" s="188"/>
      <c r="AX95" s="312"/>
      <c r="AY95" s="313"/>
      <c r="AZ95" s="313"/>
      <c r="BA95" s="313"/>
      <c r="BB95" s="313"/>
      <c r="BC95" s="313"/>
      <c r="BD95" s="313"/>
      <c r="BE95" s="313"/>
      <c r="BF95" s="313"/>
      <c r="BG95" s="314"/>
      <c r="BH95" s="187"/>
      <c r="BI95" s="188"/>
      <c r="BJ95" s="188"/>
      <c r="BK95" s="188"/>
      <c r="BL95" s="188"/>
      <c r="BM95" s="188"/>
      <c r="BN95" s="188"/>
      <c r="BO95" s="188"/>
      <c r="BP95" s="193"/>
      <c r="BQ95" s="188"/>
      <c r="BR95" s="188"/>
      <c r="BS95" s="188"/>
      <c r="BT95" s="188"/>
      <c r="BU95" s="188"/>
      <c r="BV95" s="188"/>
      <c r="BW95" s="193"/>
      <c r="BX95" s="187"/>
      <c r="BY95" s="188"/>
      <c r="BZ95" s="188"/>
      <c r="CA95" s="188"/>
      <c r="CB95" s="188"/>
      <c r="CC95" s="193"/>
      <c r="CD95" s="3"/>
      <c r="CE95" s="3"/>
    </row>
    <row r="96" spans="2:83" ht="14.25" customHeight="1">
      <c r="C96" s="303"/>
      <c r="D96" s="304"/>
      <c r="E96" s="304"/>
      <c r="F96" s="304"/>
      <c r="G96" s="305"/>
      <c r="H96" s="306"/>
      <c r="I96" s="306"/>
      <c r="J96" s="306"/>
      <c r="K96" s="306"/>
      <c r="L96" s="306"/>
      <c r="M96" s="306"/>
      <c r="N96" s="306"/>
      <c r="O96" s="306"/>
      <c r="P96" s="307"/>
      <c r="Q96" s="303"/>
      <c r="R96" s="304"/>
      <c r="S96" s="304"/>
      <c r="T96" s="304"/>
      <c r="U96" s="304"/>
      <c r="V96" s="304"/>
      <c r="W96" s="304"/>
      <c r="X96" s="304"/>
      <c r="Y96" s="311"/>
      <c r="Z96" s="304"/>
      <c r="AA96" s="304"/>
      <c r="AB96" s="304"/>
      <c r="AC96" s="304"/>
      <c r="AD96" s="304"/>
      <c r="AE96" s="304"/>
      <c r="AF96" s="311"/>
      <c r="AG96" s="303"/>
      <c r="AH96" s="304"/>
      <c r="AI96" s="304"/>
      <c r="AJ96" s="304"/>
      <c r="AK96" s="304"/>
      <c r="AL96" s="311"/>
      <c r="AM96" s="3"/>
      <c r="AN96" s="3"/>
      <c r="AT96" s="187"/>
      <c r="AU96" s="188"/>
      <c r="AV96" s="188"/>
      <c r="AW96" s="188"/>
      <c r="AX96" s="312"/>
      <c r="AY96" s="313"/>
      <c r="AZ96" s="313"/>
      <c r="BA96" s="313"/>
      <c r="BB96" s="313"/>
      <c r="BC96" s="313"/>
      <c r="BD96" s="313"/>
      <c r="BE96" s="313"/>
      <c r="BF96" s="313"/>
      <c r="BG96" s="314"/>
      <c r="BH96" s="187"/>
      <c r="BI96" s="188"/>
      <c r="BJ96" s="188"/>
      <c r="BK96" s="188"/>
      <c r="BL96" s="188"/>
      <c r="BM96" s="188"/>
      <c r="BN96" s="188"/>
      <c r="BO96" s="188"/>
      <c r="BP96" s="193"/>
      <c r="BQ96" s="188"/>
      <c r="BR96" s="188"/>
      <c r="BS96" s="188"/>
      <c r="BT96" s="188"/>
      <c r="BU96" s="188"/>
      <c r="BV96" s="188"/>
      <c r="BW96" s="193"/>
      <c r="BX96" s="187"/>
      <c r="BY96" s="188"/>
      <c r="BZ96" s="188"/>
      <c r="CA96" s="188"/>
      <c r="CB96" s="188"/>
      <c r="CC96" s="193"/>
      <c r="CD96" s="3"/>
      <c r="CE96" s="3"/>
    </row>
    <row r="97" spans="2:83" ht="14.25" customHeight="1">
      <c r="C97" s="25"/>
      <c r="D97" s="25"/>
      <c r="E97" s="25"/>
      <c r="F97" s="25"/>
      <c r="G97" s="5"/>
      <c r="H97" s="5"/>
      <c r="I97" s="5"/>
      <c r="J97" s="5"/>
      <c r="K97" s="5"/>
      <c r="L97" s="5"/>
      <c r="M97" s="5"/>
      <c r="N97" s="5"/>
      <c r="O97" s="5"/>
      <c r="P97" s="5"/>
      <c r="Q97" s="25"/>
      <c r="R97" s="25"/>
      <c r="S97" s="25"/>
      <c r="T97" s="25"/>
      <c r="U97" s="25"/>
      <c r="V97" s="25"/>
      <c r="W97" s="25"/>
      <c r="X97" s="25"/>
      <c r="Y97" s="25"/>
      <c r="Z97" s="25"/>
      <c r="AA97" s="25"/>
      <c r="AB97" s="25"/>
      <c r="AC97" s="25"/>
      <c r="AD97" s="25"/>
      <c r="AE97" s="25"/>
      <c r="AF97" s="25"/>
      <c r="AG97" s="25"/>
      <c r="AH97" s="25"/>
      <c r="AI97" s="25"/>
      <c r="AJ97" s="25"/>
      <c r="AK97" s="25"/>
      <c r="AL97" s="25"/>
      <c r="AM97" s="3"/>
      <c r="AN97" s="3"/>
      <c r="AT97" s="25"/>
      <c r="AU97" s="25"/>
      <c r="AV97" s="25"/>
      <c r="AW97" s="25"/>
      <c r="AX97" s="5"/>
      <c r="AY97" s="5"/>
      <c r="AZ97" s="5"/>
      <c r="BA97" s="5"/>
      <c r="BB97" s="5"/>
      <c r="BC97" s="5"/>
      <c r="BD97" s="5"/>
      <c r="BE97" s="5"/>
      <c r="BF97" s="5"/>
      <c r="BG97" s="5"/>
      <c r="BH97" s="25"/>
      <c r="BI97" s="25"/>
      <c r="BJ97" s="25"/>
      <c r="BK97" s="25"/>
      <c r="BL97" s="25"/>
      <c r="BM97" s="25"/>
      <c r="BN97" s="25"/>
      <c r="BO97" s="25"/>
      <c r="BP97" s="25"/>
      <c r="BQ97" s="25"/>
      <c r="BR97" s="25"/>
      <c r="BS97" s="25"/>
      <c r="BT97" s="25"/>
      <c r="BU97" s="25"/>
      <c r="BV97" s="25"/>
      <c r="BW97" s="25"/>
      <c r="BX97" s="25"/>
      <c r="BY97" s="25"/>
      <c r="BZ97" s="25"/>
      <c r="CA97" s="25"/>
      <c r="CB97" s="25"/>
      <c r="CC97" s="25"/>
      <c r="CD97" s="3"/>
      <c r="CE97" s="3"/>
    </row>
    <row r="98" spans="2:83" ht="22.5" customHeight="1">
      <c r="B98" s="9" t="s">
        <v>92</v>
      </c>
      <c r="AS98" s="9" t="s">
        <v>92</v>
      </c>
    </row>
    <row r="99" spans="2:83" ht="35.1" customHeight="1">
      <c r="C99" s="195" t="s">
        <v>93</v>
      </c>
      <c r="D99" s="195"/>
      <c r="E99" s="195" t="s">
        <v>94</v>
      </c>
      <c r="F99" s="195"/>
      <c r="G99" s="195"/>
      <c r="H99" s="195"/>
      <c r="I99" s="195"/>
      <c r="J99" s="195"/>
      <c r="K99" s="195"/>
      <c r="L99" s="195"/>
      <c r="M99" s="195"/>
      <c r="N99" s="195"/>
      <c r="O99" s="195"/>
      <c r="P99" s="195"/>
      <c r="Q99" s="195"/>
      <c r="R99" s="195"/>
      <c r="S99" s="341" t="s">
        <v>95</v>
      </c>
      <c r="T99" s="341"/>
      <c r="U99" s="341"/>
      <c r="V99" s="341"/>
      <c r="W99" s="341"/>
      <c r="X99" s="341"/>
      <c r="Y99" s="210"/>
      <c r="Z99" s="341" t="s">
        <v>96</v>
      </c>
      <c r="AA99" s="341"/>
      <c r="AB99" s="341"/>
      <c r="AC99" s="341"/>
      <c r="AD99" s="341"/>
      <c r="AE99" s="341"/>
      <c r="AF99" s="341"/>
      <c r="AG99" s="341"/>
      <c r="AH99" s="341"/>
      <c r="AI99" s="341"/>
      <c r="AJ99" s="341"/>
      <c r="AK99" s="341"/>
      <c r="AL99" s="341"/>
      <c r="AT99" s="319" t="s">
        <v>93</v>
      </c>
      <c r="AU99" s="319"/>
      <c r="AV99" s="319" t="s">
        <v>94</v>
      </c>
      <c r="AW99" s="319"/>
      <c r="AX99" s="319"/>
      <c r="AY99" s="319"/>
      <c r="AZ99" s="319"/>
      <c r="BA99" s="319"/>
      <c r="BB99" s="319"/>
      <c r="BC99" s="319"/>
      <c r="BD99" s="319"/>
      <c r="BE99" s="319"/>
      <c r="BF99" s="319"/>
      <c r="BG99" s="319"/>
      <c r="BH99" s="319"/>
      <c r="BI99" s="319"/>
      <c r="BJ99" s="320" t="s">
        <v>95</v>
      </c>
      <c r="BK99" s="320"/>
      <c r="BL99" s="320"/>
      <c r="BM99" s="320"/>
      <c r="BN99" s="320"/>
      <c r="BO99" s="320"/>
      <c r="BP99" s="196"/>
      <c r="BQ99" s="320" t="s">
        <v>96</v>
      </c>
      <c r="BR99" s="320"/>
      <c r="BS99" s="320"/>
      <c r="BT99" s="320"/>
      <c r="BU99" s="320"/>
      <c r="BV99" s="320"/>
      <c r="BW99" s="320"/>
      <c r="BX99" s="320"/>
      <c r="BY99" s="320"/>
      <c r="BZ99" s="320"/>
      <c r="CA99" s="320"/>
      <c r="CB99" s="320"/>
      <c r="CC99" s="320"/>
    </row>
    <row r="100" spans="2:83" ht="35.1" customHeight="1">
      <c r="C100" s="328" t="s">
        <v>97</v>
      </c>
      <c r="D100" s="328"/>
      <c r="E100" s="516"/>
      <c r="F100" s="517"/>
      <c r="G100" s="517"/>
      <c r="H100" s="517"/>
      <c r="I100" s="517"/>
      <c r="J100" s="517"/>
      <c r="K100" s="517"/>
      <c r="L100" s="12" t="s">
        <v>98</v>
      </c>
      <c r="M100" s="12"/>
      <c r="N100" s="197"/>
      <c r="O100" s="331"/>
      <c r="P100" s="12" t="s">
        <v>99</v>
      </c>
      <c r="Q100" s="12"/>
      <c r="R100" s="28"/>
      <c r="S100" s="325"/>
      <c r="T100" s="326"/>
      <c r="U100" s="326"/>
      <c r="V100" s="326"/>
      <c r="W100" s="326"/>
      <c r="X100" s="29" t="s">
        <v>22</v>
      </c>
      <c r="Y100" s="29"/>
      <c r="Z100" s="323"/>
      <c r="AA100" s="324"/>
      <c r="AB100" s="324"/>
      <c r="AC100" s="324"/>
      <c r="AD100" s="324"/>
      <c r="AE100" s="324"/>
      <c r="AF100" s="324"/>
      <c r="AG100" s="324"/>
      <c r="AH100" s="324"/>
      <c r="AI100" s="324"/>
      <c r="AJ100" s="324"/>
      <c r="AK100" s="324"/>
      <c r="AL100" s="327"/>
      <c r="AT100" s="328" t="s">
        <v>97</v>
      </c>
      <c r="AU100" s="328"/>
      <c r="AV100" s="329" t="s">
        <v>100</v>
      </c>
      <c r="AW100" s="330"/>
      <c r="AX100" s="330"/>
      <c r="AY100" s="330"/>
      <c r="AZ100" s="330"/>
      <c r="BA100" s="330"/>
      <c r="BB100" s="330"/>
      <c r="BC100" s="12" t="s">
        <v>98</v>
      </c>
      <c r="BD100" s="12"/>
      <c r="BE100" s="197">
        <v>3</v>
      </c>
      <c r="BF100" s="331"/>
      <c r="BG100" s="12" t="s">
        <v>99</v>
      </c>
      <c r="BH100" s="12"/>
      <c r="BI100" s="28"/>
      <c r="BJ100" s="332">
        <v>26</v>
      </c>
      <c r="BK100" s="333"/>
      <c r="BL100" s="333"/>
      <c r="BM100" s="333"/>
      <c r="BN100" s="333"/>
      <c r="BO100" s="29" t="s">
        <v>22</v>
      </c>
      <c r="BP100" s="29"/>
      <c r="BQ100" s="334" t="s">
        <v>101</v>
      </c>
      <c r="BR100" s="335"/>
      <c r="BS100" s="335"/>
      <c r="BT100" s="335"/>
      <c r="BU100" s="335"/>
      <c r="BV100" s="335"/>
      <c r="BW100" s="335"/>
      <c r="BX100" s="335"/>
      <c r="BY100" s="335"/>
      <c r="BZ100" s="335"/>
      <c r="CA100" s="335"/>
      <c r="CB100" s="335"/>
      <c r="CC100" s="336"/>
    </row>
    <row r="101" spans="2:83" ht="35.1" customHeight="1">
      <c r="C101" s="328" t="s">
        <v>102</v>
      </c>
      <c r="D101" s="328"/>
      <c r="E101" s="323"/>
      <c r="F101" s="324"/>
      <c r="G101" s="324"/>
      <c r="H101" s="324"/>
      <c r="I101" s="324"/>
      <c r="J101" s="324"/>
      <c r="K101" s="324"/>
      <c r="L101" s="29" t="s">
        <v>98</v>
      </c>
      <c r="M101" s="29"/>
      <c r="N101" s="188"/>
      <c r="O101" s="337"/>
      <c r="P101" s="29" t="s">
        <v>99</v>
      </c>
      <c r="Q101" s="29"/>
      <c r="R101" s="30"/>
      <c r="S101" s="325"/>
      <c r="T101" s="326"/>
      <c r="U101" s="326"/>
      <c r="V101" s="326"/>
      <c r="W101" s="326"/>
      <c r="X101" s="29" t="s">
        <v>22</v>
      </c>
      <c r="Y101" s="29"/>
      <c r="Z101" s="323"/>
      <c r="AA101" s="324"/>
      <c r="AB101" s="324"/>
      <c r="AC101" s="324"/>
      <c r="AD101" s="324"/>
      <c r="AE101" s="324"/>
      <c r="AF101" s="324"/>
      <c r="AG101" s="324"/>
      <c r="AH101" s="324"/>
      <c r="AI101" s="324"/>
      <c r="AJ101" s="324"/>
      <c r="AK101" s="324"/>
      <c r="AL101" s="327"/>
      <c r="AT101" s="328" t="s">
        <v>102</v>
      </c>
      <c r="AU101" s="328"/>
      <c r="AV101" s="334" t="s">
        <v>103</v>
      </c>
      <c r="AW101" s="335"/>
      <c r="AX101" s="335"/>
      <c r="AY101" s="335"/>
      <c r="AZ101" s="335"/>
      <c r="BA101" s="335"/>
      <c r="BB101" s="335"/>
      <c r="BC101" s="29" t="s">
        <v>98</v>
      </c>
      <c r="BD101" s="29"/>
      <c r="BE101" s="188">
        <v>4</v>
      </c>
      <c r="BF101" s="337"/>
      <c r="BG101" s="29" t="s">
        <v>99</v>
      </c>
      <c r="BH101" s="29"/>
      <c r="BI101" s="30"/>
      <c r="BJ101" s="332">
        <v>26</v>
      </c>
      <c r="BK101" s="333"/>
      <c r="BL101" s="333"/>
      <c r="BM101" s="333"/>
      <c r="BN101" s="333"/>
      <c r="BO101" s="29" t="s">
        <v>22</v>
      </c>
      <c r="BP101" s="29"/>
      <c r="BQ101" s="334" t="s">
        <v>104</v>
      </c>
      <c r="BR101" s="335"/>
      <c r="BS101" s="335"/>
      <c r="BT101" s="335"/>
      <c r="BU101" s="335"/>
      <c r="BV101" s="335"/>
      <c r="BW101" s="335"/>
      <c r="BX101" s="335"/>
      <c r="BY101" s="335"/>
      <c r="BZ101" s="335"/>
      <c r="CA101" s="335"/>
      <c r="CB101" s="335"/>
      <c r="CC101" s="336"/>
    </row>
    <row r="102" spans="2:83" ht="35.1" customHeight="1">
      <c r="C102" s="328" t="s">
        <v>105</v>
      </c>
      <c r="D102" s="328"/>
      <c r="E102" s="323"/>
      <c r="F102" s="324"/>
      <c r="G102" s="324"/>
      <c r="H102" s="324"/>
      <c r="I102" s="324"/>
      <c r="J102" s="324"/>
      <c r="K102" s="324"/>
      <c r="L102" s="29" t="s">
        <v>98</v>
      </c>
      <c r="M102" s="29"/>
      <c r="N102" s="188"/>
      <c r="O102" s="337"/>
      <c r="P102" s="29" t="s">
        <v>99</v>
      </c>
      <c r="Q102" s="29"/>
      <c r="R102" s="30"/>
      <c r="S102" s="325"/>
      <c r="T102" s="326"/>
      <c r="U102" s="326"/>
      <c r="V102" s="326"/>
      <c r="W102" s="326"/>
      <c r="X102" s="29" t="s">
        <v>22</v>
      </c>
      <c r="Y102" s="29"/>
      <c r="Z102" s="323"/>
      <c r="AA102" s="324"/>
      <c r="AB102" s="324"/>
      <c r="AC102" s="324"/>
      <c r="AD102" s="324"/>
      <c r="AE102" s="324"/>
      <c r="AF102" s="324"/>
      <c r="AG102" s="324"/>
      <c r="AH102" s="324"/>
      <c r="AI102" s="324"/>
      <c r="AJ102" s="324"/>
      <c r="AK102" s="324"/>
      <c r="AL102" s="327"/>
      <c r="AT102" s="328" t="s">
        <v>105</v>
      </c>
      <c r="AU102" s="328"/>
      <c r="AV102" s="334" t="s">
        <v>106</v>
      </c>
      <c r="AW102" s="335"/>
      <c r="AX102" s="335"/>
      <c r="AY102" s="335"/>
      <c r="AZ102" s="335"/>
      <c r="BA102" s="335"/>
      <c r="BB102" s="335"/>
      <c r="BC102" s="29" t="s">
        <v>98</v>
      </c>
      <c r="BD102" s="29"/>
      <c r="BE102" s="188">
        <v>5</v>
      </c>
      <c r="BF102" s="337"/>
      <c r="BG102" s="29" t="s">
        <v>99</v>
      </c>
      <c r="BH102" s="29"/>
      <c r="BI102" s="30"/>
      <c r="BJ102" s="332">
        <v>26</v>
      </c>
      <c r="BK102" s="333"/>
      <c r="BL102" s="333"/>
      <c r="BM102" s="333"/>
      <c r="BN102" s="333"/>
      <c r="BO102" s="29" t="s">
        <v>22</v>
      </c>
      <c r="BP102" s="29"/>
      <c r="BQ102" s="334" t="s">
        <v>104</v>
      </c>
      <c r="BR102" s="335"/>
      <c r="BS102" s="335"/>
      <c r="BT102" s="335"/>
      <c r="BU102" s="335"/>
      <c r="BV102" s="335"/>
      <c r="BW102" s="335"/>
      <c r="BX102" s="335"/>
      <c r="BY102" s="335"/>
      <c r="BZ102" s="335"/>
      <c r="CA102" s="335"/>
      <c r="CB102" s="335"/>
      <c r="CC102" s="336"/>
    </row>
    <row r="103" spans="2:83" ht="35.1" customHeight="1">
      <c r="C103" s="328" t="s">
        <v>107</v>
      </c>
      <c r="D103" s="328"/>
      <c r="E103" s="323"/>
      <c r="F103" s="324"/>
      <c r="G103" s="324"/>
      <c r="H103" s="324"/>
      <c r="I103" s="324"/>
      <c r="J103" s="324"/>
      <c r="K103" s="324"/>
      <c r="L103" s="29" t="s">
        <v>98</v>
      </c>
      <c r="M103" s="29"/>
      <c r="N103" s="337"/>
      <c r="O103" s="337"/>
      <c r="P103" s="29" t="s">
        <v>99</v>
      </c>
      <c r="Q103" s="29"/>
      <c r="R103" s="30"/>
      <c r="S103" s="325"/>
      <c r="T103" s="326"/>
      <c r="U103" s="326"/>
      <c r="V103" s="326"/>
      <c r="W103" s="326"/>
      <c r="X103" s="29" t="s">
        <v>22</v>
      </c>
      <c r="Y103" s="29"/>
      <c r="Z103" s="323"/>
      <c r="AA103" s="324"/>
      <c r="AB103" s="324"/>
      <c r="AC103" s="324"/>
      <c r="AD103" s="324"/>
      <c r="AE103" s="324"/>
      <c r="AF103" s="324"/>
      <c r="AG103" s="324"/>
      <c r="AH103" s="324"/>
      <c r="AI103" s="324"/>
      <c r="AJ103" s="324"/>
      <c r="AK103" s="324"/>
      <c r="AL103" s="327"/>
      <c r="AT103" s="328" t="s">
        <v>107</v>
      </c>
      <c r="AU103" s="328"/>
      <c r="AV103" s="334"/>
      <c r="AW103" s="335"/>
      <c r="AX103" s="335"/>
      <c r="AY103" s="335"/>
      <c r="AZ103" s="335"/>
      <c r="BA103" s="335"/>
      <c r="BB103" s="335"/>
      <c r="BC103" s="29" t="s">
        <v>98</v>
      </c>
      <c r="BD103" s="29"/>
      <c r="BE103" s="337"/>
      <c r="BF103" s="337"/>
      <c r="BG103" s="29" t="s">
        <v>99</v>
      </c>
      <c r="BH103" s="29"/>
      <c r="BI103" s="30"/>
      <c r="BJ103" s="332"/>
      <c r="BK103" s="333"/>
      <c r="BL103" s="333"/>
      <c r="BM103" s="333"/>
      <c r="BN103" s="333"/>
      <c r="BO103" s="29" t="s">
        <v>22</v>
      </c>
      <c r="BP103" s="29"/>
      <c r="BQ103" s="334"/>
      <c r="BR103" s="335"/>
      <c r="BS103" s="335"/>
      <c r="BT103" s="335"/>
      <c r="BU103" s="335"/>
      <c r="BV103" s="335"/>
      <c r="BW103" s="335"/>
      <c r="BX103" s="335"/>
      <c r="BY103" s="335"/>
      <c r="BZ103" s="335"/>
      <c r="CA103" s="335"/>
      <c r="CB103" s="335"/>
      <c r="CC103" s="336"/>
    </row>
    <row r="104" spans="2:83" ht="35.1" customHeight="1">
      <c r="C104" s="328" t="s">
        <v>108</v>
      </c>
      <c r="D104" s="328"/>
      <c r="E104" s="323"/>
      <c r="F104" s="324"/>
      <c r="G104" s="324"/>
      <c r="H104" s="324"/>
      <c r="I104" s="324"/>
      <c r="J104" s="324"/>
      <c r="K104" s="324"/>
      <c r="L104" s="29" t="s">
        <v>98</v>
      </c>
      <c r="M104" s="29"/>
      <c r="N104" s="337"/>
      <c r="O104" s="337"/>
      <c r="P104" s="29" t="s">
        <v>99</v>
      </c>
      <c r="Q104" s="29"/>
      <c r="R104" s="30"/>
      <c r="S104" s="325"/>
      <c r="T104" s="326"/>
      <c r="U104" s="326"/>
      <c r="V104" s="326"/>
      <c r="W104" s="326"/>
      <c r="X104" s="29" t="s">
        <v>22</v>
      </c>
      <c r="Y104" s="29"/>
      <c r="Z104" s="323"/>
      <c r="AA104" s="324"/>
      <c r="AB104" s="324"/>
      <c r="AC104" s="324"/>
      <c r="AD104" s="324"/>
      <c r="AE104" s="324"/>
      <c r="AF104" s="324"/>
      <c r="AG104" s="324"/>
      <c r="AH104" s="324"/>
      <c r="AI104" s="324"/>
      <c r="AJ104" s="324"/>
      <c r="AK104" s="324"/>
      <c r="AL104" s="327"/>
      <c r="AT104" s="328" t="s">
        <v>108</v>
      </c>
      <c r="AU104" s="328"/>
      <c r="AV104" s="334"/>
      <c r="AW104" s="335"/>
      <c r="AX104" s="335"/>
      <c r="AY104" s="335"/>
      <c r="AZ104" s="335"/>
      <c r="BA104" s="335"/>
      <c r="BB104" s="335"/>
      <c r="BC104" s="29" t="s">
        <v>98</v>
      </c>
      <c r="BD104" s="29"/>
      <c r="BE104" s="337"/>
      <c r="BF104" s="337"/>
      <c r="BG104" s="29" t="s">
        <v>99</v>
      </c>
      <c r="BH104" s="29"/>
      <c r="BI104" s="30"/>
      <c r="BJ104" s="332"/>
      <c r="BK104" s="333"/>
      <c r="BL104" s="333"/>
      <c r="BM104" s="333"/>
      <c r="BN104" s="333"/>
      <c r="BO104" s="29" t="s">
        <v>22</v>
      </c>
      <c r="BP104" s="29"/>
      <c r="BQ104" s="334"/>
      <c r="BR104" s="335"/>
      <c r="BS104" s="335"/>
      <c r="BT104" s="335"/>
      <c r="BU104" s="335"/>
      <c r="BV104" s="335"/>
      <c r="BW104" s="335"/>
      <c r="BX104" s="335"/>
      <c r="BY104" s="335"/>
      <c r="BZ104" s="335"/>
      <c r="CA104" s="335"/>
      <c r="CB104" s="335"/>
      <c r="CC104" s="336"/>
    </row>
    <row r="105" spans="2:83" ht="35.1" customHeight="1">
      <c r="C105" s="328" t="s">
        <v>109</v>
      </c>
      <c r="D105" s="328"/>
      <c r="E105" s="323"/>
      <c r="F105" s="324"/>
      <c r="G105" s="324"/>
      <c r="H105" s="324"/>
      <c r="I105" s="324"/>
      <c r="J105" s="324"/>
      <c r="K105" s="324"/>
      <c r="L105" s="29" t="s">
        <v>98</v>
      </c>
      <c r="M105" s="29"/>
      <c r="N105" s="337"/>
      <c r="O105" s="337"/>
      <c r="P105" s="29" t="s">
        <v>99</v>
      </c>
      <c r="Q105" s="29"/>
      <c r="R105" s="30"/>
      <c r="S105" s="325"/>
      <c r="T105" s="326"/>
      <c r="U105" s="326"/>
      <c r="V105" s="326"/>
      <c r="W105" s="326"/>
      <c r="X105" s="29" t="s">
        <v>22</v>
      </c>
      <c r="Y105" s="29"/>
      <c r="Z105" s="323"/>
      <c r="AA105" s="324"/>
      <c r="AB105" s="324"/>
      <c r="AC105" s="324"/>
      <c r="AD105" s="324"/>
      <c r="AE105" s="324"/>
      <c r="AF105" s="324"/>
      <c r="AG105" s="324"/>
      <c r="AH105" s="324"/>
      <c r="AI105" s="324"/>
      <c r="AJ105" s="324"/>
      <c r="AK105" s="324"/>
      <c r="AL105" s="327"/>
      <c r="AT105" s="328" t="s">
        <v>109</v>
      </c>
      <c r="AU105" s="328"/>
      <c r="AV105" s="334"/>
      <c r="AW105" s="335"/>
      <c r="AX105" s="335"/>
      <c r="AY105" s="335"/>
      <c r="AZ105" s="335"/>
      <c r="BA105" s="335"/>
      <c r="BB105" s="335"/>
      <c r="BC105" s="29" t="s">
        <v>98</v>
      </c>
      <c r="BD105" s="29"/>
      <c r="BE105" s="337"/>
      <c r="BF105" s="337"/>
      <c r="BG105" s="29" t="s">
        <v>99</v>
      </c>
      <c r="BH105" s="29"/>
      <c r="BI105" s="30"/>
      <c r="BJ105" s="332"/>
      <c r="BK105" s="333"/>
      <c r="BL105" s="333"/>
      <c r="BM105" s="333"/>
      <c r="BN105" s="333"/>
      <c r="BO105" s="29" t="s">
        <v>22</v>
      </c>
      <c r="BP105" s="29"/>
      <c r="BQ105" s="334"/>
      <c r="BR105" s="335"/>
      <c r="BS105" s="335"/>
      <c r="BT105" s="335"/>
      <c r="BU105" s="335"/>
      <c r="BV105" s="335"/>
      <c r="BW105" s="335"/>
      <c r="BX105" s="335"/>
      <c r="BY105" s="335"/>
      <c r="BZ105" s="335"/>
      <c r="CA105" s="335"/>
      <c r="CB105" s="335"/>
      <c r="CC105" s="336"/>
    </row>
    <row r="106" spans="2:83" ht="35.1" customHeight="1">
      <c r="C106" s="328" t="s">
        <v>110</v>
      </c>
      <c r="D106" s="328"/>
      <c r="E106" s="516"/>
      <c r="F106" s="517"/>
      <c r="G106" s="517"/>
      <c r="H106" s="517"/>
      <c r="I106" s="517"/>
      <c r="J106" s="517"/>
      <c r="K106" s="517"/>
      <c r="L106" s="12" t="s">
        <v>98</v>
      </c>
      <c r="M106" s="12"/>
      <c r="N106" s="331"/>
      <c r="O106" s="331"/>
      <c r="P106" s="12" t="s">
        <v>99</v>
      </c>
      <c r="Q106" s="12"/>
      <c r="R106" s="28"/>
      <c r="S106" s="325"/>
      <c r="T106" s="326"/>
      <c r="U106" s="326"/>
      <c r="V106" s="326"/>
      <c r="W106" s="326"/>
      <c r="X106" s="29" t="s">
        <v>22</v>
      </c>
      <c r="Y106" s="29"/>
      <c r="Z106" s="323"/>
      <c r="AA106" s="324"/>
      <c r="AB106" s="324"/>
      <c r="AC106" s="324"/>
      <c r="AD106" s="324"/>
      <c r="AE106" s="324"/>
      <c r="AF106" s="324"/>
      <c r="AG106" s="324"/>
      <c r="AH106" s="324"/>
      <c r="AI106" s="324"/>
      <c r="AJ106" s="324"/>
      <c r="AK106" s="324"/>
      <c r="AL106" s="327"/>
      <c r="AT106" s="328" t="s">
        <v>110</v>
      </c>
      <c r="AU106" s="328"/>
      <c r="AV106" s="329"/>
      <c r="AW106" s="330"/>
      <c r="AX106" s="330"/>
      <c r="AY106" s="330"/>
      <c r="AZ106" s="330"/>
      <c r="BA106" s="330"/>
      <c r="BB106" s="330"/>
      <c r="BC106" s="12" t="s">
        <v>98</v>
      </c>
      <c r="BD106" s="12"/>
      <c r="BE106" s="331"/>
      <c r="BF106" s="331"/>
      <c r="BG106" s="12" t="s">
        <v>99</v>
      </c>
      <c r="BH106" s="12"/>
      <c r="BI106" s="28"/>
      <c r="BJ106" s="332"/>
      <c r="BK106" s="333"/>
      <c r="BL106" s="333"/>
      <c r="BM106" s="333"/>
      <c r="BN106" s="333"/>
      <c r="BO106" s="29" t="s">
        <v>22</v>
      </c>
      <c r="BP106" s="29"/>
      <c r="BQ106" s="334"/>
      <c r="BR106" s="335"/>
      <c r="BS106" s="335"/>
      <c r="BT106" s="335"/>
      <c r="BU106" s="335"/>
      <c r="BV106" s="335"/>
      <c r="BW106" s="335"/>
      <c r="BX106" s="335"/>
      <c r="BY106" s="335"/>
      <c r="BZ106" s="335"/>
      <c r="CA106" s="335"/>
      <c r="CB106" s="335"/>
      <c r="CC106" s="336"/>
    </row>
    <row r="107" spans="2:83" ht="35.1" customHeight="1">
      <c r="C107" s="328" t="s">
        <v>111</v>
      </c>
      <c r="D107" s="328"/>
      <c r="E107" s="323"/>
      <c r="F107" s="324"/>
      <c r="G107" s="324"/>
      <c r="H107" s="324"/>
      <c r="I107" s="324"/>
      <c r="J107" s="324"/>
      <c r="K107" s="324"/>
      <c r="L107" s="29" t="s">
        <v>98</v>
      </c>
      <c r="M107" s="29"/>
      <c r="N107" s="337"/>
      <c r="O107" s="337"/>
      <c r="P107" s="29" t="s">
        <v>99</v>
      </c>
      <c r="Q107" s="29"/>
      <c r="R107" s="30"/>
      <c r="S107" s="325"/>
      <c r="T107" s="326"/>
      <c r="U107" s="326"/>
      <c r="V107" s="326"/>
      <c r="W107" s="326"/>
      <c r="X107" s="29" t="s">
        <v>22</v>
      </c>
      <c r="Y107" s="29"/>
      <c r="Z107" s="323"/>
      <c r="AA107" s="324"/>
      <c r="AB107" s="324"/>
      <c r="AC107" s="324"/>
      <c r="AD107" s="324"/>
      <c r="AE107" s="324"/>
      <c r="AF107" s="324"/>
      <c r="AG107" s="324"/>
      <c r="AH107" s="324"/>
      <c r="AI107" s="324"/>
      <c r="AJ107" s="324"/>
      <c r="AK107" s="324"/>
      <c r="AL107" s="327"/>
      <c r="AT107" s="328" t="s">
        <v>111</v>
      </c>
      <c r="AU107" s="328"/>
      <c r="AV107" s="334"/>
      <c r="AW107" s="335"/>
      <c r="AX107" s="335"/>
      <c r="AY107" s="335"/>
      <c r="AZ107" s="335"/>
      <c r="BA107" s="335"/>
      <c r="BB107" s="335"/>
      <c r="BC107" s="29" t="s">
        <v>98</v>
      </c>
      <c r="BD107" s="29"/>
      <c r="BE107" s="337"/>
      <c r="BF107" s="337"/>
      <c r="BG107" s="29" t="s">
        <v>99</v>
      </c>
      <c r="BH107" s="29"/>
      <c r="BI107" s="30"/>
      <c r="BJ107" s="332"/>
      <c r="BK107" s="333"/>
      <c r="BL107" s="333"/>
      <c r="BM107" s="333"/>
      <c r="BN107" s="333"/>
      <c r="BO107" s="29" t="s">
        <v>22</v>
      </c>
      <c r="BP107" s="29"/>
      <c r="BQ107" s="334"/>
      <c r="BR107" s="335"/>
      <c r="BS107" s="335"/>
      <c r="BT107" s="335"/>
      <c r="BU107" s="335"/>
      <c r="BV107" s="335"/>
      <c r="BW107" s="335"/>
      <c r="BX107" s="335"/>
      <c r="BY107" s="335"/>
      <c r="BZ107" s="335"/>
      <c r="CA107" s="335"/>
      <c r="CB107" s="335"/>
      <c r="CC107" s="336"/>
    </row>
    <row r="108" spans="2:83" ht="35.1" customHeight="1">
      <c r="C108" s="328" t="s">
        <v>112</v>
      </c>
      <c r="D108" s="328"/>
      <c r="E108" s="323"/>
      <c r="F108" s="324"/>
      <c r="G108" s="324"/>
      <c r="H108" s="324"/>
      <c r="I108" s="324"/>
      <c r="J108" s="324"/>
      <c r="K108" s="324"/>
      <c r="L108" s="29" t="s">
        <v>98</v>
      </c>
      <c r="M108" s="29"/>
      <c r="N108" s="337"/>
      <c r="O108" s="337"/>
      <c r="P108" s="29" t="s">
        <v>99</v>
      </c>
      <c r="Q108" s="29"/>
      <c r="R108" s="30"/>
      <c r="S108" s="325"/>
      <c r="T108" s="326"/>
      <c r="U108" s="326"/>
      <c r="V108" s="326"/>
      <c r="W108" s="326"/>
      <c r="X108" s="29" t="s">
        <v>22</v>
      </c>
      <c r="Y108" s="29"/>
      <c r="Z108" s="323"/>
      <c r="AA108" s="324"/>
      <c r="AB108" s="324"/>
      <c r="AC108" s="324"/>
      <c r="AD108" s="324"/>
      <c r="AE108" s="324"/>
      <c r="AF108" s="324"/>
      <c r="AG108" s="324"/>
      <c r="AH108" s="324"/>
      <c r="AI108" s="324"/>
      <c r="AJ108" s="324"/>
      <c r="AK108" s="324"/>
      <c r="AL108" s="327"/>
      <c r="AT108" s="328" t="s">
        <v>112</v>
      </c>
      <c r="AU108" s="328"/>
      <c r="AV108" s="334"/>
      <c r="AW108" s="335"/>
      <c r="AX108" s="335"/>
      <c r="AY108" s="335"/>
      <c r="AZ108" s="335"/>
      <c r="BA108" s="335"/>
      <c r="BB108" s="335"/>
      <c r="BC108" s="29" t="s">
        <v>98</v>
      </c>
      <c r="BD108" s="29"/>
      <c r="BE108" s="337"/>
      <c r="BF108" s="337"/>
      <c r="BG108" s="29" t="s">
        <v>99</v>
      </c>
      <c r="BH108" s="29"/>
      <c r="BI108" s="30"/>
      <c r="BJ108" s="332"/>
      <c r="BK108" s="333"/>
      <c r="BL108" s="333"/>
      <c r="BM108" s="333"/>
      <c r="BN108" s="333"/>
      <c r="BO108" s="29" t="s">
        <v>22</v>
      </c>
      <c r="BP108" s="29"/>
      <c r="BQ108" s="334"/>
      <c r="BR108" s="335"/>
      <c r="BS108" s="335"/>
      <c r="BT108" s="335"/>
      <c r="BU108" s="335"/>
      <c r="BV108" s="335"/>
      <c r="BW108" s="335"/>
      <c r="BX108" s="335"/>
      <c r="BY108" s="335"/>
      <c r="BZ108" s="335"/>
      <c r="CA108" s="335"/>
      <c r="CB108" s="335"/>
      <c r="CC108" s="336"/>
    </row>
    <row r="109" spans="2:83" ht="35.1" customHeight="1">
      <c r="C109" s="328" t="s">
        <v>113</v>
      </c>
      <c r="D109" s="328"/>
      <c r="E109" s="323"/>
      <c r="F109" s="324"/>
      <c r="G109" s="324"/>
      <c r="H109" s="324"/>
      <c r="I109" s="324"/>
      <c r="J109" s="324"/>
      <c r="K109" s="324"/>
      <c r="L109" s="29" t="s">
        <v>98</v>
      </c>
      <c r="M109" s="29"/>
      <c r="N109" s="337"/>
      <c r="O109" s="337"/>
      <c r="P109" s="29" t="s">
        <v>99</v>
      </c>
      <c r="Q109" s="29"/>
      <c r="R109" s="30"/>
      <c r="S109" s="325"/>
      <c r="T109" s="326"/>
      <c r="U109" s="326"/>
      <c r="V109" s="326"/>
      <c r="W109" s="326"/>
      <c r="X109" s="29" t="s">
        <v>22</v>
      </c>
      <c r="Y109" s="29"/>
      <c r="Z109" s="323"/>
      <c r="AA109" s="324"/>
      <c r="AB109" s="324"/>
      <c r="AC109" s="324"/>
      <c r="AD109" s="324"/>
      <c r="AE109" s="324"/>
      <c r="AF109" s="324"/>
      <c r="AG109" s="324"/>
      <c r="AH109" s="324"/>
      <c r="AI109" s="324"/>
      <c r="AJ109" s="324"/>
      <c r="AK109" s="324"/>
      <c r="AL109" s="327"/>
      <c r="AT109" s="328" t="s">
        <v>113</v>
      </c>
      <c r="AU109" s="328"/>
      <c r="AV109" s="334"/>
      <c r="AW109" s="335"/>
      <c r="AX109" s="335"/>
      <c r="AY109" s="335"/>
      <c r="AZ109" s="335"/>
      <c r="BA109" s="335"/>
      <c r="BB109" s="335"/>
      <c r="BC109" s="29" t="s">
        <v>98</v>
      </c>
      <c r="BD109" s="29"/>
      <c r="BE109" s="337"/>
      <c r="BF109" s="337"/>
      <c r="BG109" s="29" t="s">
        <v>99</v>
      </c>
      <c r="BH109" s="29"/>
      <c r="BI109" s="30"/>
      <c r="BJ109" s="332"/>
      <c r="BK109" s="333"/>
      <c r="BL109" s="333"/>
      <c r="BM109" s="333"/>
      <c r="BN109" s="333"/>
      <c r="BO109" s="29" t="s">
        <v>22</v>
      </c>
      <c r="BP109" s="29"/>
      <c r="BQ109" s="334"/>
      <c r="BR109" s="335"/>
      <c r="BS109" s="335"/>
      <c r="BT109" s="335"/>
      <c r="BU109" s="335"/>
      <c r="BV109" s="335"/>
      <c r="BW109" s="335"/>
      <c r="BX109" s="335"/>
      <c r="BY109" s="335"/>
      <c r="BZ109" s="335"/>
      <c r="CA109" s="335"/>
      <c r="CB109" s="335"/>
      <c r="CC109" s="336"/>
    </row>
    <row r="110" spans="2:83" ht="35.1" customHeight="1">
      <c r="C110" s="328" t="s">
        <v>114</v>
      </c>
      <c r="D110" s="328"/>
      <c r="E110" s="323"/>
      <c r="F110" s="324"/>
      <c r="G110" s="324"/>
      <c r="H110" s="324"/>
      <c r="I110" s="324"/>
      <c r="J110" s="324"/>
      <c r="K110" s="324"/>
      <c r="L110" s="29" t="s">
        <v>98</v>
      </c>
      <c r="M110" s="29"/>
      <c r="N110" s="337"/>
      <c r="O110" s="337"/>
      <c r="P110" s="29" t="s">
        <v>99</v>
      </c>
      <c r="Q110" s="29"/>
      <c r="R110" s="30"/>
      <c r="S110" s="325"/>
      <c r="T110" s="326"/>
      <c r="U110" s="326"/>
      <c r="V110" s="326"/>
      <c r="W110" s="326"/>
      <c r="X110" s="29" t="s">
        <v>22</v>
      </c>
      <c r="Y110" s="29"/>
      <c r="Z110" s="323"/>
      <c r="AA110" s="324"/>
      <c r="AB110" s="324"/>
      <c r="AC110" s="324"/>
      <c r="AD110" s="324"/>
      <c r="AE110" s="324"/>
      <c r="AF110" s="324"/>
      <c r="AG110" s="324"/>
      <c r="AH110" s="324"/>
      <c r="AI110" s="324"/>
      <c r="AJ110" s="324"/>
      <c r="AK110" s="324"/>
      <c r="AL110" s="327"/>
      <c r="AT110" s="328" t="s">
        <v>114</v>
      </c>
      <c r="AU110" s="328"/>
      <c r="AV110" s="334"/>
      <c r="AW110" s="335"/>
      <c r="AX110" s="335"/>
      <c r="AY110" s="335"/>
      <c r="AZ110" s="335"/>
      <c r="BA110" s="335"/>
      <c r="BB110" s="335"/>
      <c r="BC110" s="29" t="s">
        <v>98</v>
      </c>
      <c r="BD110" s="29"/>
      <c r="BE110" s="337"/>
      <c r="BF110" s="337"/>
      <c r="BG110" s="29" t="s">
        <v>99</v>
      </c>
      <c r="BH110" s="29"/>
      <c r="BI110" s="30"/>
      <c r="BJ110" s="332"/>
      <c r="BK110" s="333"/>
      <c r="BL110" s="333"/>
      <c r="BM110" s="333"/>
      <c r="BN110" s="333"/>
      <c r="BO110" s="29" t="s">
        <v>22</v>
      </c>
      <c r="BP110" s="29"/>
      <c r="BQ110" s="334"/>
      <c r="BR110" s="335"/>
      <c r="BS110" s="335"/>
      <c r="BT110" s="335"/>
      <c r="BU110" s="335"/>
      <c r="BV110" s="335"/>
      <c r="BW110" s="335"/>
      <c r="BX110" s="335"/>
      <c r="BY110" s="335"/>
      <c r="BZ110" s="335"/>
      <c r="CA110" s="335"/>
      <c r="CB110" s="335"/>
      <c r="CC110" s="336"/>
    </row>
    <row r="111" spans="2:83" ht="35.1" customHeight="1">
      <c r="C111" s="328" t="s">
        <v>115</v>
      </c>
      <c r="D111" s="328"/>
      <c r="E111" s="323"/>
      <c r="F111" s="324"/>
      <c r="G111" s="324"/>
      <c r="H111" s="324"/>
      <c r="I111" s="324"/>
      <c r="J111" s="324"/>
      <c r="K111" s="324"/>
      <c r="L111" s="29" t="s">
        <v>98</v>
      </c>
      <c r="M111" s="29"/>
      <c r="N111" s="337"/>
      <c r="O111" s="337"/>
      <c r="P111" s="29" t="s">
        <v>99</v>
      </c>
      <c r="Q111" s="29"/>
      <c r="R111" s="30"/>
      <c r="S111" s="325"/>
      <c r="T111" s="326"/>
      <c r="U111" s="326"/>
      <c r="V111" s="326"/>
      <c r="W111" s="326"/>
      <c r="X111" s="29" t="s">
        <v>22</v>
      </c>
      <c r="Y111" s="29"/>
      <c r="Z111" s="323"/>
      <c r="AA111" s="324"/>
      <c r="AB111" s="324"/>
      <c r="AC111" s="324"/>
      <c r="AD111" s="324"/>
      <c r="AE111" s="324"/>
      <c r="AF111" s="324"/>
      <c r="AG111" s="324"/>
      <c r="AH111" s="324"/>
      <c r="AI111" s="324"/>
      <c r="AJ111" s="324"/>
      <c r="AK111" s="324"/>
      <c r="AL111" s="327"/>
      <c r="AT111" s="328" t="s">
        <v>115</v>
      </c>
      <c r="AU111" s="328"/>
      <c r="AV111" s="334"/>
      <c r="AW111" s="335"/>
      <c r="AX111" s="335"/>
      <c r="AY111" s="335"/>
      <c r="AZ111" s="335"/>
      <c r="BA111" s="335"/>
      <c r="BB111" s="335"/>
      <c r="BC111" s="29" t="s">
        <v>98</v>
      </c>
      <c r="BD111" s="29"/>
      <c r="BE111" s="337"/>
      <c r="BF111" s="337"/>
      <c r="BG111" s="29" t="s">
        <v>99</v>
      </c>
      <c r="BH111" s="29"/>
      <c r="BI111" s="30"/>
      <c r="BJ111" s="332"/>
      <c r="BK111" s="333"/>
      <c r="BL111" s="333"/>
      <c r="BM111" s="333"/>
      <c r="BN111" s="333"/>
      <c r="BO111" s="29" t="s">
        <v>22</v>
      </c>
      <c r="BP111" s="29"/>
      <c r="BQ111" s="334"/>
      <c r="BR111" s="335"/>
      <c r="BS111" s="335"/>
      <c r="BT111" s="335"/>
      <c r="BU111" s="335"/>
      <c r="BV111" s="335"/>
      <c r="BW111" s="335"/>
      <c r="BX111" s="335"/>
      <c r="BY111" s="335"/>
      <c r="BZ111" s="335"/>
      <c r="CA111" s="335"/>
      <c r="CB111" s="335"/>
      <c r="CC111" s="336"/>
    </row>
    <row r="112" spans="2:83" ht="35.1" customHeight="1">
      <c r="C112" s="328" t="s">
        <v>116</v>
      </c>
      <c r="D112" s="328"/>
      <c r="E112" s="339" t="str">
        <f>IF(COUNTA(N100:O111)=0,"",COUNTA(N100:O111))</f>
        <v/>
      </c>
      <c r="F112" s="340"/>
      <c r="G112" s="340"/>
      <c r="H112" s="340"/>
      <c r="I112" s="340"/>
      <c r="J112" s="340"/>
      <c r="K112" s="340"/>
      <c r="L112" s="340"/>
      <c r="M112" s="340"/>
      <c r="N112" s="340"/>
      <c r="O112" s="340"/>
      <c r="P112" s="29" t="s">
        <v>117</v>
      </c>
      <c r="Q112" s="29"/>
      <c r="R112" s="30"/>
      <c r="S112" s="325" t="str">
        <f>IF(SUM(S100:W111)=0,"",SUM(S100:W111))</f>
        <v/>
      </c>
      <c r="T112" s="326"/>
      <c r="U112" s="326"/>
      <c r="V112" s="326"/>
      <c r="W112" s="326"/>
      <c r="X112" s="29" t="s">
        <v>22</v>
      </c>
      <c r="Y112" s="29"/>
      <c r="Z112" s="312" t="s">
        <v>118</v>
      </c>
      <c r="AA112" s="313"/>
      <c r="AB112" s="313"/>
      <c r="AC112" s="313"/>
      <c r="AD112" s="313"/>
      <c r="AE112" s="313"/>
      <c r="AF112" s="313"/>
      <c r="AG112" s="313"/>
      <c r="AH112" s="313"/>
      <c r="AI112" s="313"/>
      <c r="AJ112" s="313"/>
      <c r="AK112" s="313"/>
      <c r="AL112" s="314"/>
      <c r="AT112" s="328" t="s">
        <v>116</v>
      </c>
      <c r="AU112" s="328"/>
      <c r="AV112" s="339">
        <f>IF(COUNTA(BE100:BF111)=0,"",COUNTA(BE100:BF111))</f>
        <v>3</v>
      </c>
      <c r="AW112" s="340"/>
      <c r="AX112" s="340"/>
      <c r="AY112" s="340"/>
      <c r="AZ112" s="340"/>
      <c r="BA112" s="340"/>
      <c r="BB112" s="340"/>
      <c r="BC112" s="340"/>
      <c r="BD112" s="340"/>
      <c r="BE112" s="340"/>
      <c r="BF112" s="340"/>
      <c r="BG112" s="29" t="s">
        <v>117</v>
      </c>
      <c r="BH112" s="29"/>
      <c r="BI112" s="30"/>
      <c r="BJ112" s="332">
        <f>IF(SUM(BJ100:BN111)=0,"",SUM(BJ100:BN111))</f>
        <v>78</v>
      </c>
      <c r="BK112" s="333"/>
      <c r="BL112" s="333"/>
      <c r="BM112" s="333"/>
      <c r="BN112" s="333"/>
      <c r="BO112" s="29" t="s">
        <v>22</v>
      </c>
      <c r="BP112" s="29"/>
      <c r="BQ112" s="312" t="s">
        <v>118</v>
      </c>
      <c r="BR112" s="313"/>
      <c r="BS112" s="313"/>
      <c r="BT112" s="313"/>
      <c r="BU112" s="313"/>
      <c r="BV112" s="313"/>
      <c r="BW112" s="313"/>
      <c r="BX112" s="313"/>
      <c r="BY112" s="313"/>
      <c r="BZ112" s="313"/>
      <c r="CA112" s="313"/>
      <c r="CB112" s="313"/>
      <c r="CC112" s="314"/>
    </row>
    <row r="113" spans="3:46" s="3" customFormat="1" ht="20.100000000000001" customHeight="1">
      <c r="C113" s="3" t="s">
        <v>349</v>
      </c>
      <c r="AT113" s="3" t="s">
        <v>349</v>
      </c>
    </row>
    <row r="114" spans="3:46" s="3" customFormat="1" ht="20.100000000000001" customHeight="1"/>
    <row r="115" spans="3:46" ht="13.5" customHeight="1"/>
    <row r="116" spans="3:46" ht="13.5" customHeight="1"/>
    <row r="117" spans="3:46" ht="13.5" customHeight="1"/>
    <row r="118" spans="3:46" ht="13.5" customHeight="1"/>
    <row r="119" spans="3:46" ht="13.5" customHeight="1"/>
    <row r="120" spans="3:46" ht="13.5" customHeight="1"/>
    <row r="121" spans="3:46" ht="13.5" customHeight="1"/>
    <row r="122" spans="3:46" ht="13.5" customHeight="1"/>
    <row r="123" spans="3:46" ht="13.5" customHeight="1"/>
    <row r="124" spans="3:46" ht="13.5" customHeight="1"/>
  </sheetData>
  <sheetProtection algorithmName="SHA-512" hashValue="/okGMyRq0p1DyoDHVkJ/QAlv6bWTPjjUJDnPC/dhlgf1X3BKL0Yiq2r3pyO+XDvEdy68sXx85cFMZXLqK5pD/g==" saltValue="A5e+HZcGBzfzBYLRPU47yQ==" spinCount="100000" sheet="1" objects="1" scenarios="1"/>
  <mergeCells count="796">
    <mergeCell ref="BQ111:CC111"/>
    <mergeCell ref="C112:D112"/>
    <mergeCell ref="E112:O112"/>
    <mergeCell ref="S112:W112"/>
    <mergeCell ref="Z112:AL112"/>
    <mergeCell ref="AT112:AU112"/>
    <mergeCell ref="AV112:BF112"/>
    <mergeCell ref="BJ112:BN112"/>
    <mergeCell ref="BQ112:CC112"/>
    <mergeCell ref="C111:D111"/>
    <mergeCell ref="E111:K111"/>
    <mergeCell ref="N111:O111"/>
    <mergeCell ref="S111:W111"/>
    <mergeCell ref="Z111:AL111"/>
    <mergeCell ref="AT111:AU111"/>
    <mergeCell ref="AV111:BB111"/>
    <mergeCell ref="BE111:BF111"/>
    <mergeCell ref="BJ111:BN111"/>
    <mergeCell ref="BQ109:CC109"/>
    <mergeCell ref="C110:D110"/>
    <mergeCell ref="E110:K110"/>
    <mergeCell ref="N110:O110"/>
    <mergeCell ref="S110:W110"/>
    <mergeCell ref="Z110:AL110"/>
    <mergeCell ref="AT110:AU110"/>
    <mergeCell ref="AV110:BB110"/>
    <mergeCell ref="BE110:BF110"/>
    <mergeCell ref="BJ110:BN110"/>
    <mergeCell ref="BQ110:CC110"/>
    <mergeCell ref="C109:D109"/>
    <mergeCell ref="E109:K109"/>
    <mergeCell ref="N109:O109"/>
    <mergeCell ref="S109:W109"/>
    <mergeCell ref="Z109:AL109"/>
    <mergeCell ref="AT109:AU109"/>
    <mergeCell ref="AV109:BB109"/>
    <mergeCell ref="BE109:BF109"/>
    <mergeCell ref="BJ109:BN109"/>
    <mergeCell ref="BQ107:CC107"/>
    <mergeCell ref="C108:D108"/>
    <mergeCell ref="E108:K108"/>
    <mergeCell ref="N108:O108"/>
    <mergeCell ref="S108:W108"/>
    <mergeCell ref="Z108:AL108"/>
    <mergeCell ref="AT108:AU108"/>
    <mergeCell ref="AV108:BB108"/>
    <mergeCell ref="BE108:BF108"/>
    <mergeCell ref="BJ108:BN108"/>
    <mergeCell ref="BQ108:CC108"/>
    <mergeCell ref="C107:D107"/>
    <mergeCell ref="E107:K107"/>
    <mergeCell ref="N107:O107"/>
    <mergeCell ref="S107:W107"/>
    <mergeCell ref="Z107:AL107"/>
    <mergeCell ref="AT107:AU107"/>
    <mergeCell ref="AV107:BB107"/>
    <mergeCell ref="BE107:BF107"/>
    <mergeCell ref="BJ107:BN107"/>
    <mergeCell ref="BQ105:CC105"/>
    <mergeCell ref="C106:D106"/>
    <mergeCell ref="E106:K106"/>
    <mergeCell ref="N106:O106"/>
    <mergeCell ref="S106:W106"/>
    <mergeCell ref="Z106:AL106"/>
    <mergeCell ref="AT106:AU106"/>
    <mergeCell ref="AV106:BB106"/>
    <mergeCell ref="BE106:BF106"/>
    <mergeCell ref="BJ106:BN106"/>
    <mergeCell ref="BQ106:CC106"/>
    <mergeCell ref="C105:D105"/>
    <mergeCell ref="E105:K105"/>
    <mergeCell ref="N105:O105"/>
    <mergeCell ref="S105:W105"/>
    <mergeCell ref="Z105:AL105"/>
    <mergeCell ref="AT105:AU105"/>
    <mergeCell ref="AV105:BB105"/>
    <mergeCell ref="BE105:BF105"/>
    <mergeCell ref="BJ105:BN105"/>
    <mergeCell ref="BQ103:CC103"/>
    <mergeCell ref="C104:D104"/>
    <mergeCell ref="E104:K104"/>
    <mergeCell ref="N104:O104"/>
    <mergeCell ref="S104:W104"/>
    <mergeCell ref="Z104:AL104"/>
    <mergeCell ref="AT104:AU104"/>
    <mergeCell ref="AV104:BB104"/>
    <mergeCell ref="BE104:BF104"/>
    <mergeCell ref="BJ104:BN104"/>
    <mergeCell ref="BQ104:CC104"/>
    <mergeCell ref="C103:D103"/>
    <mergeCell ref="E103:K103"/>
    <mergeCell ref="N103:O103"/>
    <mergeCell ref="S103:W103"/>
    <mergeCell ref="Z103:AL103"/>
    <mergeCell ref="AT103:AU103"/>
    <mergeCell ref="AV103:BB103"/>
    <mergeCell ref="BE103:BF103"/>
    <mergeCell ref="BJ103:BN103"/>
    <mergeCell ref="BQ101:CC101"/>
    <mergeCell ref="C102:D102"/>
    <mergeCell ref="E102:K102"/>
    <mergeCell ref="N102:O102"/>
    <mergeCell ref="S102:W102"/>
    <mergeCell ref="Z102:AL102"/>
    <mergeCell ref="AT102:AU102"/>
    <mergeCell ref="AV102:BB102"/>
    <mergeCell ref="BE102:BF102"/>
    <mergeCell ref="BJ102:BN102"/>
    <mergeCell ref="BQ102:CC102"/>
    <mergeCell ref="C101:D101"/>
    <mergeCell ref="E101:K101"/>
    <mergeCell ref="N101:O101"/>
    <mergeCell ref="S101:W101"/>
    <mergeCell ref="Z101:AL101"/>
    <mergeCell ref="AT101:AU101"/>
    <mergeCell ref="AV101:BB101"/>
    <mergeCell ref="BE101:BF101"/>
    <mergeCell ref="BJ101:BN101"/>
    <mergeCell ref="C99:D99"/>
    <mergeCell ref="E99:R99"/>
    <mergeCell ref="S99:Y99"/>
    <mergeCell ref="Z99:AL99"/>
    <mergeCell ref="AT99:AU99"/>
    <mergeCell ref="AV99:BI99"/>
    <mergeCell ref="BJ99:BP99"/>
    <mergeCell ref="BQ99:CC99"/>
    <mergeCell ref="C100:D100"/>
    <mergeCell ref="E100:K100"/>
    <mergeCell ref="N100:O100"/>
    <mergeCell ref="S100:W100"/>
    <mergeCell ref="Z100:AL100"/>
    <mergeCell ref="AT100:AU100"/>
    <mergeCell ref="AV100:BB100"/>
    <mergeCell ref="BE100:BF100"/>
    <mergeCell ref="BJ100:BN100"/>
    <mergeCell ref="BQ100:CC100"/>
    <mergeCell ref="BX95:CC95"/>
    <mergeCell ref="C96:F96"/>
    <mergeCell ref="G96:P96"/>
    <mergeCell ref="Q96:Y96"/>
    <mergeCell ref="Z96:AF96"/>
    <mergeCell ref="AG96:AL96"/>
    <mergeCell ref="AT96:AW96"/>
    <mergeCell ref="AX96:BG96"/>
    <mergeCell ref="BH96:BP96"/>
    <mergeCell ref="BQ96:BW96"/>
    <mergeCell ref="BX96:CC96"/>
    <mergeCell ref="C95:F95"/>
    <mergeCell ref="G95:P95"/>
    <mergeCell ref="Q95:Y95"/>
    <mergeCell ref="Z95:AF95"/>
    <mergeCell ref="AG95:AL95"/>
    <mergeCell ref="AT95:AW95"/>
    <mergeCell ref="AX95:BG95"/>
    <mergeCell ref="BH95:BP95"/>
    <mergeCell ref="BQ95:BW95"/>
    <mergeCell ref="BX93:CC93"/>
    <mergeCell ref="C94:F94"/>
    <mergeCell ref="G94:P94"/>
    <mergeCell ref="Q94:Y94"/>
    <mergeCell ref="Z94:AF94"/>
    <mergeCell ref="AG94:AL94"/>
    <mergeCell ref="AT94:AW94"/>
    <mergeCell ref="AX94:BG94"/>
    <mergeCell ref="BH94:BP94"/>
    <mergeCell ref="BQ94:BW94"/>
    <mergeCell ref="BX94:CC94"/>
    <mergeCell ref="C93:F93"/>
    <mergeCell ref="G93:P93"/>
    <mergeCell ref="Q93:Y93"/>
    <mergeCell ref="Z93:AF93"/>
    <mergeCell ref="AG93:AL93"/>
    <mergeCell ref="AT93:AW93"/>
    <mergeCell ref="AX93:BG93"/>
    <mergeCell ref="BH93:BP93"/>
    <mergeCell ref="BQ93:BW93"/>
    <mergeCell ref="BX91:CC91"/>
    <mergeCell ref="C92:F92"/>
    <mergeCell ref="G92:P92"/>
    <mergeCell ref="Q92:Y92"/>
    <mergeCell ref="Z92:AF92"/>
    <mergeCell ref="AG92:AL92"/>
    <mergeCell ref="AT92:AW92"/>
    <mergeCell ref="AX92:BG92"/>
    <mergeCell ref="BH92:BP92"/>
    <mergeCell ref="BQ92:BW92"/>
    <mergeCell ref="BX92:CC92"/>
    <mergeCell ref="C91:F91"/>
    <mergeCell ref="G91:P91"/>
    <mergeCell ref="Q91:Y91"/>
    <mergeCell ref="Z91:AF91"/>
    <mergeCell ref="AG91:AL91"/>
    <mergeCell ref="AT91:AW91"/>
    <mergeCell ref="AX91:BG91"/>
    <mergeCell ref="BH91:BP91"/>
    <mergeCell ref="BQ91:BW91"/>
    <mergeCell ref="BX89:CC89"/>
    <mergeCell ref="C90:F90"/>
    <mergeCell ref="G90:P90"/>
    <mergeCell ref="Q90:Y90"/>
    <mergeCell ref="Z90:AF90"/>
    <mergeCell ref="AG90:AL90"/>
    <mergeCell ref="AT90:AW90"/>
    <mergeCell ref="AX90:BG90"/>
    <mergeCell ref="BH90:BP90"/>
    <mergeCell ref="BQ90:BW90"/>
    <mergeCell ref="BX90:CC90"/>
    <mergeCell ref="C89:F89"/>
    <mergeCell ref="G89:P89"/>
    <mergeCell ref="Q89:Y89"/>
    <mergeCell ref="Z89:AF89"/>
    <mergeCell ref="AG89:AL89"/>
    <mergeCell ref="AT89:AW89"/>
    <mergeCell ref="AX89:BG89"/>
    <mergeCell ref="BH89:BP89"/>
    <mergeCell ref="BQ89:BW89"/>
    <mergeCell ref="BX87:CC87"/>
    <mergeCell ref="C88:F88"/>
    <mergeCell ref="G88:P88"/>
    <mergeCell ref="Q88:Y88"/>
    <mergeCell ref="Z88:AF88"/>
    <mergeCell ref="AG88:AL88"/>
    <mergeCell ref="AT88:AW88"/>
    <mergeCell ref="AX88:BG88"/>
    <mergeCell ref="BH88:BP88"/>
    <mergeCell ref="BQ88:BW88"/>
    <mergeCell ref="BX88:CC88"/>
    <mergeCell ref="C87:F87"/>
    <mergeCell ref="G87:P87"/>
    <mergeCell ref="Q87:Y87"/>
    <mergeCell ref="Z87:AF87"/>
    <mergeCell ref="AG87:AL87"/>
    <mergeCell ref="AT87:AW87"/>
    <mergeCell ref="AX87:BG87"/>
    <mergeCell ref="BH87:BP87"/>
    <mergeCell ref="BQ87:BW87"/>
    <mergeCell ref="BX85:CC85"/>
    <mergeCell ref="C86:F86"/>
    <mergeCell ref="G86:P86"/>
    <mergeCell ref="Q86:Y86"/>
    <mergeCell ref="Z86:AF86"/>
    <mergeCell ref="AG86:AL86"/>
    <mergeCell ref="AT86:AW86"/>
    <mergeCell ref="AX86:BG86"/>
    <mergeCell ref="BH86:BP86"/>
    <mergeCell ref="BQ86:BW86"/>
    <mergeCell ref="BX86:CC86"/>
    <mergeCell ref="C85:F85"/>
    <mergeCell ref="G85:P85"/>
    <mergeCell ref="Q85:Y85"/>
    <mergeCell ref="Z85:AF85"/>
    <mergeCell ref="AG85:AL85"/>
    <mergeCell ref="AT85:AW85"/>
    <mergeCell ref="AX85:BG85"/>
    <mergeCell ref="BH85:BP85"/>
    <mergeCell ref="BQ85:BW85"/>
    <mergeCell ref="BX81:CC81"/>
    <mergeCell ref="C82:F82"/>
    <mergeCell ref="G82:P82"/>
    <mergeCell ref="Q82:Y82"/>
    <mergeCell ref="Z82:AF82"/>
    <mergeCell ref="AG82:AL82"/>
    <mergeCell ref="AT82:AW82"/>
    <mergeCell ref="AX82:BG82"/>
    <mergeCell ref="BH82:BP82"/>
    <mergeCell ref="BQ82:BW82"/>
    <mergeCell ref="BX82:CC82"/>
    <mergeCell ref="C81:F81"/>
    <mergeCell ref="G81:P81"/>
    <mergeCell ref="Q81:Y81"/>
    <mergeCell ref="Z81:AF81"/>
    <mergeCell ref="AG81:AL81"/>
    <mergeCell ref="AT81:AW81"/>
    <mergeCell ref="AX81:BG81"/>
    <mergeCell ref="BH81:BP81"/>
    <mergeCell ref="BQ81:BW81"/>
    <mergeCell ref="BX79:CC79"/>
    <mergeCell ref="C80:F80"/>
    <mergeCell ref="G80:P80"/>
    <mergeCell ref="Q80:Y80"/>
    <mergeCell ref="Z80:AF80"/>
    <mergeCell ref="AG80:AL80"/>
    <mergeCell ref="AT80:AW80"/>
    <mergeCell ref="AX80:BG80"/>
    <mergeCell ref="BH80:BP80"/>
    <mergeCell ref="BQ80:BW80"/>
    <mergeCell ref="BX80:CC80"/>
    <mergeCell ref="C79:F79"/>
    <mergeCell ref="G79:P79"/>
    <mergeCell ref="Q79:Y79"/>
    <mergeCell ref="Z79:AF79"/>
    <mergeCell ref="AG79:AL79"/>
    <mergeCell ref="AT79:AW79"/>
    <mergeCell ref="AX79:BG79"/>
    <mergeCell ref="BH79:BP79"/>
    <mergeCell ref="BQ79:BW79"/>
    <mergeCell ref="BX77:CC77"/>
    <mergeCell ref="C78:F78"/>
    <mergeCell ref="G78:P78"/>
    <mergeCell ref="Q78:Y78"/>
    <mergeCell ref="Z78:AF78"/>
    <mergeCell ref="AG78:AL78"/>
    <mergeCell ref="AT78:AW78"/>
    <mergeCell ref="AX78:BG78"/>
    <mergeCell ref="BH78:BP78"/>
    <mergeCell ref="BQ78:BW78"/>
    <mergeCell ref="BX78:CC78"/>
    <mergeCell ref="C77:F77"/>
    <mergeCell ref="G77:P77"/>
    <mergeCell ref="Q77:Y77"/>
    <mergeCell ref="Z77:AF77"/>
    <mergeCell ref="AG77:AL77"/>
    <mergeCell ref="AT77:AW77"/>
    <mergeCell ref="AX77:BG77"/>
    <mergeCell ref="BH77:BP77"/>
    <mergeCell ref="BQ77:BW77"/>
    <mergeCell ref="BX75:CC75"/>
    <mergeCell ref="C76:F76"/>
    <mergeCell ref="G76:P76"/>
    <mergeCell ref="Q76:Y76"/>
    <mergeCell ref="Z76:AF76"/>
    <mergeCell ref="AG76:AL76"/>
    <mergeCell ref="AT76:AW76"/>
    <mergeCell ref="AX76:BG76"/>
    <mergeCell ref="BH76:BP76"/>
    <mergeCell ref="BQ76:BW76"/>
    <mergeCell ref="BX76:CC76"/>
    <mergeCell ref="C75:F75"/>
    <mergeCell ref="G75:P75"/>
    <mergeCell ref="Q75:Y75"/>
    <mergeCell ref="Z75:AF75"/>
    <mergeCell ref="AG75:AL75"/>
    <mergeCell ref="AT75:AW75"/>
    <mergeCell ref="AX75:BG75"/>
    <mergeCell ref="BH75:BP75"/>
    <mergeCell ref="BQ75:BW75"/>
    <mergeCell ref="BX73:CC73"/>
    <mergeCell ref="C74:F74"/>
    <mergeCell ref="G74:P74"/>
    <mergeCell ref="Q74:Y74"/>
    <mergeCell ref="Z74:AF74"/>
    <mergeCell ref="AG74:AL74"/>
    <mergeCell ref="AT74:AW74"/>
    <mergeCell ref="AX74:BG74"/>
    <mergeCell ref="BH74:BP74"/>
    <mergeCell ref="BQ74:BW74"/>
    <mergeCell ref="BX74:CC74"/>
    <mergeCell ref="C73:F73"/>
    <mergeCell ref="G73:P73"/>
    <mergeCell ref="Q73:Y73"/>
    <mergeCell ref="Z73:AF73"/>
    <mergeCell ref="AG73:AL73"/>
    <mergeCell ref="AT73:AW73"/>
    <mergeCell ref="AX73:BG73"/>
    <mergeCell ref="BH73:BP73"/>
    <mergeCell ref="BQ73:BW73"/>
    <mergeCell ref="BX71:CC71"/>
    <mergeCell ref="C72:F72"/>
    <mergeCell ref="G72:P72"/>
    <mergeCell ref="Q72:Y72"/>
    <mergeCell ref="Z72:AF72"/>
    <mergeCell ref="AG72:AL72"/>
    <mergeCell ref="AT72:AW72"/>
    <mergeCell ref="AX72:BG72"/>
    <mergeCell ref="BH72:BP72"/>
    <mergeCell ref="BQ72:BW72"/>
    <mergeCell ref="BX72:CC72"/>
    <mergeCell ref="C71:F71"/>
    <mergeCell ref="G71:P71"/>
    <mergeCell ref="Q71:Y71"/>
    <mergeCell ref="Z71:AF71"/>
    <mergeCell ref="AG71:AL71"/>
    <mergeCell ref="AT71:AW71"/>
    <mergeCell ref="AX71:BG71"/>
    <mergeCell ref="BH71:BP71"/>
    <mergeCell ref="BQ71:BW71"/>
    <mergeCell ref="BX69:CC69"/>
    <mergeCell ref="C70:F70"/>
    <mergeCell ref="G70:P70"/>
    <mergeCell ref="Q70:Y70"/>
    <mergeCell ref="Z70:AF70"/>
    <mergeCell ref="AG70:AL70"/>
    <mergeCell ref="AT70:AW70"/>
    <mergeCell ref="AX70:BG70"/>
    <mergeCell ref="BH70:BP70"/>
    <mergeCell ref="BQ70:BW70"/>
    <mergeCell ref="BX70:CC70"/>
    <mergeCell ref="C69:F69"/>
    <mergeCell ref="G69:P69"/>
    <mergeCell ref="Q69:Y69"/>
    <mergeCell ref="Z69:AF69"/>
    <mergeCell ref="AG69:AL69"/>
    <mergeCell ref="AT69:AW69"/>
    <mergeCell ref="AX69:BG69"/>
    <mergeCell ref="BH69:BP69"/>
    <mergeCell ref="BQ69:BW69"/>
    <mergeCell ref="BX67:CC67"/>
    <mergeCell ref="C68:F68"/>
    <mergeCell ref="G68:P68"/>
    <mergeCell ref="Q68:Y68"/>
    <mergeCell ref="Z68:AF68"/>
    <mergeCell ref="AG68:AL68"/>
    <mergeCell ref="AT68:AW68"/>
    <mergeCell ref="AX68:BG68"/>
    <mergeCell ref="BH68:BP68"/>
    <mergeCell ref="BQ68:BW68"/>
    <mergeCell ref="BX68:CC68"/>
    <mergeCell ref="C67:F67"/>
    <mergeCell ref="G67:P67"/>
    <mergeCell ref="Q67:Y67"/>
    <mergeCell ref="Z67:AF67"/>
    <mergeCell ref="AG67:AL67"/>
    <mergeCell ref="AT67:AW67"/>
    <mergeCell ref="AX67:BG67"/>
    <mergeCell ref="BH67:BP67"/>
    <mergeCell ref="BQ67:BW67"/>
    <mergeCell ref="BX65:CC65"/>
    <mergeCell ref="C66:F66"/>
    <mergeCell ref="G66:P66"/>
    <mergeCell ref="Q66:Y66"/>
    <mergeCell ref="Z66:AF66"/>
    <mergeCell ref="AG66:AL66"/>
    <mergeCell ref="AT66:AW66"/>
    <mergeCell ref="AX66:BG66"/>
    <mergeCell ref="BH66:BP66"/>
    <mergeCell ref="BQ66:BW66"/>
    <mergeCell ref="BX66:CC66"/>
    <mergeCell ref="C65:F65"/>
    <mergeCell ref="G65:P65"/>
    <mergeCell ref="Q65:Y65"/>
    <mergeCell ref="Z65:AF65"/>
    <mergeCell ref="AG65:AL65"/>
    <mergeCell ref="AT65:AW65"/>
    <mergeCell ref="AX65:BG65"/>
    <mergeCell ref="BH65:BP65"/>
    <mergeCell ref="BQ65:BW65"/>
    <mergeCell ref="BX63:CC63"/>
    <mergeCell ref="C64:F64"/>
    <mergeCell ref="G64:P64"/>
    <mergeCell ref="Q64:Y64"/>
    <mergeCell ref="Z64:AF64"/>
    <mergeCell ref="AG64:AL64"/>
    <mergeCell ref="AT64:AW64"/>
    <mergeCell ref="AX64:BG64"/>
    <mergeCell ref="BH64:BP64"/>
    <mergeCell ref="BQ64:BW64"/>
    <mergeCell ref="BX64:CC64"/>
    <mergeCell ref="C63:F63"/>
    <mergeCell ref="G63:P63"/>
    <mergeCell ref="Q63:Y63"/>
    <mergeCell ref="Z63:AF63"/>
    <mergeCell ref="AG63:AL63"/>
    <mergeCell ref="AT63:AW63"/>
    <mergeCell ref="AX63:BG63"/>
    <mergeCell ref="BH63:BP63"/>
    <mergeCell ref="BQ63:BW63"/>
    <mergeCell ref="AX61:BG61"/>
    <mergeCell ref="BH61:BP61"/>
    <mergeCell ref="BQ61:BW61"/>
    <mergeCell ref="BX61:CC61"/>
    <mergeCell ref="C62:F62"/>
    <mergeCell ref="G62:P62"/>
    <mergeCell ref="Q62:Y62"/>
    <mergeCell ref="Z62:AF62"/>
    <mergeCell ref="AG62:AL62"/>
    <mergeCell ref="AT62:AW62"/>
    <mergeCell ref="C61:F61"/>
    <mergeCell ref="G61:P61"/>
    <mergeCell ref="Q61:Y61"/>
    <mergeCell ref="Z61:AF61"/>
    <mergeCell ref="AG61:AL61"/>
    <mergeCell ref="AT61:AW61"/>
    <mergeCell ref="AX62:BG62"/>
    <mergeCell ref="BH62:BP62"/>
    <mergeCell ref="BQ62:BW62"/>
    <mergeCell ref="BX62:CC62"/>
    <mergeCell ref="BX57:CC57"/>
    <mergeCell ref="C58:AL58"/>
    <mergeCell ref="AT58:CC58"/>
    <mergeCell ref="AX56:BG56"/>
    <mergeCell ref="BH56:BP56"/>
    <mergeCell ref="BQ56:BW56"/>
    <mergeCell ref="BX56:CC56"/>
    <mergeCell ref="C57:F57"/>
    <mergeCell ref="G57:P57"/>
    <mergeCell ref="Q57:Y57"/>
    <mergeCell ref="Z57:AF57"/>
    <mergeCell ref="AG57:AL57"/>
    <mergeCell ref="AT57:AW57"/>
    <mergeCell ref="C56:F56"/>
    <mergeCell ref="G56:P56"/>
    <mergeCell ref="Q56:Y56"/>
    <mergeCell ref="Z56:AF56"/>
    <mergeCell ref="AG56:AL56"/>
    <mergeCell ref="AT56:AW56"/>
    <mergeCell ref="AX57:BG57"/>
    <mergeCell ref="BH57:BP57"/>
    <mergeCell ref="BQ57:BW57"/>
    <mergeCell ref="BX54:CC54"/>
    <mergeCell ref="C55:F55"/>
    <mergeCell ref="G55:P55"/>
    <mergeCell ref="Q55:Y55"/>
    <mergeCell ref="Z55:AF55"/>
    <mergeCell ref="AG55:AL55"/>
    <mergeCell ref="AT55:AW55"/>
    <mergeCell ref="AX55:BG55"/>
    <mergeCell ref="BH55:BP55"/>
    <mergeCell ref="BQ55:BW55"/>
    <mergeCell ref="BX55:CC55"/>
    <mergeCell ref="C54:F54"/>
    <mergeCell ref="G54:P54"/>
    <mergeCell ref="Q54:Y54"/>
    <mergeCell ref="Z54:AF54"/>
    <mergeCell ref="AG54:AL54"/>
    <mergeCell ref="AT54:AW54"/>
    <mergeCell ref="AX54:BG54"/>
    <mergeCell ref="BH54:BP54"/>
    <mergeCell ref="BQ54:BW54"/>
    <mergeCell ref="A47:AN47"/>
    <mergeCell ref="AR47:CE47"/>
    <mergeCell ref="D50:F50"/>
    <mergeCell ref="AU50:AW50"/>
    <mergeCell ref="C53:F53"/>
    <mergeCell ref="G53:P53"/>
    <mergeCell ref="Q53:Y53"/>
    <mergeCell ref="Z53:AF53"/>
    <mergeCell ref="AG53:AL53"/>
    <mergeCell ref="AT53:AW53"/>
    <mergeCell ref="AX53:BG53"/>
    <mergeCell ref="BH53:BP53"/>
    <mergeCell ref="BQ53:BW53"/>
    <mergeCell ref="BX53:CC53"/>
    <mergeCell ref="F43:T44"/>
    <mergeCell ref="U43:X44"/>
    <mergeCell ref="Y43:Z44"/>
    <mergeCell ref="AA43:AB44"/>
    <mergeCell ref="AC43:AH44"/>
    <mergeCell ref="AI43:AJ44"/>
    <mergeCell ref="AK43:AN44"/>
    <mergeCell ref="AU44:BI45"/>
    <mergeCell ref="AC41:AJ42"/>
    <mergeCell ref="AK41:AN42"/>
    <mergeCell ref="AV41:BI41"/>
    <mergeCell ref="AV42:BI43"/>
    <mergeCell ref="AV37:BI38"/>
    <mergeCell ref="BJ37:BM38"/>
    <mergeCell ref="BJ44:BM45"/>
    <mergeCell ref="BN44:BO45"/>
    <mergeCell ref="BP44:BQ45"/>
    <mergeCell ref="BR44:BW45"/>
    <mergeCell ref="BX44:BY45"/>
    <mergeCell ref="BZ44:CC45"/>
    <mergeCell ref="BR42:BY43"/>
    <mergeCell ref="BZ42:CC43"/>
    <mergeCell ref="BJ41:BM41"/>
    <mergeCell ref="BN41:BO41"/>
    <mergeCell ref="BJ42:BM43"/>
    <mergeCell ref="BN42:BO43"/>
    <mergeCell ref="BN37:BO38"/>
    <mergeCell ref="G38:T39"/>
    <mergeCell ref="U38:X39"/>
    <mergeCell ref="Y38:Z39"/>
    <mergeCell ref="AV39:BI40"/>
    <mergeCell ref="BJ39:BM40"/>
    <mergeCell ref="BN39:BO40"/>
    <mergeCell ref="F34:T35"/>
    <mergeCell ref="U34:X35"/>
    <mergeCell ref="Y34:Z35"/>
    <mergeCell ref="AU35:BI36"/>
    <mergeCell ref="BJ35:BM36"/>
    <mergeCell ref="BN35:BO36"/>
    <mergeCell ref="F36:F42"/>
    <mergeCell ref="G36:T37"/>
    <mergeCell ref="U36:X37"/>
    <mergeCell ref="Y36:Z37"/>
    <mergeCell ref="G40:T40"/>
    <mergeCell ref="U40:X40"/>
    <mergeCell ref="Y40:Z40"/>
    <mergeCell ref="G41:T42"/>
    <mergeCell ref="U41:X42"/>
    <mergeCell ref="Y41:Z42"/>
    <mergeCell ref="AU37:AU43"/>
    <mergeCell ref="G31:N31"/>
    <mergeCell ref="O31:P31"/>
    <mergeCell ref="Q31:X31"/>
    <mergeCell ref="Y31:Z31"/>
    <mergeCell ref="AC31:AH31"/>
    <mergeCell ref="AI31:AJ31"/>
    <mergeCell ref="C30:F31"/>
    <mergeCell ref="G30:K30"/>
    <mergeCell ref="M30:P30"/>
    <mergeCell ref="Q30:U30"/>
    <mergeCell ref="W30:Z30"/>
    <mergeCell ref="AT30:AW31"/>
    <mergeCell ref="AT28:AW29"/>
    <mergeCell ref="AX28:BB28"/>
    <mergeCell ref="BD28:BG28"/>
    <mergeCell ref="BH28:BL28"/>
    <mergeCell ref="BN28:BQ28"/>
    <mergeCell ref="BT28:CA29"/>
    <mergeCell ref="AX29:BE29"/>
    <mergeCell ref="BF29:BG29"/>
    <mergeCell ref="BH29:BO29"/>
    <mergeCell ref="BP29:BQ29"/>
    <mergeCell ref="AX31:BE31"/>
    <mergeCell ref="BF31:BG31"/>
    <mergeCell ref="BH31:BO31"/>
    <mergeCell ref="BP31:BQ31"/>
    <mergeCell ref="BT31:BY31"/>
    <mergeCell ref="BZ31:CA31"/>
    <mergeCell ref="AX30:BB30"/>
    <mergeCell ref="BD30:BG30"/>
    <mergeCell ref="BH30:BL30"/>
    <mergeCell ref="BN30:BQ30"/>
    <mergeCell ref="C28:F29"/>
    <mergeCell ref="G28:K28"/>
    <mergeCell ref="M28:P28"/>
    <mergeCell ref="Q28:U28"/>
    <mergeCell ref="W28:Z28"/>
    <mergeCell ref="AC28:AJ29"/>
    <mergeCell ref="G29:N29"/>
    <mergeCell ref="O29:P29"/>
    <mergeCell ref="Q29:X29"/>
    <mergeCell ref="Y29:Z29"/>
    <mergeCell ref="BH26:BL26"/>
    <mergeCell ref="BN26:BQ26"/>
    <mergeCell ref="G27:N27"/>
    <mergeCell ref="O27:P27"/>
    <mergeCell ref="Q27:X27"/>
    <mergeCell ref="Y27:Z27"/>
    <mergeCell ref="AX27:BE27"/>
    <mergeCell ref="BF27:BG27"/>
    <mergeCell ref="BH27:BO27"/>
    <mergeCell ref="BP27:BQ27"/>
    <mergeCell ref="C26:F27"/>
    <mergeCell ref="G26:K26"/>
    <mergeCell ref="M26:P26"/>
    <mergeCell ref="Q26:U26"/>
    <mergeCell ref="W26:Z26"/>
    <mergeCell ref="AT26:AW27"/>
    <mergeCell ref="AX26:BB26"/>
    <mergeCell ref="BD26:BG26"/>
    <mergeCell ref="C24:F25"/>
    <mergeCell ref="AX24:BB24"/>
    <mergeCell ref="BD24:BG24"/>
    <mergeCell ref="BH24:BL24"/>
    <mergeCell ref="BN24:BQ24"/>
    <mergeCell ref="G25:N25"/>
    <mergeCell ref="O25:P25"/>
    <mergeCell ref="Q25:X25"/>
    <mergeCell ref="Y25:Z25"/>
    <mergeCell ref="AX25:BE25"/>
    <mergeCell ref="BF25:BG25"/>
    <mergeCell ref="G24:K24"/>
    <mergeCell ref="M24:P24"/>
    <mergeCell ref="Q24:U24"/>
    <mergeCell ref="W24:Z24"/>
    <mergeCell ref="AT24:AW25"/>
    <mergeCell ref="BH25:BO25"/>
    <mergeCell ref="BP25:BQ25"/>
    <mergeCell ref="BH22:BL22"/>
    <mergeCell ref="BN22:BQ22"/>
    <mergeCell ref="Q23:X23"/>
    <mergeCell ref="Y23:Z23"/>
    <mergeCell ref="BH23:BO23"/>
    <mergeCell ref="BP23:BQ23"/>
    <mergeCell ref="C22:F23"/>
    <mergeCell ref="G22:P23"/>
    <mergeCell ref="Q22:U22"/>
    <mergeCell ref="W22:Z22"/>
    <mergeCell ref="AT22:AW23"/>
    <mergeCell ref="AX22:BG23"/>
    <mergeCell ref="BH20:BL20"/>
    <mergeCell ref="BN20:BQ20"/>
    <mergeCell ref="Q21:X21"/>
    <mergeCell ref="Y21:Z21"/>
    <mergeCell ref="BH21:BO21"/>
    <mergeCell ref="BP21:BQ21"/>
    <mergeCell ref="C20:F21"/>
    <mergeCell ref="G20:P21"/>
    <mergeCell ref="Q20:U20"/>
    <mergeCell ref="W20:Z20"/>
    <mergeCell ref="AT20:AW21"/>
    <mergeCell ref="AX20:BG21"/>
    <mergeCell ref="BH18:BL18"/>
    <mergeCell ref="BN18:BQ18"/>
    <mergeCell ref="Q19:X19"/>
    <mergeCell ref="Y19:Z19"/>
    <mergeCell ref="BH19:BO19"/>
    <mergeCell ref="BP19:BQ19"/>
    <mergeCell ref="C18:F19"/>
    <mergeCell ref="G18:P19"/>
    <mergeCell ref="Q18:U18"/>
    <mergeCell ref="W18:Z18"/>
    <mergeCell ref="AT18:AW19"/>
    <mergeCell ref="AX18:BG19"/>
    <mergeCell ref="C17:F17"/>
    <mergeCell ref="G17:P17"/>
    <mergeCell ref="Q17:Z17"/>
    <mergeCell ref="AT17:AW17"/>
    <mergeCell ref="AX17:BG17"/>
    <mergeCell ref="BH17:BQ17"/>
    <mergeCell ref="Y13:Z13"/>
    <mergeCell ref="AA13:AK13"/>
    <mergeCell ref="AT13:AW13"/>
    <mergeCell ref="AX13:AY13"/>
    <mergeCell ref="AZ13:BE13"/>
    <mergeCell ref="BF13:BG13"/>
    <mergeCell ref="BP12:BQ12"/>
    <mergeCell ref="BR12:CB12"/>
    <mergeCell ref="C13:F13"/>
    <mergeCell ref="G13:H13"/>
    <mergeCell ref="I13:N13"/>
    <mergeCell ref="O13:P13"/>
    <mergeCell ref="Q13:R13"/>
    <mergeCell ref="S13:X13"/>
    <mergeCell ref="Y12:Z12"/>
    <mergeCell ref="AA12:AK12"/>
    <mergeCell ref="AT12:AW12"/>
    <mergeCell ref="AX12:AY12"/>
    <mergeCell ref="AZ12:BE12"/>
    <mergeCell ref="BF12:BG12"/>
    <mergeCell ref="BH13:BI13"/>
    <mergeCell ref="BJ13:BO13"/>
    <mergeCell ref="BP13:BQ13"/>
    <mergeCell ref="BR13:CB13"/>
    <mergeCell ref="BH11:BI11"/>
    <mergeCell ref="BJ11:BO11"/>
    <mergeCell ref="BP11:BQ11"/>
    <mergeCell ref="BR11:CB11"/>
    <mergeCell ref="C12:F12"/>
    <mergeCell ref="G12:H12"/>
    <mergeCell ref="I12:N12"/>
    <mergeCell ref="O12:P12"/>
    <mergeCell ref="Q12:R12"/>
    <mergeCell ref="S12:X12"/>
    <mergeCell ref="Y11:Z11"/>
    <mergeCell ref="AA11:AK11"/>
    <mergeCell ref="AT11:AW11"/>
    <mergeCell ref="AX11:AY11"/>
    <mergeCell ref="AZ11:BE11"/>
    <mergeCell ref="BF11:BG11"/>
    <mergeCell ref="C11:F11"/>
    <mergeCell ref="G11:H11"/>
    <mergeCell ref="I11:N11"/>
    <mergeCell ref="O11:P11"/>
    <mergeCell ref="Q11:R11"/>
    <mergeCell ref="S11:X11"/>
    <mergeCell ref="BH12:BI12"/>
    <mergeCell ref="BJ12:BO12"/>
    <mergeCell ref="AT10:AW10"/>
    <mergeCell ref="AX10:BG10"/>
    <mergeCell ref="BH10:BI10"/>
    <mergeCell ref="BJ10:BO10"/>
    <mergeCell ref="BP10:BQ10"/>
    <mergeCell ref="BR10:CB10"/>
    <mergeCell ref="C10:F10"/>
    <mergeCell ref="G10:P10"/>
    <mergeCell ref="Q10:R10"/>
    <mergeCell ref="S10:X10"/>
    <mergeCell ref="Y10:Z10"/>
    <mergeCell ref="AA10:AK10"/>
    <mergeCell ref="AT9:AW9"/>
    <mergeCell ref="AX9:BG9"/>
    <mergeCell ref="BH9:BI9"/>
    <mergeCell ref="BJ9:BO9"/>
    <mergeCell ref="BP9:BQ9"/>
    <mergeCell ref="BR9:CB9"/>
    <mergeCell ref="C9:F9"/>
    <mergeCell ref="G9:P9"/>
    <mergeCell ref="Q9:R9"/>
    <mergeCell ref="S9:X9"/>
    <mergeCell ref="Y9:Z9"/>
    <mergeCell ref="AA9:AK9"/>
    <mergeCell ref="AT8:AW8"/>
    <mergeCell ref="AX8:BG8"/>
    <mergeCell ref="BH8:BI8"/>
    <mergeCell ref="BJ8:BO8"/>
    <mergeCell ref="BP8:BQ8"/>
    <mergeCell ref="BR8:CB8"/>
    <mergeCell ref="C8:F8"/>
    <mergeCell ref="G8:P8"/>
    <mergeCell ref="Q8:R8"/>
    <mergeCell ref="S8:X8"/>
    <mergeCell ref="Y8:Z8"/>
    <mergeCell ref="AA8:AK8"/>
    <mergeCell ref="E3:AG3"/>
    <mergeCell ref="AV3:BX3"/>
    <mergeCell ref="C7:F7"/>
    <mergeCell ref="G7:P7"/>
    <mergeCell ref="Q7:Z7"/>
    <mergeCell ref="AA7:AK7"/>
    <mergeCell ref="AT7:AW7"/>
    <mergeCell ref="AX7:BG7"/>
    <mergeCell ref="BH7:BQ7"/>
    <mergeCell ref="BR7:CB7"/>
  </mergeCells>
  <phoneticPr fontId="5"/>
  <conditionalFormatting sqref="I11:N13">
    <cfRule type="containsBlanks" dxfId="21" priority="10">
      <formula>LEN(TRIM(I11))=0</formula>
    </cfRule>
  </conditionalFormatting>
  <conditionalFormatting sqref="S8:X13">
    <cfRule type="containsBlanks" dxfId="20" priority="9">
      <formula>LEN(TRIM(S8))=0</formula>
    </cfRule>
  </conditionalFormatting>
  <conditionalFormatting sqref="AA11:AK13">
    <cfRule type="containsBlanks" dxfId="19" priority="8">
      <formula>LEN(TRIM(AA11))=0</formula>
    </cfRule>
  </conditionalFormatting>
  <conditionalFormatting sqref="U40:X40">
    <cfRule type="containsBlanks" dxfId="18" priority="7">
      <formula>LEN(TRIM(U40))=0</formula>
    </cfRule>
  </conditionalFormatting>
  <conditionalFormatting sqref="E100:K111 E112:O112">
    <cfRule type="containsBlanks" dxfId="17" priority="6">
      <formula>LEN(TRIM(E100))=0</formula>
    </cfRule>
  </conditionalFormatting>
  <conditionalFormatting sqref="S100:W112 Z100:AL111">
    <cfRule type="containsBlanks" dxfId="16" priority="5">
      <formula>LEN(TRIM(S100))=0</formula>
    </cfRule>
  </conditionalFormatting>
  <conditionalFormatting sqref="C54:AL57 C86:AL96 C62:AL82">
    <cfRule type="containsBlanks" dxfId="15" priority="4">
      <formula>LEN(TRIM(C54))=0</formula>
    </cfRule>
  </conditionalFormatting>
  <conditionalFormatting sqref="D50:F50">
    <cfRule type="containsBlanks" dxfId="14" priority="3">
      <formula>LEN(TRIM(D50))=0</formula>
    </cfRule>
  </conditionalFormatting>
  <conditionalFormatting sqref="AT54:CC57 AT70:CC82 AT62:AW69 BH62:CC69 AT86:CC96">
    <cfRule type="containsBlanks" dxfId="13" priority="2">
      <formula>LEN(TRIM(AT54))=0</formula>
    </cfRule>
  </conditionalFormatting>
  <conditionalFormatting sqref="AU50:AW50">
    <cfRule type="containsBlanks" dxfId="12" priority="1">
      <formula>LEN(TRIM(AU50))=0</formula>
    </cfRule>
  </conditionalFormatting>
  <dataValidations count="3">
    <dataValidation imeMode="halfAlpha" allowBlank="1" showInputMessage="1" showErrorMessage="1" sqref="I11:N13 BJ100:BN111 N100:O111 S100:W111 BJ8:BO13 AZ11:BE13 BE100:BF111 S8:X13" xr:uid="{7D4159E7-5116-47CB-B2F5-2246CB5AD699}"/>
    <dataValidation type="list" allowBlank="1" showInputMessage="1" showErrorMessage="1" sqref="Z54:AF57 BQ62:BW82 Z86:AF96 BQ54:BW57 BQ86:BW96 Z62:AF82" xr:uid="{77C91BC8-D6C1-4235-A5FB-66C68BC7F88A}">
      <formula1>"常勤,非常勤,派遣"</formula1>
    </dataValidation>
    <dataValidation type="list" allowBlank="1" showInputMessage="1" showErrorMessage="1" sqref="Q54:Y57 Q62:Y82 BH54:BP57 BH62:BP82 BH86:BP87" xr:uid="{77EA22B8-33C8-4F81-9E3E-742BA5FB6748}">
      <formula1>"保育士及び幼稚園教諭,保育士,幼稚園教諭"</formula1>
    </dataValidation>
  </dataValidations>
  <hyperlinks>
    <hyperlink ref="AO1" location="'認定こども園移行相談票（表紙）'!A1" display="★表紙へ戻る" xr:uid="{4E5987FC-D2C2-428A-8175-A77AB970B3EB}"/>
  </hyperlinks>
  <pageMargins left="0.7" right="0.7" top="0.75" bottom="0.75" header="0.3" footer="0.3"/>
  <pageSetup paperSize="9" scale="91" orientation="portrait" r:id="rId1"/>
  <rowBreaks count="2" manualBreakCount="2">
    <brk id="45" max="39" man="1"/>
    <brk id="97" max="39" man="1"/>
  </rowBreaks>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609EF-B3F8-48F0-B548-60EE6BF5FE32}">
  <sheetPr>
    <tabColor theme="9" tint="0.59999389629810485"/>
  </sheetPr>
  <dimension ref="B1:CE48"/>
  <sheetViews>
    <sheetView showGridLines="0" view="pageBreakPreview" zoomScale="80" zoomScaleNormal="100" zoomScaleSheetLayoutView="80" workbookViewId="0"/>
  </sheetViews>
  <sheetFormatPr defaultRowHeight="14.25"/>
  <cols>
    <col min="1" max="2" width="2" style="6" customWidth="1"/>
    <col min="3" max="6" width="4.625" style="6" customWidth="1"/>
    <col min="7" max="44" width="2" style="6" customWidth="1"/>
    <col min="45" max="48" width="4.625" style="6" customWidth="1"/>
    <col min="49" max="82" width="2" style="6" customWidth="1"/>
    <col min="83" max="16384" width="9" style="6"/>
  </cols>
  <sheetData>
    <row r="1" spans="2:83" ht="17.25">
      <c r="B1" s="9" t="s">
        <v>68</v>
      </c>
      <c r="AO1" s="141" t="s">
        <v>414</v>
      </c>
      <c r="AS1" s="9" t="s">
        <v>68</v>
      </c>
    </row>
    <row r="2" spans="2:83" ht="14.25" customHeight="1">
      <c r="C2" s="3"/>
      <c r="D2" s="3"/>
      <c r="E2" s="3"/>
      <c r="F2" s="3"/>
      <c r="G2" s="22"/>
      <c r="H2" s="22"/>
      <c r="I2" s="22"/>
      <c r="J2" s="22"/>
      <c r="K2" s="22"/>
      <c r="L2" s="22"/>
      <c r="M2" s="22"/>
      <c r="N2" s="22"/>
      <c r="O2" s="22"/>
      <c r="P2" s="22"/>
      <c r="Q2" s="3"/>
      <c r="R2" s="3"/>
      <c r="S2" s="3"/>
      <c r="T2" s="3"/>
      <c r="U2" s="3"/>
      <c r="V2" s="3"/>
      <c r="W2" s="3"/>
      <c r="X2" s="3"/>
      <c r="Y2" s="3"/>
      <c r="Z2" s="3"/>
      <c r="AA2" s="3"/>
      <c r="AB2" s="3"/>
      <c r="AC2" s="3"/>
      <c r="AD2" s="3"/>
      <c r="AE2" s="3"/>
      <c r="AF2" s="3"/>
      <c r="AG2" s="3"/>
      <c r="AH2" s="3"/>
      <c r="AI2" s="3"/>
      <c r="AJ2" s="3"/>
      <c r="AK2" s="3"/>
      <c r="AL2" s="3"/>
      <c r="AM2" s="25"/>
      <c r="AN2" s="25"/>
      <c r="AT2" s="3"/>
      <c r="AU2" s="3"/>
      <c r="AV2" s="3"/>
      <c r="AW2" s="3"/>
      <c r="AX2" s="22"/>
      <c r="AY2" s="22"/>
      <c r="AZ2" s="22"/>
      <c r="BA2" s="22"/>
      <c r="BB2" s="22"/>
      <c r="BC2" s="22"/>
      <c r="BD2" s="22"/>
      <c r="BE2" s="22"/>
      <c r="BF2" s="22"/>
      <c r="BG2" s="22"/>
      <c r="BH2" s="3"/>
      <c r="BI2" s="3"/>
      <c r="BJ2" s="3"/>
      <c r="BK2" s="3"/>
      <c r="BL2" s="3"/>
      <c r="BM2" s="3"/>
      <c r="BN2" s="3"/>
      <c r="BO2" s="3"/>
      <c r="BP2" s="3"/>
      <c r="BQ2" s="3"/>
      <c r="BR2" s="3"/>
      <c r="BS2" s="3"/>
      <c r="BT2" s="3"/>
      <c r="BU2" s="3"/>
      <c r="BV2" s="3"/>
      <c r="BW2" s="3"/>
      <c r="BX2" s="3"/>
      <c r="BY2" s="3"/>
      <c r="BZ2" s="3"/>
      <c r="CA2" s="3"/>
      <c r="CB2" s="3"/>
      <c r="CC2" s="3"/>
      <c r="CD2" s="25"/>
      <c r="CE2" s="25"/>
    </row>
    <row r="3" spans="2:83" ht="14.25" customHeight="1">
      <c r="C3" s="3" t="s">
        <v>83</v>
      </c>
      <c r="D3" s="3"/>
      <c r="E3" s="3"/>
      <c r="F3" s="3"/>
      <c r="G3" s="22"/>
      <c r="H3" s="22"/>
      <c r="I3" s="22"/>
      <c r="J3" s="22"/>
      <c r="K3" s="22"/>
      <c r="L3" s="22"/>
      <c r="M3" s="22"/>
      <c r="N3" s="22"/>
      <c r="O3" s="22"/>
      <c r="P3" s="22"/>
      <c r="Q3" s="3"/>
      <c r="R3" s="3"/>
      <c r="S3" s="3"/>
      <c r="T3" s="3"/>
      <c r="U3" s="3"/>
      <c r="V3" s="3"/>
      <c r="W3" s="3"/>
      <c r="X3" s="3"/>
      <c r="Y3" s="3"/>
      <c r="Z3" s="3"/>
      <c r="AA3" s="3"/>
      <c r="AB3" s="3"/>
      <c r="AC3" s="3"/>
      <c r="AD3" s="3"/>
      <c r="AE3" s="3"/>
      <c r="AF3" s="3"/>
      <c r="AG3" s="3"/>
      <c r="AH3" s="3"/>
      <c r="AI3" s="3"/>
      <c r="AJ3" s="3"/>
      <c r="AK3" s="3"/>
      <c r="AL3" s="3"/>
      <c r="AM3" s="25"/>
      <c r="AN3" s="25"/>
      <c r="AT3" s="3" t="s">
        <v>83</v>
      </c>
      <c r="AU3" s="3"/>
      <c r="AV3" s="3"/>
      <c r="AW3" s="3"/>
      <c r="AX3" s="22"/>
      <c r="AY3" s="22"/>
      <c r="AZ3" s="22"/>
      <c r="BA3" s="22"/>
      <c r="BB3" s="22"/>
      <c r="BC3" s="22"/>
      <c r="BD3" s="22"/>
      <c r="BE3" s="22"/>
      <c r="BF3" s="22"/>
      <c r="BG3" s="22"/>
      <c r="BH3" s="3"/>
      <c r="BI3" s="3"/>
      <c r="BJ3" s="3"/>
      <c r="BK3" s="3"/>
      <c r="BL3" s="3"/>
      <c r="BM3" s="3"/>
      <c r="BN3" s="3"/>
      <c r="BO3" s="3"/>
      <c r="BP3" s="3"/>
      <c r="BQ3" s="3"/>
      <c r="BR3" s="3"/>
      <c r="BS3" s="3"/>
      <c r="BT3" s="3"/>
      <c r="BU3" s="3"/>
      <c r="BV3" s="3"/>
      <c r="BW3" s="3"/>
      <c r="BX3" s="3"/>
      <c r="BY3" s="3"/>
      <c r="BZ3" s="3"/>
      <c r="CA3" s="3"/>
      <c r="CB3" s="3"/>
      <c r="CC3" s="3"/>
      <c r="CD3" s="25"/>
      <c r="CE3" s="25"/>
    </row>
    <row r="4" spans="2:83" ht="23.25" customHeight="1">
      <c r="C4" s="181" t="s">
        <v>73</v>
      </c>
      <c r="D4" s="182"/>
      <c r="E4" s="182"/>
      <c r="F4" s="183"/>
      <c r="G4" s="297" t="s">
        <v>74</v>
      </c>
      <c r="H4" s="297"/>
      <c r="I4" s="297"/>
      <c r="J4" s="297"/>
      <c r="K4" s="297"/>
      <c r="L4" s="297"/>
      <c r="M4" s="297"/>
      <c r="N4" s="297"/>
      <c r="O4" s="297"/>
      <c r="P4" s="297"/>
      <c r="Q4" s="181" t="s">
        <v>75</v>
      </c>
      <c r="R4" s="182"/>
      <c r="S4" s="182"/>
      <c r="T4" s="182"/>
      <c r="U4" s="182"/>
      <c r="V4" s="182"/>
      <c r="W4" s="182"/>
      <c r="X4" s="182"/>
      <c r="Y4" s="183"/>
      <c r="Z4" s="298" t="s">
        <v>76</v>
      </c>
      <c r="AA4" s="299"/>
      <c r="AB4" s="299"/>
      <c r="AC4" s="299"/>
      <c r="AD4" s="299"/>
      <c r="AE4" s="299"/>
      <c r="AF4" s="300"/>
      <c r="AG4" s="301" t="s">
        <v>77</v>
      </c>
      <c r="AH4" s="302"/>
      <c r="AI4" s="302"/>
      <c r="AJ4" s="302"/>
      <c r="AK4" s="302"/>
      <c r="AL4" s="302"/>
      <c r="AM4" s="25"/>
      <c r="AN4" s="25"/>
      <c r="AT4" s="181" t="s">
        <v>73</v>
      </c>
      <c r="AU4" s="182"/>
      <c r="AV4" s="182"/>
      <c r="AW4" s="183"/>
      <c r="AX4" s="297" t="s">
        <v>74</v>
      </c>
      <c r="AY4" s="297"/>
      <c r="AZ4" s="297"/>
      <c r="BA4" s="297"/>
      <c r="BB4" s="297"/>
      <c r="BC4" s="297"/>
      <c r="BD4" s="297"/>
      <c r="BE4" s="297"/>
      <c r="BF4" s="297"/>
      <c r="BG4" s="297"/>
      <c r="BH4" s="181" t="s">
        <v>75</v>
      </c>
      <c r="BI4" s="182"/>
      <c r="BJ4" s="182"/>
      <c r="BK4" s="182"/>
      <c r="BL4" s="182"/>
      <c r="BM4" s="182"/>
      <c r="BN4" s="182"/>
      <c r="BO4" s="182"/>
      <c r="BP4" s="183"/>
      <c r="BQ4" s="298" t="s">
        <v>76</v>
      </c>
      <c r="BR4" s="299"/>
      <c r="BS4" s="299"/>
      <c r="BT4" s="299"/>
      <c r="BU4" s="299"/>
      <c r="BV4" s="299"/>
      <c r="BW4" s="300"/>
      <c r="BX4" s="301" t="s">
        <v>77</v>
      </c>
      <c r="BY4" s="302"/>
      <c r="BZ4" s="302"/>
      <c r="CA4" s="302"/>
      <c r="CB4" s="302"/>
      <c r="CC4" s="302"/>
      <c r="CD4" s="25"/>
      <c r="CE4" s="25"/>
    </row>
    <row r="5" spans="2:83" ht="14.25" customHeight="1">
      <c r="C5" s="303"/>
      <c r="D5" s="304"/>
      <c r="E5" s="304"/>
      <c r="F5" s="311"/>
      <c r="G5" s="305"/>
      <c r="H5" s="306"/>
      <c r="I5" s="306"/>
      <c r="J5" s="306"/>
      <c r="K5" s="306"/>
      <c r="L5" s="306"/>
      <c r="M5" s="306"/>
      <c r="N5" s="306"/>
      <c r="O5" s="306"/>
      <c r="P5" s="307"/>
      <c r="Q5" s="303"/>
      <c r="R5" s="304"/>
      <c r="S5" s="304"/>
      <c r="T5" s="304"/>
      <c r="U5" s="304"/>
      <c r="V5" s="304"/>
      <c r="W5" s="304"/>
      <c r="X5" s="304"/>
      <c r="Y5" s="311"/>
      <c r="Z5" s="303"/>
      <c r="AA5" s="304"/>
      <c r="AB5" s="304"/>
      <c r="AC5" s="304"/>
      <c r="AD5" s="304"/>
      <c r="AE5" s="304"/>
      <c r="AF5" s="311"/>
      <c r="AG5" s="303"/>
      <c r="AH5" s="304"/>
      <c r="AI5" s="304"/>
      <c r="AJ5" s="304"/>
      <c r="AK5" s="304"/>
      <c r="AL5" s="311"/>
      <c r="AM5" s="25"/>
      <c r="AN5" s="25"/>
      <c r="AT5" s="187" t="s">
        <v>84</v>
      </c>
      <c r="AU5" s="188"/>
      <c r="AV5" s="188"/>
      <c r="AW5" s="193"/>
      <c r="AX5" s="312" t="s">
        <v>85</v>
      </c>
      <c r="AY5" s="313"/>
      <c r="AZ5" s="313"/>
      <c r="BA5" s="313"/>
      <c r="BB5" s="313"/>
      <c r="BC5" s="313"/>
      <c r="BD5" s="313"/>
      <c r="BE5" s="313"/>
      <c r="BF5" s="313"/>
      <c r="BG5" s="314"/>
      <c r="BH5" s="315" t="s">
        <v>80</v>
      </c>
      <c r="BI5" s="316"/>
      <c r="BJ5" s="316"/>
      <c r="BK5" s="316"/>
      <c r="BL5" s="316"/>
      <c r="BM5" s="316"/>
      <c r="BN5" s="316"/>
      <c r="BO5" s="316"/>
      <c r="BP5" s="317"/>
      <c r="BQ5" s="188" t="s">
        <v>81</v>
      </c>
      <c r="BR5" s="188"/>
      <c r="BS5" s="188"/>
      <c r="BT5" s="188"/>
      <c r="BU5" s="188"/>
      <c r="BV5" s="188"/>
      <c r="BW5" s="193"/>
      <c r="BX5" s="187">
        <v>173</v>
      </c>
      <c r="BY5" s="188"/>
      <c r="BZ5" s="188"/>
      <c r="CA5" s="188"/>
      <c r="CB5" s="188"/>
      <c r="CC5" s="193"/>
      <c r="CD5" s="25"/>
      <c r="CE5" s="25"/>
    </row>
    <row r="6" spans="2:83" ht="14.25" customHeight="1">
      <c r="C6" s="303"/>
      <c r="D6" s="304"/>
      <c r="E6" s="304"/>
      <c r="F6" s="311"/>
      <c r="G6" s="305"/>
      <c r="H6" s="306"/>
      <c r="I6" s="306"/>
      <c r="J6" s="306"/>
      <c r="K6" s="306"/>
      <c r="L6" s="306"/>
      <c r="M6" s="306"/>
      <c r="N6" s="306"/>
      <c r="O6" s="306"/>
      <c r="P6" s="307"/>
      <c r="Q6" s="303"/>
      <c r="R6" s="304"/>
      <c r="S6" s="304"/>
      <c r="T6" s="304"/>
      <c r="U6" s="304"/>
      <c r="V6" s="304"/>
      <c r="W6" s="304"/>
      <c r="X6" s="304"/>
      <c r="Y6" s="311"/>
      <c r="Z6" s="303"/>
      <c r="AA6" s="304"/>
      <c r="AB6" s="304"/>
      <c r="AC6" s="304"/>
      <c r="AD6" s="304"/>
      <c r="AE6" s="304"/>
      <c r="AF6" s="311"/>
      <c r="AG6" s="303"/>
      <c r="AH6" s="304"/>
      <c r="AI6" s="304"/>
      <c r="AJ6" s="304"/>
      <c r="AK6" s="304"/>
      <c r="AL6" s="311"/>
      <c r="AM6" s="25"/>
      <c r="AN6" s="25"/>
      <c r="AT6" s="187" t="s">
        <v>84</v>
      </c>
      <c r="AU6" s="188"/>
      <c r="AV6" s="188"/>
      <c r="AW6" s="193"/>
      <c r="AX6" s="312" t="s">
        <v>85</v>
      </c>
      <c r="AY6" s="313"/>
      <c r="AZ6" s="313"/>
      <c r="BA6" s="313"/>
      <c r="BB6" s="313"/>
      <c r="BC6" s="313"/>
      <c r="BD6" s="313"/>
      <c r="BE6" s="313"/>
      <c r="BF6" s="313"/>
      <c r="BG6" s="314"/>
      <c r="BH6" s="315" t="s">
        <v>80</v>
      </c>
      <c r="BI6" s="316"/>
      <c r="BJ6" s="316"/>
      <c r="BK6" s="316"/>
      <c r="BL6" s="316"/>
      <c r="BM6" s="316"/>
      <c r="BN6" s="316"/>
      <c r="BO6" s="316"/>
      <c r="BP6" s="317"/>
      <c r="BQ6" s="188" t="s">
        <v>81</v>
      </c>
      <c r="BR6" s="188"/>
      <c r="BS6" s="188"/>
      <c r="BT6" s="188"/>
      <c r="BU6" s="188"/>
      <c r="BV6" s="188"/>
      <c r="BW6" s="193"/>
      <c r="BX6" s="187">
        <v>173</v>
      </c>
      <c r="BY6" s="188"/>
      <c r="BZ6" s="188"/>
      <c r="CA6" s="188"/>
      <c r="CB6" s="188"/>
      <c r="CC6" s="193"/>
      <c r="CD6" s="25"/>
      <c r="CE6" s="25"/>
    </row>
    <row r="7" spans="2:83" ht="14.25" customHeight="1">
      <c r="C7" s="303"/>
      <c r="D7" s="304"/>
      <c r="E7" s="304"/>
      <c r="F7" s="311"/>
      <c r="G7" s="305"/>
      <c r="H7" s="306"/>
      <c r="I7" s="306"/>
      <c r="J7" s="306"/>
      <c r="K7" s="306"/>
      <c r="L7" s="306"/>
      <c r="M7" s="306"/>
      <c r="N7" s="306"/>
      <c r="O7" s="306"/>
      <c r="P7" s="307"/>
      <c r="Q7" s="303"/>
      <c r="R7" s="304"/>
      <c r="S7" s="304"/>
      <c r="T7" s="304"/>
      <c r="U7" s="304"/>
      <c r="V7" s="304"/>
      <c r="W7" s="304"/>
      <c r="X7" s="304"/>
      <c r="Y7" s="311"/>
      <c r="Z7" s="303"/>
      <c r="AA7" s="304"/>
      <c r="AB7" s="304"/>
      <c r="AC7" s="304"/>
      <c r="AD7" s="304"/>
      <c r="AE7" s="304"/>
      <c r="AF7" s="311"/>
      <c r="AG7" s="303"/>
      <c r="AH7" s="304"/>
      <c r="AI7" s="304"/>
      <c r="AJ7" s="304"/>
      <c r="AK7" s="304"/>
      <c r="AL7" s="311"/>
      <c r="AM7" s="25"/>
      <c r="AN7" s="25"/>
      <c r="AT7" s="187" t="s">
        <v>84</v>
      </c>
      <c r="AU7" s="188"/>
      <c r="AV7" s="188"/>
      <c r="AW7" s="193"/>
      <c r="AX7" s="312" t="s">
        <v>85</v>
      </c>
      <c r="AY7" s="313"/>
      <c r="AZ7" s="313"/>
      <c r="BA7" s="313"/>
      <c r="BB7" s="313"/>
      <c r="BC7" s="313"/>
      <c r="BD7" s="313"/>
      <c r="BE7" s="313"/>
      <c r="BF7" s="313"/>
      <c r="BG7" s="314"/>
      <c r="BH7" s="315" t="s">
        <v>80</v>
      </c>
      <c r="BI7" s="316"/>
      <c r="BJ7" s="316"/>
      <c r="BK7" s="316"/>
      <c r="BL7" s="316"/>
      <c r="BM7" s="316"/>
      <c r="BN7" s="316"/>
      <c r="BO7" s="316"/>
      <c r="BP7" s="317"/>
      <c r="BQ7" s="188" t="s">
        <v>81</v>
      </c>
      <c r="BR7" s="188"/>
      <c r="BS7" s="188"/>
      <c r="BT7" s="188"/>
      <c r="BU7" s="188"/>
      <c r="BV7" s="188"/>
      <c r="BW7" s="193"/>
      <c r="BX7" s="187">
        <v>173</v>
      </c>
      <c r="BY7" s="188"/>
      <c r="BZ7" s="188"/>
      <c r="CA7" s="188"/>
      <c r="CB7" s="188"/>
      <c r="CC7" s="193"/>
      <c r="CD7" s="25"/>
      <c r="CE7" s="25"/>
    </row>
    <row r="8" spans="2:83" ht="14.25" customHeight="1">
      <c r="C8" s="303"/>
      <c r="D8" s="304"/>
      <c r="E8" s="304"/>
      <c r="F8" s="311"/>
      <c r="G8" s="305"/>
      <c r="H8" s="306"/>
      <c r="I8" s="306"/>
      <c r="J8" s="306"/>
      <c r="K8" s="306"/>
      <c r="L8" s="306"/>
      <c r="M8" s="306"/>
      <c r="N8" s="306"/>
      <c r="O8" s="306"/>
      <c r="P8" s="307"/>
      <c r="Q8" s="303"/>
      <c r="R8" s="304"/>
      <c r="S8" s="304"/>
      <c r="T8" s="304"/>
      <c r="U8" s="304"/>
      <c r="V8" s="304"/>
      <c r="W8" s="304"/>
      <c r="X8" s="304"/>
      <c r="Y8" s="311"/>
      <c r="Z8" s="303"/>
      <c r="AA8" s="304"/>
      <c r="AB8" s="304"/>
      <c r="AC8" s="304"/>
      <c r="AD8" s="304"/>
      <c r="AE8" s="304"/>
      <c r="AF8" s="311"/>
      <c r="AG8" s="303"/>
      <c r="AH8" s="304"/>
      <c r="AI8" s="304"/>
      <c r="AJ8" s="304"/>
      <c r="AK8" s="304"/>
      <c r="AL8" s="311"/>
      <c r="AM8" s="25"/>
      <c r="AN8" s="25"/>
      <c r="AT8" s="187" t="s">
        <v>84</v>
      </c>
      <c r="AU8" s="188"/>
      <c r="AV8" s="188"/>
      <c r="AW8" s="193"/>
      <c r="AX8" s="312" t="s">
        <v>85</v>
      </c>
      <c r="AY8" s="313"/>
      <c r="AZ8" s="313"/>
      <c r="BA8" s="313"/>
      <c r="BB8" s="313"/>
      <c r="BC8" s="313"/>
      <c r="BD8" s="313"/>
      <c r="BE8" s="313"/>
      <c r="BF8" s="313"/>
      <c r="BG8" s="314"/>
      <c r="BH8" s="315" t="s">
        <v>80</v>
      </c>
      <c r="BI8" s="316"/>
      <c r="BJ8" s="316"/>
      <c r="BK8" s="316"/>
      <c r="BL8" s="316"/>
      <c r="BM8" s="316"/>
      <c r="BN8" s="316"/>
      <c r="BO8" s="316"/>
      <c r="BP8" s="317"/>
      <c r="BQ8" s="188" t="s">
        <v>81</v>
      </c>
      <c r="BR8" s="188"/>
      <c r="BS8" s="188"/>
      <c r="BT8" s="188"/>
      <c r="BU8" s="188"/>
      <c r="BV8" s="188"/>
      <c r="BW8" s="193"/>
      <c r="BX8" s="187">
        <v>173</v>
      </c>
      <c r="BY8" s="188"/>
      <c r="BZ8" s="188"/>
      <c r="CA8" s="188"/>
      <c r="CB8" s="188"/>
      <c r="CC8" s="193"/>
      <c r="CD8" s="25"/>
      <c r="CE8" s="25"/>
    </row>
    <row r="9" spans="2:83" ht="14.25" customHeight="1">
      <c r="C9" s="303"/>
      <c r="D9" s="304"/>
      <c r="E9" s="304"/>
      <c r="F9" s="311"/>
      <c r="G9" s="305"/>
      <c r="H9" s="306"/>
      <c r="I9" s="306"/>
      <c r="J9" s="306"/>
      <c r="K9" s="306"/>
      <c r="L9" s="306"/>
      <c r="M9" s="306"/>
      <c r="N9" s="306"/>
      <c r="O9" s="306"/>
      <c r="P9" s="307"/>
      <c r="Q9" s="303"/>
      <c r="R9" s="304"/>
      <c r="S9" s="304"/>
      <c r="T9" s="304"/>
      <c r="U9" s="304"/>
      <c r="V9" s="304"/>
      <c r="W9" s="304"/>
      <c r="X9" s="304"/>
      <c r="Y9" s="311"/>
      <c r="Z9" s="303"/>
      <c r="AA9" s="304"/>
      <c r="AB9" s="304"/>
      <c r="AC9" s="304"/>
      <c r="AD9" s="304"/>
      <c r="AE9" s="304"/>
      <c r="AF9" s="311"/>
      <c r="AG9" s="303"/>
      <c r="AH9" s="304"/>
      <c r="AI9" s="304"/>
      <c r="AJ9" s="304"/>
      <c r="AK9" s="304"/>
      <c r="AL9" s="311"/>
      <c r="AM9" s="25"/>
      <c r="AN9" s="25"/>
      <c r="AT9" s="187" t="s">
        <v>84</v>
      </c>
      <c r="AU9" s="188"/>
      <c r="AV9" s="188"/>
      <c r="AW9" s="193"/>
      <c r="AX9" s="312" t="s">
        <v>85</v>
      </c>
      <c r="AY9" s="313"/>
      <c r="AZ9" s="313"/>
      <c r="BA9" s="313"/>
      <c r="BB9" s="313"/>
      <c r="BC9" s="313"/>
      <c r="BD9" s="313"/>
      <c r="BE9" s="313"/>
      <c r="BF9" s="313"/>
      <c r="BG9" s="314"/>
      <c r="BH9" s="315" t="s">
        <v>80</v>
      </c>
      <c r="BI9" s="316"/>
      <c r="BJ9" s="316"/>
      <c r="BK9" s="316"/>
      <c r="BL9" s="316"/>
      <c r="BM9" s="316"/>
      <c r="BN9" s="316"/>
      <c r="BO9" s="316"/>
      <c r="BP9" s="317"/>
      <c r="BQ9" s="188" t="s">
        <v>86</v>
      </c>
      <c r="BR9" s="188"/>
      <c r="BS9" s="188"/>
      <c r="BT9" s="188"/>
      <c r="BU9" s="188"/>
      <c r="BV9" s="188"/>
      <c r="BW9" s="193"/>
      <c r="BX9" s="187">
        <v>90</v>
      </c>
      <c r="BY9" s="188"/>
      <c r="BZ9" s="188"/>
      <c r="CA9" s="188"/>
      <c r="CB9" s="188"/>
      <c r="CC9" s="193"/>
      <c r="CD9" s="25"/>
      <c r="CE9" s="25"/>
    </row>
    <row r="10" spans="2:83" ht="14.25" customHeight="1">
      <c r="C10" s="303"/>
      <c r="D10" s="304"/>
      <c r="E10" s="304"/>
      <c r="F10" s="311"/>
      <c r="G10" s="305"/>
      <c r="H10" s="306"/>
      <c r="I10" s="306"/>
      <c r="J10" s="306"/>
      <c r="K10" s="306"/>
      <c r="L10" s="306"/>
      <c r="M10" s="306"/>
      <c r="N10" s="306"/>
      <c r="O10" s="306"/>
      <c r="P10" s="307"/>
      <c r="Q10" s="303"/>
      <c r="R10" s="304"/>
      <c r="S10" s="304"/>
      <c r="T10" s="304"/>
      <c r="U10" s="304"/>
      <c r="V10" s="304"/>
      <c r="W10" s="304"/>
      <c r="X10" s="304"/>
      <c r="Y10" s="311"/>
      <c r="Z10" s="303"/>
      <c r="AA10" s="304"/>
      <c r="AB10" s="304"/>
      <c r="AC10" s="304"/>
      <c r="AD10" s="304"/>
      <c r="AE10" s="304"/>
      <c r="AF10" s="311"/>
      <c r="AG10" s="303"/>
      <c r="AH10" s="304"/>
      <c r="AI10" s="304"/>
      <c r="AJ10" s="304"/>
      <c r="AK10" s="304"/>
      <c r="AL10" s="311"/>
      <c r="AM10" s="3"/>
      <c r="AN10" s="3"/>
      <c r="AT10" s="187" t="s">
        <v>84</v>
      </c>
      <c r="AU10" s="188"/>
      <c r="AV10" s="188"/>
      <c r="AW10" s="193"/>
      <c r="AX10" s="312" t="s">
        <v>85</v>
      </c>
      <c r="AY10" s="313"/>
      <c r="AZ10" s="313"/>
      <c r="BA10" s="313"/>
      <c r="BB10" s="313"/>
      <c r="BC10" s="313"/>
      <c r="BD10" s="313"/>
      <c r="BE10" s="313"/>
      <c r="BF10" s="313"/>
      <c r="BG10" s="314"/>
      <c r="BH10" s="315" t="s">
        <v>80</v>
      </c>
      <c r="BI10" s="316"/>
      <c r="BJ10" s="316"/>
      <c r="BK10" s="316"/>
      <c r="BL10" s="316"/>
      <c r="BM10" s="316"/>
      <c r="BN10" s="316"/>
      <c r="BO10" s="316"/>
      <c r="BP10" s="317"/>
      <c r="BQ10" s="188" t="s">
        <v>86</v>
      </c>
      <c r="BR10" s="188"/>
      <c r="BS10" s="188"/>
      <c r="BT10" s="188"/>
      <c r="BU10" s="188"/>
      <c r="BV10" s="188"/>
      <c r="BW10" s="193"/>
      <c r="BX10" s="187">
        <v>100</v>
      </c>
      <c r="BY10" s="188"/>
      <c r="BZ10" s="188"/>
      <c r="CA10" s="188"/>
      <c r="CB10" s="188"/>
      <c r="CC10" s="193"/>
      <c r="CD10" s="3"/>
      <c r="CE10" s="3"/>
    </row>
    <row r="11" spans="2:83" ht="14.25" customHeight="1">
      <c r="C11" s="303"/>
      <c r="D11" s="304"/>
      <c r="E11" s="304"/>
      <c r="F11" s="311"/>
      <c r="G11" s="305"/>
      <c r="H11" s="306"/>
      <c r="I11" s="306"/>
      <c r="J11" s="306"/>
      <c r="K11" s="306"/>
      <c r="L11" s="306"/>
      <c r="M11" s="306"/>
      <c r="N11" s="306"/>
      <c r="O11" s="306"/>
      <c r="P11" s="307"/>
      <c r="Q11" s="303"/>
      <c r="R11" s="304"/>
      <c r="S11" s="304"/>
      <c r="T11" s="304"/>
      <c r="U11" s="304"/>
      <c r="V11" s="304"/>
      <c r="W11" s="304"/>
      <c r="X11" s="304"/>
      <c r="Y11" s="311"/>
      <c r="Z11" s="303"/>
      <c r="AA11" s="304"/>
      <c r="AB11" s="304"/>
      <c r="AC11" s="304"/>
      <c r="AD11" s="304"/>
      <c r="AE11" s="304"/>
      <c r="AF11" s="311"/>
      <c r="AG11" s="303"/>
      <c r="AH11" s="304"/>
      <c r="AI11" s="304"/>
      <c r="AJ11" s="304"/>
      <c r="AK11" s="304"/>
      <c r="AL11" s="311"/>
      <c r="AM11" s="3"/>
      <c r="AN11" s="3"/>
      <c r="AT11" s="187" t="s">
        <v>84</v>
      </c>
      <c r="AU11" s="188"/>
      <c r="AV11" s="188"/>
      <c r="AW11" s="193"/>
      <c r="AX11" s="312" t="s">
        <v>85</v>
      </c>
      <c r="AY11" s="313"/>
      <c r="AZ11" s="313"/>
      <c r="BA11" s="313"/>
      <c r="BB11" s="313"/>
      <c r="BC11" s="313"/>
      <c r="BD11" s="313"/>
      <c r="BE11" s="313"/>
      <c r="BF11" s="313"/>
      <c r="BG11" s="314"/>
      <c r="BH11" s="315" t="s">
        <v>87</v>
      </c>
      <c r="BI11" s="316"/>
      <c r="BJ11" s="316"/>
      <c r="BK11" s="316"/>
      <c r="BL11" s="316"/>
      <c r="BM11" s="316"/>
      <c r="BN11" s="316"/>
      <c r="BO11" s="316"/>
      <c r="BP11" s="317"/>
      <c r="BQ11" s="188" t="s">
        <v>81</v>
      </c>
      <c r="BR11" s="188"/>
      <c r="BS11" s="188"/>
      <c r="BT11" s="188"/>
      <c r="BU11" s="188"/>
      <c r="BV11" s="188"/>
      <c r="BW11" s="193"/>
      <c r="BX11" s="187">
        <v>173</v>
      </c>
      <c r="BY11" s="188"/>
      <c r="BZ11" s="188"/>
      <c r="CA11" s="188"/>
      <c r="CB11" s="188"/>
      <c r="CC11" s="193"/>
      <c r="CD11" s="3"/>
      <c r="CE11" s="3"/>
    </row>
    <row r="12" spans="2:83" ht="14.25" customHeight="1">
      <c r="C12" s="303"/>
      <c r="D12" s="304"/>
      <c r="E12" s="304"/>
      <c r="F12" s="311"/>
      <c r="G12" s="305"/>
      <c r="H12" s="306"/>
      <c r="I12" s="306"/>
      <c r="J12" s="306"/>
      <c r="K12" s="306"/>
      <c r="L12" s="306"/>
      <c r="M12" s="306"/>
      <c r="N12" s="306"/>
      <c r="O12" s="306"/>
      <c r="P12" s="307"/>
      <c r="Q12" s="303"/>
      <c r="R12" s="304"/>
      <c r="S12" s="304"/>
      <c r="T12" s="304"/>
      <c r="U12" s="304"/>
      <c r="V12" s="304"/>
      <c r="W12" s="304"/>
      <c r="X12" s="304"/>
      <c r="Y12" s="311"/>
      <c r="Z12" s="303"/>
      <c r="AA12" s="304"/>
      <c r="AB12" s="304"/>
      <c r="AC12" s="304"/>
      <c r="AD12" s="304"/>
      <c r="AE12" s="304"/>
      <c r="AF12" s="311"/>
      <c r="AG12" s="303"/>
      <c r="AH12" s="304"/>
      <c r="AI12" s="304"/>
      <c r="AJ12" s="304"/>
      <c r="AK12" s="304"/>
      <c r="AL12" s="311"/>
      <c r="AM12" s="3"/>
      <c r="AN12" s="3"/>
      <c r="AT12" s="187" t="s">
        <v>84</v>
      </c>
      <c r="AU12" s="188"/>
      <c r="AV12" s="188"/>
      <c r="AW12" s="193"/>
      <c r="AX12" s="312" t="s">
        <v>85</v>
      </c>
      <c r="AY12" s="313"/>
      <c r="AZ12" s="313"/>
      <c r="BA12" s="313"/>
      <c r="BB12" s="313"/>
      <c r="BC12" s="313"/>
      <c r="BD12" s="313"/>
      <c r="BE12" s="313"/>
      <c r="BF12" s="313"/>
      <c r="BG12" s="314"/>
      <c r="BH12" s="315" t="s">
        <v>87</v>
      </c>
      <c r="BI12" s="316"/>
      <c r="BJ12" s="316"/>
      <c r="BK12" s="316"/>
      <c r="BL12" s="316"/>
      <c r="BM12" s="316"/>
      <c r="BN12" s="316"/>
      <c r="BO12" s="316"/>
      <c r="BP12" s="317"/>
      <c r="BQ12" s="188" t="s">
        <v>81</v>
      </c>
      <c r="BR12" s="188"/>
      <c r="BS12" s="188"/>
      <c r="BT12" s="188"/>
      <c r="BU12" s="188"/>
      <c r="BV12" s="188"/>
      <c r="BW12" s="193"/>
      <c r="BX12" s="187">
        <v>173</v>
      </c>
      <c r="BY12" s="188"/>
      <c r="BZ12" s="188"/>
      <c r="CA12" s="188"/>
      <c r="CB12" s="188"/>
      <c r="CC12" s="193"/>
      <c r="CD12" s="3"/>
      <c r="CE12" s="3"/>
    </row>
    <row r="13" spans="2:83" ht="14.25" customHeight="1">
      <c r="C13" s="303"/>
      <c r="D13" s="304"/>
      <c r="E13" s="304"/>
      <c r="F13" s="311"/>
      <c r="G13" s="305"/>
      <c r="H13" s="306"/>
      <c r="I13" s="306"/>
      <c r="J13" s="306"/>
      <c r="K13" s="306"/>
      <c r="L13" s="306"/>
      <c r="M13" s="306"/>
      <c r="N13" s="306"/>
      <c r="O13" s="306"/>
      <c r="P13" s="307"/>
      <c r="Q13" s="303"/>
      <c r="R13" s="304"/>
      <c r="S13" s="304"/>
      <c r="T13" s="304"/>
      <c r="U13" s="304"/>
      <c r="V13" s="304"/>
      <c r="W13" s="304"/>
      <c r="X13" s="304"/>
      <c r="Y13" s="311"/>
      <c r="Z13" s="303"/>
      <c r="AA13" s="304"/>
      <c r="AB13" s="304"/>
      <c r="AC13" s="304"/>
      <c r="AD13" s="304"/>
      <c r="AE13" s="304"/>
      <c r="AF13" s="311"/>
      <c r="AG13" s="303"/>
      <c r="AH13" s="304"/>
      <c r="AI13" s="304"/>
      <c r="AJ13" s="304"/>
      <c r="AK13" s="304"/>
      <c r="AL13" s="311"/>
      <c r="AM13" s="3"/>
      <c r="AN13" s="3"/>
      <c r="AT13" s="187"/>
      <c r="AU13" s="188"/>
      <c r="AV13" s="188"/>
      <c r="AW13" s="188"/>
      <c r="AX13" s="312"/>
      <c r="AY13" s="313"/>
      <c r="AZ13" s="313"/>
      <c r="BA13" s="313"/>
      <c r="BB13" s="313"/>
      <c r="BC13" s="313"/>
      <c r="BD13" s="313"/>
      <c r="BE13" s="313"/>
      <c r="BF13" s="313"/>
      <c r="BG13" s="314"/>
      <c r="BH13" s="315"/>
      <c r="BI13" s="316"/>
      <c r="BJ13" s="316"/>
      <c r="BK13" s="316"/>
      <c r="BL13" s="316"/>
      <c r="BM13" s="316"/>
      <c r="BN13" s="316"/>
      <c r="BO13" s="316"/>
      <c r="BP13" s="317"/>
      <c r="BQ13" s="188"/>
      <c r="BR13" s="188"/>
      <c r="BS13" s="188"/>
      <c r="BT13" s="188"/>
      <c r="BU13" s="188"/>
      <c r="BV13" s="188"/>
      <c r="BW13" s="193"/>
      <c r="BX13" s="187"/>
      <c r="BY13" s="188"/>
      <c r="BZ13" s="188"/>
      <c r="CA13" s="188"/>
      <c r="CB13" s="188"/>
      <c r="CC13" s="193"/>
      <c r="CD13" s="3"/>
      <c r="CE13" s="3"/>
    </row>
    <row r="14" spans="2:83" ht="14.25" customHeight="1">
      <c r="C14" s="303"/>
      <c r="D14" s="304"/>
      <c r="E14" s="304"/>
      <c r="F14" s="304"/>
      <c r="G14" s="305"/>
      <c r="H14" s="306"/>
      <c r="I14" s="306"/>
      <c r="J14" s="306"/>
      <c r="K14" s="306"/>
      <c r="L14" s="306"/>
      <c r="M14" s="306"/>
      <c r="N14" s="306"/>
      <c r="O14" s="306"/>
      <c r="P14" s="307"/>
      <c r="Q14" s="303"/>
      <c r="R14" s="304"/>
      <c r="S14" s="304"/>
      <c r="T14" s="304"/>
      <c r="U14" s="304"/>
      <c r="V14" s="304"/>
      <c r="W14" s="304"/>
      <c r="X14" s="304"/>
      <c r="Y14" s="311"/>
      <c r="Z14" s="304"/>
      <c r="AA14" s="304"/>
      <c r="AB14" s="304"/>
      <c r="AC14" s="304"/>
      <c r="AD14" s="304"/>
      <c r="AE14" s="304"/>
      <c r="AF14" s="311"/>
      <c r="AG14" s="303"/>
      <c r="AH14" s="304"/>
      <c r="AI14" s="304"/>
      <c r="AJ14" s="304"/>
      <c r="AK14" s="304"/>
      <c r="AL14" s="311"/>
      <c r="AM14" s="3"/>
      <c r="AN14" s="3"/>
      <c r="AT14" s="187"/>
      <c r="AU14" s="188"/>
      <c r="AV14" s="188"/>
      <c r="AW14" s="188"/>
      <c r="AX14" s="312"/>
      <c r="AY14" s="313"/>
      <c r="AZ14" s="313"/>
      <c r="BA14" s="313"/>
      <c r="BB14" s="313"/>
      <c r="BC14" s="313"/>
      <c r="BD14" s="313"/>
      <c r="BE14" s="313"/>
      <c r="BF14" s="313"/>
      <c r="BG14" s="314"/>
      <c r="BH14" s="315"/>
      <c r="BI14" s="316"/>
      <c r="BJ14" s="316"/>
      <c r="BK14" s="316"/>
      <c r="BL14" s="316"/>
      <c r="BM14" s="316"/>
      <c r="BN14" s="316"/>
      <c r="BO14" s="316"/>
      <c r="BP14" s="317"/>
      <c r="BQ14" s="188"/>
      <c r="BR14" s="188"/>
      <c r="BS14" s="188"/>
      <c r="BT14" s="188"/>
      <c r="BU14" s="188"/>
      <c r="BV14" s="188"/>
      <c r="BW14" s="193"/>
      <c r="BX14" s="187"/>
      <c r="BY14" s="188"/>
      <c r="BZ14" s="188"/>
      <c r="CA14" s="188"/>
      <c r="CB14" s="188"/>
      <c r="CC14" s="193"/>
      <c r="CD14" s="3"/>
      <c r="CE14" s="3"/>
    </row>
    <row r="15" spans="2:83" ht="14.25" customHeight="1">
      <c r="C15" s="303"/>
      <c r="D15" s="304"/>
      <c r="E15" s="304"/>
      <c r="F15" s="304"/>
      <c r="G15" s="305"/>
      <c r="H15" s="306"/>
      <c r="I15" s="306"/>
      <c r="J15" s="306"/>
      <c r="K15" s="306"/>
      <c r="L15" s="306"/>
      <c r="M15" s="306"/>
      <c r="N15" s="306"/>
      <c r="O15" s="306"/>
      <c r="P15" s="307"/>
      <c r="Q15" s="303"/>
      <c r="R15" s="304"/>
      <c r="S15" s="304"/>
      <c r="T15" s="304"/>
      <c r="U15" s="304"/>
      <c r="V15" s="304"/>
      <c r="W15" s="304"/>
      <c r="X15" s="304"/>
      <c r="Y15" s="311"/>
      <c r="Z15" s="304"/>
      <c r="AA15" s="304"/>
      <c r="AB15" s="304"/>
      <c r="AC15" s="304"/>
      <c r="AD15" s="304"/>
      <c r="AE15" s="304"/>
      <c r="AF15" s="311"/>
      <c r="AG15" s="303"/>
      <c r="AH15" s="304"/>
      <c r="AI15" s="304"/>
      <c r="AJ15" s="304"/>
      <c r="AK15" s="304"/>
      <c r="AL15" s="311"/>
      <c r="AM15" s="3"/>
      <c r="AN15" s="3"/>
      <c r="AT15" s="187"/>
      <c r="AU15" s="188"/>
      <c r="AV15" s="188"/>
      <c r="AW15" s="188"/>
      <c r="AX15" s="312"/>
      <c r="AY15" s="313"/>
      <c r="AZ15" s="313"/>
      <c r="BA15" s="313"/>
      <c r="BB15" s="313"/>
      <c r="BC15" s="313"/>
      <c r="BD15" s="313"/>
      <c r="BE15" s="313"/>
      <c r="BF15" s="313"/>
      <c r="BG15" s="314"/>
      <c r="BH15" s="187"/>
      <c r="BI15" s="188"/>
      <c r="BJ15" s="188"/>
      <c r="BK15" s="188"/>
      <c r="BL15" s="188"/>
      <c r="BM15" s="188"/>
      <c r="BN15" s="188"/>
      <c r="BO15" s="188"/>
      <c r="BP15" s="193"/>
      <c r="BQ15" s="188"/>
      <c r="BR15" s="188"/>
      <c r="BS15" s="188"/>
      <c r="BT15" s="188"/>
      <c r="BU15" s="188"/>
      <c r="BV15" s="188"/>
      <c r="BW15" s="193"/>
      <c r="BX15" s="187"/>
      <c r="BY15" s="188"/>
      <c r="BZ15" s="188"/>
      <c r="CA15" s="188"/>
      <c r="CB15" s="188"/>
      <c r="CC15" s="193"/>
      <c r="CD15" s="3"/>
      <c r="CE15" s="3"/>
    </row>
    <row r="16" spans="2:83" ht="14.25" customHeight="1">
      <c r="C16" s="303"/>
      <c r="D16" s="304"/>
      <c r="E16" s="304"/>
      <c r="F16" s="304"/>
      <c r="G16" s="305"/>
      <c r="H16" s="306"/>
      <c r="I16" s="306"/>
      <c r="J16" s="306"/>
      <c r="K16" s="306"/>
      <c r="L16" s="306"/>
      <c r="M16" s="306"/>
      <c r="N16" s="306"/>
      <c r="O16" s="306"/>
      <c r="P16" s="307"/>
      <c r="Q16" s="303"/>
      <c r="R16" s="304"/>
      <c r="S16" s="304"/>
      <c r="T16" s="304"/>
      <c r="U16" s="304"/>
      <c r="V16" s="304"/>
      <c r="W16" s="304"/>
      <c r="X16" s="304"/>
      <c r="Y16" s="311"/>
      <c r="Z16" s="304"/>
      <c r="AA16" s="304"/>
      <c r="AB16" s="304"/>
      <c r="AC16" s="304"/>
      <c r="AD16" s="304"/>
      <c r="AE16" s="304"/>
      <c r="AF16" s="311"/>
      <c r="AG16" s="303"/>
      <c r="AH16" s="304"/>
      <c r="AI16" s="304"/>
      <c r="AJ16" s="304"/>
      <c r="AK16" s="304"/>
      <c r="AL16" s="311"/>
      <c r="AM16" s="3"/>
      <c r="AN16" s="3"/>
      <c r="AT16" s="187"/>
      <c r="AU16" s="188"/>
      <c r="AV16" s="188"/>
      <c r="AW16" s="188"/>
      <c r="AX16" s="312"/>
      <c r="AY16" s="313"/>
      <c r="AZ16" s="313"/>
      <c r="BA16" s="313"/>
      <c r="BB16" s="313"/>
      <c r="BC16" s="313"/>
      <c r="BD16" s="313"/>
      <c r="BE16" s="313"/>
      <c r="BF16" s="313"/>
      <c r="BG16" s="314"/>
      <c r="BH16" s="187"/>
      <c r="BI16" s="188"/>
      <c r="BJ16" s="188"/>
      <c r="BK16" s="188"/>
      <c r="BL16" s="188"/>
      <c r="BM16" s="188"/>
      <c r="BN16" s="188"/>
      <c r="BO16" s="188"/>
      <c r="BP16" s="193"/>
      <c r="BQ16" s="188"/>
      <c r="BR16" s="188"/>
      <c r="BS16" s="188"/>
      <c r="BT16" s="188"/>
      <c r="BU16" s="188"/>
      <c r="BV16" s="188"/>
      <c r="BW16" s="193"/>
      <c r="BX16" s="187"/>
      <c r="BY16" s="188"/>
      <c r="BZ16" s="188"/>
      <c r="CA16" s="188"/>
      <c r="CB16" s="188"/>
      <c r="CC16" s="193"/>
      <c r="CD16" s="3"/>
      <c r="CE16" s="3"/>
    </row>
    <row r="17" spans="2:83" ht="14.25" customHeight="1">
      <c r="C17" s="303"/>
      <c r="D17" s="304"/>
      <c r="E17" s="304"/>
      <c r="F17" s="304"/>
      <c r="G17" s="305"/>
      <c r="H17" s="306"/>
      <c r="I17" s="306"/>
      <c r="J17" s="306"/>
      <c r="K17" s="306"/>
      <c r="L17" s="306"/>
      <c r="M17" s="306"/>
      <c r="N17" s="306"/>
      <c r="O17" s="306"/>
      <c r="P17" s="307"/>
      <c r="Q17" s="303"/>
      <c r="R17" s="304"/>
      <c r="S17" s="304"/>
      <c r="T17" s="304"/>
      <c r="U17" s="304"/>
      <c r="V17" s="304"/>
      <c r="W17" s="304"/>
      <c r="X17" s="304"/>
      <c r="Y17" s="311"/>
      <c r="Z17" s="304"/>
      <c r="AA17" s="304"/>
      <c r="AB17" s="304"/>
      <c r="AC17" s="304"/>
      <c r="AD17" s="304"/>
      <c r="AE17" s="304"/>
      <c r="AF17" s="311"/>
      <c r="AG17" s="303"/>
      <c r="AH17" s="304"/>
      <c r="AI17" s="304"/>
      <c r="AJ17" s="304"/>
      <c r="AK17" s="304"/>
      <c r="AL17" s="311"/>
      <c r="AM17" s="3"/>
      <c r="AN17" s="3"/>
      <c r="AT17" s="187"/>
      <c r="AU17" s="188"/>
      <c r="AV17" s="188"/>
      <c r="AW17" s="188"/>
      <c r="AX17" s="312"/>
      <c r="AY17" s="313"/>
      <c r="AZ17" s="313"/>
      <c r="BA17" s="313"/>
      <c r="BB17" s="313"/>
      <c r="BC17" s="313"/>
      <c r="BD17" s="313"/>
      <c r="BE17" s="313"/>
      <c r="BF17" s="313"/>
      <c r="BG17" s="314"/>
      <c r="BH17" s="187"/>
      <c r="BI17" s="188"/>
      <c r="BJ17" s="188"/>
      <c r="BK17" s="188"/>
      <c r="BL17" s="188"/>
      <c r="BM17" s="188"/>
      <c r="BN17" s="188"/>
      <c r="BO17" s="188"/>
      <c r="BP17" s="193"/>
      <c r="BQ17" s="188"/>
      <c r="BR17" s="188"/>
      <c r="BS17" s="188"/>
      <c r="BT17" s="188"/>
      <c r="BU17" s="188"/>
      <c r="BV17" s="188"/>
      <c r="BW17" s="193"/>
      <c r="BX17" s="187"/>
      <c r="BY17" s="188"/>
      <c r="BZ17" s="188"/>
      <c r="CA17" s="188"/>
      <c r="CB17" s="188"/>
      <c r="CC17" s="193"/>
      <c r="CD17" s="3"/>
      <c r="CE17" s="3"/>
    </row>
    <row r="18" spans="2:83" ht="14.25" customHeight="1">
      <c r="C18" s="303"/>
      <c r="D18" s="304"/>
      <c r="E18" s="304"/>
      <c r="F18" s="304"/>
      <c r="G18" s="305"/>
      <c r="H18" s="306"/>
      <c r="I18" s="306"/>
      <c r="J18" s="306"/>
      <c r="K18" s="306"/>
      <c r="L18" s="306"/>
      <c r="M18" s="306"/>
      <c r="N18" s="306"/>
      <c r="O18" s="306"/>
      <c r="P18" s="307"/>
      <c r="Q18" s="303"/>
      <c r="R18" s="304"/>
      <c r="S18" s="304"/>
      <c r="T18" s="304"/>
      <c r="U18" s="304"/>
      <c r="V18" s="304"/>
      <c r="W18" s="304"/>
      <c r="X18" s="304"/>
      <c r="Y18" s="311"/>
      <c r="Z18" s="304"/>
      <c r="AA18" s="304"/>
      <c r="AB18" s="304"/>
      <c r="AC18" s="304"/>
      <c r="AD18" s="304"/>
      <c r="AE18" s="304"/>
      <c r="AF18" s="311"/>
      <c r="AG18" s="303"/>
      <c r="AH18" s="304"/>
      <c r="AI18" s="304"/>
      <c r="AJ18" s="304"/>
      <c r="AK18" s="304"/>
      <c r="AL18" s="311"/>
      <c r="AM18" s="3"/>
      <c r="AN18" s="3"/>
      <c r="AT18" s="187"/>
      <c r="AU18" s="188"/>
      <c r="AV18" s="188"/>
      <c r="AW18" s="188"/>
      <c r="AX18" s="312"/>
      <c r="AY18" s="313"/>
      <c r="AZ18" s="313"/>
      <c r="BA18" s="313"/>
      <c r="BB18" s="313"/>
      <c r="BC18" s="313"/>
      <c r="BD18" s="313"/>
      <c r="BE18" s="313"/>
      <c r="BF18" s="313"/>
      <c r="BG18" s="314"/>
      <c r="BH18" s="187"/>
      <c r="BI18" s="188"/>
      <c r="BJ18" s="188"/>
      <c r="BK18" s="188"/>
      <c r="BL18" s="188"/>
      <c r="BM18" s="188"/>
      <c r="BN18" s="188"/>
      <c r="BO18" s="188"/>
      <c r="BP18" s="193"/>
      <c r="BQ18" s="188"/>
      <c r="BR18" s="188"/>
      <c r="BS18" s="188"/>
      <c r="BT18" s="188"/>
      <c r="BU18" s="188"/>
      <c r="BV18" s="188"/>
      <c r="BW18" s="193"/>
      <c r="BX18" s="187"/>
      <c r="BY18" s="188"/>
      <c r="BZ18" s="188"/>
      <c r="CA18" s="188"/>
      <c r="CB18" s="188"/>
      <c r="CC18" s="193"/>
      <c r="CD18" s="3"/>
      <c r="CE18" s="3"/>
    </row>
    <row r="19" spans="2:83" ht="14.25" customHeight="1">
      <c r="C19" s="303"/>
      <c r="D19" s="304"/>
      <c r="E19" s="304"/>
      <c r="F19" s="304"/>
      <c r="G19" s="305"/>
      <c r="H19" s="306"/>
      <c r="I19" s="306"/>
      <c r="J19" s="306"/>
      <c r="K19" s="306"/>
      <c r="L19" s="306"/>
      <c r="M19" s="306"/>
      <c r="N19" s="306"/>
      <c r="O19" s="306"/>
      <c r="P19" s="307"/>
      <c r="Q19" s="303"/>
      <c r="R19" s="304"/>
      <c r="S19" s="304"/>
      <c r="T19" s="304"/>
      <c r="U19" s="304"/>
      <c r="V19" s="304"/>
      <c r="W19" s="304"/>
      <c r="X19" s="304"/>
      <c r="Y19" s="311"/>
      <c r="Z19" s="304"/>
      <c r="AA19" s="304"/>
      <c r="AB19" s="304"/>
      <c r="AC19" s="304"/>
      <c r="AD19" s="304"/>
      <c r="AE19" s="304"/>
      <c r="AF19" s="311"/>
      <c r="AG19" s="303"/>
      <c r="AH19" s="304"/>
      <c r="AI19" s="304"/>
      <c r="AJ19" s="304"/>
      <c r="AK19" s="304"/>
      <c r="AL19" s="311"/>
      <c r="AM19" s="3"/>
      <c r="AN19" s="3"/>
      <c r="AT19" s="187"/>
      <c r="AU19" s="188"/>
      <c r="AV19" s="188"/>
      <c r="AW19" s="188"/>
      <c r="AX19" s="312"/>
      <c r="AY19" s="313"/>
      <c r="AZ19" s="313"/>
      <c r="BA19" s="313"/>
      <c r="BB19" s="313"/>
      <c r="BC19" s="313"/>
      <c r="BD19" s="313"/>
      <c r="BE19" s="313"/>
      <c r="BF19" s="313"/>
      <c r="BG19" s="314"/>
      <c r="BH19" s="187"/>
      <c r="BI19" s="188"/>
      <c r="BJ19" s="188"/>
      <c r="BK19" s="188"/>
      <c r="BL19" s="188"/>
      <c r="BM19" s="188"/>
      <c r="BN19" s="188"/>
      <c r="BO19" s="188"/>
      <c r="BP19" s="193"/>
      <c r="BQ19" s="188"/>
      <c r="BR19" s="188"/>
      <c r="BS19" s="188"/>
      <c r="BT19" s="188"/>
      <c r="BU19" s="188"/>
      <c r="BV19" s="188"/>
      <c r="BW19" s="193"/>
      <c r="BX19" s="187"/>
      <c r="BY19" s="188"/>
      <c r="BZ19" s="188"/>
      <c r="CA19" s="188"/>
      <c r="CB19" s="188"/>
      <c r="CC19" s="193"/>
      <c r="CD19" s="3"/>
      <c r="CE19" s="3"/>
    </row>
    <row r="20" spans="2:83" ht="14.25" customHeight="1">
      <c r="C20" s="303"/>
      <c r="D20" s="304"/>
      <c r="E20" s="304"/>
      <c r="F20" s="304"/>
      <c r="G20" s="305"/>
      <c r="H20" s="306"/>
      <c r="I20" s="306"/>
      <c r="J20" s="306"/>
      <c r="K20" s="306"/>
      <c r="L20" s="306"/>
      <c r="M20" s="306"/>
      <c r="N20" s="306"/>
      <c r="O20" s="306"/>
      <c r="P20" s="307"/>
      <c r="Q20" s="303"/>
      <c r="R20" s="304"/>
      <c r="S20" s="304"/>
      <c r="T20" s="304"/>
      <c r="U20" s="304"/>
      <c r="V20" s="304"/>
      <c r="W20" s="304"/>
      <c r="X20" s="304"/>
      <c r="Y20" s="311"/>
      <c r="Z20" s="304"/>
      <c r="AA20" s="304"/>
      <c r="AB20" s="304"/>
      <c r="AC20" s="304"/>
      <c r="AD20" s="304"/>
      <c r="AE20" s="304"/>
      <c r="AF20" s="311"/>
      <c r="AG20" s="303"/>
      <c r="AH20" s="304"/>
      <c r="AI20" s="304"/>
      <c r="AJ20" s="304"/>
      <c r="AK20" s="304"/>
      <c r="AL20" s="311"/>
      <c r="AM20" s="3"/>
      <c r="AN20" s="3"/>
      <c r="AT20" s="187"/>
      <c r="AU20" s="188"/>
      <c r="AV20" s="188"/>
      <c r="AW20" s="188"/>
      <c r="AX20" s="312"/>
      <c r="AY20" s="313"/>
      <c r="AZ20" s="313"/>
      <c r="BA20" s="313"/>
      <c r="BB20" s="313"/>
      <c r="BC20" s="313"/>
      <c r="BD20" s="313"/>
      <c r="BE20" s="313"/>
      <c r="BF20" s="313"/>
      <c r="BG20" s="314"/>
      <c r="BH20" s="187"/>
      <c r="BI20" s="188"/>
      <c r="BJ20" s="188"/>
      <c r="BK20" s="188"/>
      <c r="BL20" s="188"/>
      <c r="BM20" s="188"/>
      <c r="BN20" s="188"/>
      <c r="BO20" s="188"/>
      <c r="BP20" s="193"/>
      <c r="BQ20" s="188"/>
      <c r="BR20" s="188"/>
      <c r="BS20" s="188"/>
      <c r="BT20" s="188"/>
      <c r="BU20" s="188"/>
      <c r="BV20" s="188"/>
      <c r="BW20" s="193"/>
      <c r="BX20" s="187"/>
      <c r="BY20" s="188"/>
      <c r="BZ20" s="188"/>
      <c r="CA20" s="188"/>
      <c r="CB20" s="188"/>
      <c r="CC20" s="193"/>
      <c r="CD20" s="3"/>
      <c r="CE20" s="3"/>
    </row>
    <row r="21" spans="2:83" ht="14.25" customHeight="1">
      <c r="C21" s="303"/>
      <c r="D21" s="304"/>
      <c r="E21" s="304"/>
      <c r="F21" s="304"/>
      <c r="G21" s="305"/>
      <c r="H21" s="306"/>
      <c r="I21" s="306"/>
      <c r="J21" s="306"/>
      <c r="K21" s="306"/>
      <c r="L21" s="306"/>
      <c r="M21" s="306"/>
      <c r="N21" s="306"/>
      <c r="O21" s="306"/>
      <c r="P21" s="307"/>
      <c r="Q21" s="303"/>
      <c r="R21" s="304"/>
      <c r="S21" s="304"/>
      <c r="T21" s="304"/>
      <c r="U21" s="304"/>
      <c r="V21" s="304"/>
      <c r="W21" s="304"/>
      <c r="X21" s="304"/>
      <c r="Y21" s="311"/>
      <c r="Z21" s="304"/>
      <c r="AA21" s="304"/>
      <c r="AB21" s="304"/>
      <c r="AC21" s="304"/>
      <c r="AD21" s="304"/>
      <c r="AE21" s="304"/>
      <c r="AF21" s="311"/>
      <c r="AG21" s="303"/>
      <c r="AH21" s="304"/>
      <c r="AI21" s="304"/>
      <c r="AJ21" s="304"/>
      <c r="AK21" s="304"/>
      <c r="AL21" s="311"/>
      <c r="AM21" s="3"/>
      <c r="AN21" s="3"/>
      <c r="AT21" s="187"/>
      <c r="AU21" s="188"/>
      <c r="AV21" s="188"/>
      <c r="AW21" s="188"/>
      <c r="AX21" s="312"/>
      <c r="AY21" s="313"/>
      <c r="AZ21" s="313"/>
      <c r="BA21" s="313"/>
      <c r="BB21" s="313"/>
      <c r="BC21" s="313"/>
      <c r="BD21" s="313"/>
      <c r="BE21" s="313"/>
      <c r="BF21" s="313"/>
      <c r="BG21" s="314"/>
      <c r="BH21" s="187"/>
      <c r="BI21" s="188"/>
      <c r="BJ21" s="188"/>
      <c r="BK21" s="188"/>
      <c r="BL21" s="188"/>
      <c r="BM21" s="188"/>
      <c r="BN21" s="188"/>
      <c r="BO21" s="188"/>
      <c r="BP21" s="193"/>
      <c r="BQ21" s="188"/>
      <c r="BR21" s="188"/>
      <c r="BS21" s="188"/>
      <c r="BT21" s="188"/>
      <c r="BU21" s="188"/>
      <c r="BV21" s="188"/>
      <c r="BW21" s="193"/>
      <c r="BX21" s="187"/>
      <c r="BY21" s="188"/>
      <c r="BZ21" s="188"/>
      <c r="CA21" s="188"/>
      <c r="CB21" s="188"/>
      <c r="CC21" s="193"/>
      <c r="CD21" s="3"/>
      <c r="CE21" s="3"/>
    </row>
    <row r="22" spans="2:83" ht="14.25" customHeight="1">
      <c r="C22" s="303"/>
      <c r="D22" s="304"/>
      <c r="E22" s="304"/>
      <c r="F22" s="304"/>
      <c r="G22" s="305"/>
      <c r="H22" s="306"/>
      <c r="I22" s="306"/>
      <c r="J22" s="306"/>
      <c r="K22" s="306"/>
      <c r="L22" s="306"/>
      <c r="M22" s="306"/>
      <c r="N22" s="306"/>
      <c r="O22" s="306"/>
      <c r="P22" s="307"/>
      <c r="Q22" s="303"/>
      <c r="R22" s="304"/>
      <c r="S22" s="304"/>
      <c r="T22" s="304"/>
      <c r="U22" s="304"/>
      <c r="V22" s="304"/>
      <c r="W22" s="304"/>
      <c r="X22" s="304"/>
      <c r="Y22" s="311"/>
      <c r="Z22" s="304"/>
      <c r="AA22" s="304"/>
      <c r="AB22" s="304"/>
      <c r="AC22" s="304"/>
      <c r="AD22" s="304"/>
      <c r="AE22" s="304"/>
      <c r="AF22" s="311"/>
      <c r="AG22" s="303"/>
      <c r="AH22" s="304"/>
      <c r="AI22" s="304"/>
      <c r="AJ22" s="304"/>
      <c r="AK22" s="304"/>
      <c r="AL22" s="311"/>
      <c r="AM22" s="3"/>
      <c r="AN22" s="3"/>
      <c r="AT22" s="187"/>
      <c r="AU22" s="188"/>
      <c r="AV22" s="188"/>
      <c r="AW22" s="188"/>
      <c r="AX22" s="312"/>
      <c r="AY22" s="313"/>
      <c r="AZ22" s="313"/>
      <c r="BA22" s="313"/>
      <c r="BB22" s="313"/>
      <c r="BC22" s="313"/>
      <c r="BD22" s="313"/>
      <c r="BE22" s="313"/>
      <c r="BF22" s="313"/>
      <c r="BG22" s="314"/>
      <c r="BH22" s="187"/>
      <c r="BI22" s="188"/>
      <c r="BJ22" s="188"/>
      <c r="BK22" s="188"/>
      <c r="BL22" s="188"/>
      <c r="BM22" s="188"/>
      <c r="BN22" s="188"/>
      <c r="BO22" s="188"/>
      <c r="BP22" s="193"/>
      <c r="BQ22" s="188"/>
      <c r="BR22" s="188"/>
      <c r="BS22" s="188"/>
      <c r="BT22" s="188"/>
      <c r="BU22" s="188"/>
      <c r="BV22" s="188"/>
      <c r="BW22" s="193"/>
      <c r="BX22" s="187"/>
      <c r="BY22" s="188"/>
      <c r="BZ22" s="188"/>
      <c r="CA22" s="188"/>
      <c r="CB22" s="188"/>
      <c r="CC22" s="193"/>
      <c r="CD22" s="3"/>
      <c r="CE22" s="3"/>
    </row>
    <row r="23" spans="2:83" ht="14.25" customHeight="1">
      <c r="C23" s="303"/>
      <c r="D23" s="304"/>
      <c r="E23" s="304"/>
      <c r="F23" s="304"/>
      <c r="G23" s="305"/>
      <c r="H23" s="306"/>
      <c r="I23" s="306"/>
      <c r="J23" s="306"/>
      <c r="K23" s="306"/>
      <c r="L23" s="306"/>
      <c r="M23" s="306"/>
      <c r="N23" s="306"/>
      <c r="O23" s="306"/>
      <c r="P23" s="307"/>
      <c r="Q23" s="303"/>
      <c r="R23" s="304"/>
      <c r="S23" s="304"/>
      <c r="T23" s="304"/>
      <c r="U23" s="304"/>
      <c r="V23" s="304"/>
      <c r="W23" s="304"/>
      <c r="X23" s="304"/>
      <c r="Y23" s="311"/>
      <c r="Z23" s="304"/>
      <c r="AA23" s="304"/>
      <c r="AB23" s="304"/>
      <c r="AC23" s="304"/>
      <c r="AD23" s="304"/>
      <c r="AE23" s="304"/>
      <c r="AF23" s="311"/>
      <c r="AG23" s="303"/>
      <c r="AH23" s="304"/>
      <c r="AI23" s="304"/>
      <c r="AJ23" s="304"/>
      <c r="AK23" s="304"/>
      <c r="AL23" s="311"/>
      <c r="AM23" s="3"/>
      <c r="AN23" s="3"/>
      <c r="AT23" s="187"/>
      <c r="AU23" s="188"/>
      <c r="AV23" s="188"/>
      <c r="AW23" s="188"/>
      <c r="AX23" s="312"/>
      <c r="AY23" s="313"/>
      <c r="AZ23" s="313"/>
      <c r="BA23" s="313"/>
      <c r="BB23" s="313"/>
      <c r="BC23" s="313"/>
      <c r="BD23" s="313"/>
      <c r="BE23" s="313"/>
      <c r="BF23" s="313"/>
      <c r="BG23" s="314"/>
      <c r="BH23" s="187"/>
      <c r="BI23" s="188"/>
      <c r="BJ23" s="188"/>
      <c r="BK23" s="188"/>
      <c r="BL23" s="188"/>
      <c r="BM23" s="188"/>
      <c r="BN23" s="188"/>
      <c r="BO23" s="188"/>
      <c r="BP23" s="193"/>
      <c r="BQ23" s="188"/>
      <c r="BR23" s="188"/>
      <c r="BS23" s="188"/>
      <c r="BT23" s="188"/>
      <c r="BU23" s="188"/>
      <c r="BV23" s="188"/>
      <c r="BW23" s="193"/>
      <c r="BX23" s="187"/>
      <c r="BY23" s="188"/>
      <c r="BZ23" s="188"/>
      <c r="CA23" s="188"/>
      <c r="CB23" s="188"/>
      <c r="CC23" s="193"/>
      <c r="CD23" s="3"/>
      <c r="CE23" s="3"/>
    </row>
    <row r="24" spans="2:83" ht="14.25" customHeight="1">
      <c r="C24" s="303"/>
      <c r="D24" s="304"/>
      <c r="E24" s="304"/>
      <c r="F24" s="304"/>
      <c r="G24" s="305"/>
      <c r="H24" s="306"/>
      <c r="I24" s="306"/>
      <c r="J24" s="306"/>
      <c r="K24" s="306"/>
      <c r="L24" s="306"/>
      <c r="M24" s="306"/>
      <c r="N24" s="306"/>
      <c r="O24" s="306"/>
      <c r="P24" s="307"/>
      <c r="Q24" s="303"/>
      <c r="R24" s="304"/>
      <c r="S24" s="304"/>
      <c r="T24" s="304"/>
      <c r="U24" s="304"/>
      <c r="V24" s="304"/>
      <c r="W24" s="304"/>
      <c r="X24" s="304"/>
      <c r="Y24" s="311"/>
      <c r="Z24" s="304"/>
      <c r="AA24" s="304"/>
      <c r="AB24" s="304"/>
      <c r="AC24" s="304"/>
      <c r="AD24" s="304"/>
      <c r="AE24" s="304"/>
      <c r="AF24" s="311"/>
      <c r="AG24" s="303"/>
      <c r="AH24" s="304"/>
      <c r="AI24" s="304"/>
      <c r="AJ24" s="304"/>
      <c r="AK24" s="304"/>
      <c r="AL24" s="311"/>
      <c r="AM24" s="3"/>
      <c r="AN24" s="3"/>
      <c r="AT24" s="187"/>
      <c r="AU24" s="188"/>
      <c r="AV24" s="188"/>
      <c r="AW24" s="188"/>
      <c r="AX24" s="312"/>
      <c r="AY24" s="313"/>
      <c r="AZ24" s="313"/>
      <c r="BA24" s="313"/>
      <c r="BB24" s="313"/>
      <c r="BC24" s="313"/>
      <c r="BD24" s="313"/>
      <c r="BE24" s="313"/>
      <c r="BF24" s="313"/>
      <c r="BG24" s="314"/>
      <c r="BH24" s="187"/>
      <c r="BI24" s="188"/>
      <c r="BJ24" s="188"/>
      <c r="BK24" s="188"/>
      <c r="BL24" s="188"/>
      <c r="BM24" s="188"/>
      <c r="BN24" s="188"/>
      <c r="BO24" s="188"/>
      <c r="BP24" s="193"/>
      <c r="BQ24" s="188"/>
      <c r="BR24" s="188"/>
      <c r="BS24" s="188"/>
      <c r="BT24" s="188"/>
      <c r="BU24" s="188"/>
      <c r="BV24" s="188"/>
      <c r="BW24" s="193"/>
      <c r="BX24" s="187"/>
      <c r="BY24" s="188"/>
      <c r="BZ24" s="188"/>
      <c r="CA24" s="188"/>
      <c r="CB24" s="188"/>
      <c r="CC24" s="193"/>
      <c r="CD24" s="3"/>
      <c r="CE24" s="3"/>
    </row>
    <row r="25" spans="2:83" ht="14.25" customHeight="1">
      <c r="C25" s="303"/>
      <c r="D25" s="304"/>
      <c r="E25" s="304"/>
      <c r="F25" s="304"/>
      <c r="G25" s="305"/>
      <c r="H25" s="306"/>
      <c r="I25" s="306"/>
      <c r="J25" s="306"/>
      <c r="K25" s="306"/>
      <c r="L25" s="306"/>
      <c r="M25" s="306"/>
      <c r="N25" s="306"/>
      <c r="O25" s="306"/>
      <c r="P25" s="307"/>
      <c r="Q25" s="303"/>
      <c r="R25" s="304"/>
      <c r="S25" s="304"/>
      <c r="T25" s="304"/>
      <c r="U25" s="304"/>
      <c r="V25" s="304"/>
      <c r="W25" s="304"/>
      <c r="X25" s="304"/>
      <c r="Y25" s="311"/>
      <c r="Z25" s="304"/>
      <c r="AA25" s="304"/>
      <c r="AB25" s="304"/>
      <c r="AC25" s="304"/>
      <c r="AD25" s="304"/>
      <c r="AE25" s="304"/>
      <c r="AF25" s="311"/>
      <c r="AG25" s="303"/>
      <c r="AH25" s="304"/>
      <c r="AI25" s="304"/>
      <c r="AJ25" s="304"/>
      <c r="AK25" s="304"/>
      <c r="AL25" s="311"/>
      <c r="AM25" s="3"/>
      <c r="AN25" s="3"/>
      <c r="AT25" s="187"/>
      <c r="AU25" s="188"/>
      <c r="AV25" s="188"/>
      <c r="AW25" s="188"/>
      <c r="AX25" s="312"/>
      <c r="AY25" s="313"/>
      <c r="AZ25" s="313"/>
      <c r="BA25" s="313"/>
      <c r="BB25" s="313"/>
      <c r="BC25" s="313"/>
      <c r="BD25" s="313"/>
      <c r="BE25" s="313"/>
      <c r="BF25" s="313"/>
      <c r="BG25" s="314"/>
      <c r="BH25" s="187"/>
      <c r="BI25" s="188"/>
      <c r="BJ25" s="188"/>
      <c r="BK25" s="188"/>
      <c r="BL25" s="188"/>
      <c r="BM25" s="188"/>
      <c r="BN25" s="188"/>
      <c r="BO25" s="188"/>
      <c r="BP25" s="193"/>
      <c r="BQ25" s="188"/>
      <c r="BR25" s="188"/>
      <c r="BS25" s="188"/>
      <c r="BT25" s="188"/>
      <c r="BU25" s="188"/>
      <c r="BV25" s="188"/>
      <c r="BW25" s="193"/>
      <c r="BX25" s="187"/>
      <c r="BY25" s="188"/>
      <c r="BZ25" s="188"/>
      <c r="CA25" s="188"/>
      <c r="CB25" s="188"/>
      <c r="CC25" s="193"/>
      <c r="CD25" s="3"/>
      <c r="CE25" s="3"/>
    </row>
    <row r="26" spans="2:83" ht="14.25" customHeight="1">
      <c r="C26" s="25"/>
      <c r="D26" s="25"/>
      <c r="E26" s="25"/>
      <c r="F26" s="25"/>
      <c r="G26" s="5"/>
      <c r="H26" s="5"/>
      <c r="I26" s="5"/>
      <c r="J26" s="5"/>
      <c r="K26" s="5"/>
      <c r="L26" s="5"/>
      <c r="M26" s="5"/>
      <c r="N26" s="5"/>
      <c r="O26" s="5"/>
      <c r="P26" s="5"/>
      <c r="Q26" s="25"/>
      <c r="R26" s="25"/>
      <c r="S26" s="25"/>
      <c r="T26" s="25"/>
      <c r="U26" s="25"/>
      <c r="V26" s="25"/>
      <c r="W26" s="25"/>
      <c r="X26" s="25"/>
      <c r="Y26" s="25"/>
      <c r="Z26" s="25"/>
      <c r="AA26" s="25"/>
      <c r="AB26" s="25"/>
      <c r="AC26" s="25"/>
      <c r="AD26" s="25"/>
      <c r="AE26" s="25"/>
      <c r="AF26" s="25"/>
      <c r="AG26" s="25"/>
      <c r="AH26" s="25"/>
      <c r="AI26" s="25"/>
      <c r="AJ26" s="25"/>
      <c r="AK26" s="25"/>
      <c r="AL26" s="25"/>
      <c r="AM26" s="3"/>
      <c r="AN26" s="3"/>
      <c r="AT26" s="25"/>
      <c r="AU26" s="25"/>
      <c r="AV26" s="25"/>
      <c r="AW26" s="25"/>
      <c r="AX26" s="5"/>
      <c r="AY26" s="5"/>
      <c r="AZ26" s="5"/>
      <c r="BA26" s="5"/>
      <c r="BB26" s="5"/>
      <c r="BC26" s="5"/>
      <c r="BD26" s="5"/>
      <c r="BE26" s="5"/>
      <c r="BF26" s="5"/>
      <c r="BG26" s="5"/>
      <c r="BH26" s="25"/>
      <c r="BI26" s="25"/>
      <c r="BJ26" s="25"/>
      <c r="BK26" s="25"/>
      <c r="BL26" s="25"/>
      <c r="BM26" s="25"/>
      <c r="BN26" s="25"/>
      <c r="BO26" s="25"/>
      <c r="BP26" s="25"/>
      <c r="BQ26" s="25"/>
      <c r="BR26" s="25"/>
      <c r="BS26" s="25"/>
      <c r="BT26" s="25"/>
      <c r="BU26" s="25"/>
      <c r="BV26" s="25"/>
      <c r="BW26" s="25"/>
      <c r="BX26" s="25"/>
      <c r="BY26" s="25"/>
      <c r="BZ26" s="25"/>
      <c r="CA26" s="25"/>
      <c r="CB26" s="25"/>
      <c r="CC26" s="25"/>
      <c r="CD26" s="3"/>
      <c r="CE26" s="3"/>
    </row>
    <row r="27" spans="2:83" ht="14.25" customHeight="1">
      <c r="B27" s="6" t="s">
        <v>88</v>
      </c>
      <c r="C27" s="25"/>
      <c r="D27" s="25"/>
      <c r="E27" s="25"/>
      <c r="F27" s="25"/>
      <c r="G27" s="5"/>
      <c r="H27" s="5"/>
      <c r="I27" s="5"/>
      <c r="J27" s="5"/>
      <c r="K27" s="5"/>
      <c r="L27" s="5"/>
      <c r="M27" s="5"/>
      <c r="N27" s="5"/>
      <c r="O27" s="5"/>
      <c r="P27" s="5"/>
      <c r="Q27" s="25"/>
      <c r="R27" s="25"/>
      <c r="S27" s="25"/>
      <c r="T27" s="25"/>
      <c r="U27" s="25"/>
      <c r="V27" s="25"/>
      <c r="W27" s="25"/>
      <c r="X27" s="25"/>
      <c r="Y27" s="25"/>
      <c r="Z27" s="25"/>
      <c r="AA27" s="25"/>
      <c r="AB27" s="25"/>
      <c r="AC27" s="25"/>
      <c r="AD27" s="25"/>
      <c r="AE27" s="25"/>
      <c r="AF27" s="25"/>
      <c r="AG27" s="25"/>
      <c r="AH27" s="25"/>
      <c r="AI27" s="25"/>
      <c r="AJ27" s="25"/>
      <c r="AK27" s="25"/>
      <c r="AL27" s="25"/>
      <c r="AM27" s="3"/>
      <c r="AN27" s="3"/>
      <c r="AS27" s="6" t="s">
        <v>88</v>
      </c>
      <c r="AT27" s="25"/>
      <c r="AU27" s="25"/>
      <c r="AV27" s="25"/>
      <c r="AW27" s="25"/>
      <c r="AX27" s="5"/>
      <c r="AY27" s="5"/>
      <c r="AZ27" s="5"/>
      <c r="BA27" s="5"/>
      <c r="BB27" s="5"/>
      <c r="BC27" s="5"/>
      <c r="BD27" s="5"/>
      <c r="BE27" s="5"/>
      <c r="BF27" s="5"/>
      <c r="BG27" s="5"/>
      <c r="BH27" s="25"/>
      <c r="BI27" s="25"/>
      <c r="BJ27" s="25"/>
      <c r="BK27" s="25"/>
      <c r="BL27" s="25"/>
      <c r="BM27" s="25"/>
      <c r="BN27" s="25"/>
      <c r="BO27" s="25"/>
      <c r="BP27" s="25"/>
      <c r="BQ27" s="25"/>
      <c r="BR27" s="25"/>
      <c r="BS27" s="25"/>
      <c r="BT27" s="25"/>
      <c r="BU27" s="25"/>
      <c r="BV27" s="25"/>
      <c r="BW27" s="25"/>
      <c r="BX27" s="25"/>
      <c r="BY27" s="25"/>
      <c r="BZ27" s="25"/>
      <c r="CA27" s="25"/>
      <c r="CB27" s="25"/>
      <c r="CC27" s="25"/>
      <c r="CD27" s="3"/>
      <c r="CE27" s="3"/>
    </row>
    <row r="28" spans="2:83" ht="23.25" customHeight="1">
      <c r="C28" s="181" t="s">
        <v>73</v>
      </c>
      <c r="D28" s="182"/>
      <c r="E28" s="182"/>
      <c r="F28" s="183"/>
      <c r="G28" s="297" t="s">
        <v>74</v>
      </c>
      <c r="H28" s="297"/>
      <c r="I28" s="297"/>
      <c r="J28" s="297"/>
      <c r="K28" s="297"/>
      <c r="L28" s="297"/>
      <c r="M28" s="297"/>
      <c r="N28" s="297"/>
      <c r="O28" s="297"/>
      <c r="P28" s="297"/>
      <c r="Q28" s="181" t="s">
        <v>75</v>
      </c>
      <c r="R28" s="182"/>
      <c r="S28" s="182"/>
      <c r="T28" s="182"/>
      <c r="U28" s="182"/>
      <c r="V28" s="182"/>
      <c r="W28" s="182"/>
      <c r="X28" s="182"/>
      <c r="Y28" s="183"/>
      <c r="Z28" s="298" t="s">
        <v>76</v>
      </c>
      <c r="AA28" s="299"/>
      <c r="AB28" s="299"/>
      <c r="AC28" s="299"/>
      <c r="AD28" s="299"/>
      <c r="AE28" s="299"/>
      <c r="AF28" s="300"/>
      <c r="AG28" s="301" t="s">
        <v>77</v>
      </c>
      <c r="AH28" s="302"/>
      <c r="AI28" s="302"/>
      <c r="AJ28" s="302"/>
      <c r="AK28" s="302"/>
      <c r="AL28" s="302"/>
      <c r="AM28" s="3"/>
      <c r="AN28" s="3"/>
      <c r="AT28" s="181" t="s">
        <v>73</v>
      </c>
      <c r="AU28" s="182"/>
      <c r="AV28" s="182"/>
      <c r="AW28" s="183"/>
      <c r="AX28" s="297" t="s">
        <v>74</v>
      </c>
      <c r="AY28" s="297"/>
      <c r="AZ28" s="297"/>
      <c r="BA28" s="297"/>
      <c r="BB28" s="297"/>
      <c r="BC28" s="297"/>
      <c r="BD28" s="297"/>
      <c r="BE28" s="297"/>
      <c r="BF28" s="297"/>
      <c r="BG28" s="297"/>
      <c r="BH28" s="181" t="s">
        <v>75</v>
      </c>
      <c r="BI28" s="182"/>
      <c r="BJ28" s="182"/>
      <c r="BK28" s="182"/>
      <c r="BL28" s="182"/>
      <c r="BM28" s="182"/>
      <c r="BN28" s="182"/>
      <c r="BO28" s="182"/>
      <c r="BP28" s="183"/>
      <c r="BQ28" s="298" t="s">
        <v>76</v>
      </c>
      <c r="BR28" s="299"/>
      <c r="BS28" s="299"/>
      <c r="BT28" s="299"/>
      <c r="BU28" s="299"/>
      <c r="BV28" s="299"/>
      <c r="BW28" s="300"/>
      <c r="BX28" s="301" t="s">
        <v>77</v>
      </c>
      <c r="BY28" s="302"/>
      <c r="BZ28" s="302"/>
      <c r="CA28" s="302"/>
      <c r="CB28" s="302"/>
      <c r="CC28" s="302"/>
      <c r="CD28" s="3"/>
      <c r="CE28" s="3"/>
    </row>
    <row r="29" spans="2:83" ht="14.25" customHeight="1">
      <c r="C29" s="303"/>
      <c r="D29" s="304"/>
      <c r="E29" s="304"/>
      <c r="F29" s="304"/>
      <c r="G29" s="305"/>
      <c r="H29" s="306"/>
      <c r="I29" s="306"/>
      <c r="J29" s="306"/>
      <c r="K29" s="306"/>
      <c r="L29" s="306"/>
      <c r="M29" s="306"/>
      <c r="N29" s="306"/>
      <c r="O29" s="306"/>
      <c r="P29" s="307"/>
      <c r="Q29" s="303"/>
      <c r="R29" s="304"/>
      <c r="S29" s="304"/>
      <c r="T29" s="304"/>
      <c r="U29" s="304"/>
      <c r="V29" s="304"/>
      <c r="W29" s="304"/>
      <c r="X29" s="304"/>
      <c r="Y29" s="311"/>
      <c r="Z29" s="304"/>
      <c r="AA29" s="304"/>
      <c r="AB29" s="304"/>
      <c r="AC29" s="304"/>
      <c r="AD29" s="304"/>
      <c r="AE29" s="304"/>
      <c r="AF29" s="311"/>
      <c r="AG29" s="303"/>
      <c r="AH29" s="304"/>
      <c r="AI29" s="304"/>
      <c r="AJ29" s="304"/>
      <c r="AK29" s="304"/>
      <c r="AL29" s="311"/>
      <c r="AM29" s="3"/>
      <c r="AN29" s="3"/>
      <c r="AT29" s="187"/>
      <c r="AU29" s="188"/>
      <c r="AV29" s="188"/>
      <c r="AW29" s="188"/>
      <c r="AX29" s="312"/>
      <c r="AY29" s="313"/>
      <c r="AZ29" s="313"/>
      <c r="BA29" s="313"/>
      <c r="BB29" s="313"/>
      <c r="BC29" s="313"/>
      <c r="BD29" s="313"/>
      <c r="BE29" s="313"/>
      <c r="BF29" s="313"/>
      <c r="BG29" s="314"/>
      <c r="BH29" s="315"/>
      <c r="BI29" s="316"/>
      <c r="BJ29" s="316"/>
      <c r="BK29" s="316"/>
      <c r="BL29" s="316"/>
      <c r="BM29" s="316"/>
      <c r="BN29" s="316"/>
      <c r="BO29" s="316"/>
      <c r="BP29" s="317"/>
      <c r="BQ29" s="188"/>
      <c r="BR29" s="188"/>
      <c r="BS29" s="188"/>
      <c r="BT29" s="188"/>
      <c r="BU29" s="188"/>
      <c r="BV29" s="188"/>
      <c r="BW29" s="193"/>
      <c r="BX29" s="187"/>
      <c r="BY29" s="188"/>
      <c r="BZ29" s="188"/>
      <c r="CA29" s="188"/>
      <c r="CB29" s="188"/>
      <c r="CC29" s="193"/>
      <c r="CD29" s="3"/>
      <c r="CE29" s="3"/>
    </row>
    <row r="30" spans="2:83" ht="14.25" customHeight="1">
      <c r="C30" s="303"/>
      <c r="D30" s="304"/>
      <c r="E30" s="304"/>
      <c r="F30" s="304"/>
      <c r="G30" s="305"/>
      <c r="H30" s="306"/>
      <c r="I30" s="306"/>
      <c r="J30" s="306"/>
      <c r="K30" s="306"/>
      <c r="L30" s="306"/>
      <c r="M30" s="306"/>
      <c r="N30" s="306"/>
      <c r="O30" s="306"/>
      <c r="P30" s="307"/>
      <c r="Q30" s="303"/>
      <c r="R30" s="304"/>
      <c r="S30" s="304"/>
      <c r="T30" s="304"/>
      <c r="U30" s="304"/>
      <c r="V30" s="304"/>
      <c r="W30" s="304"/>
      <c r="X30" s="304"/>
      <c r="Y30" s="311"/>
      <c r="Z30" s="304"/>
      <c r="AA30" s="304"/>
      <c r="AB30" s="304"/>
      <c r="AC30" s="304"/>
      <c r="AD30" s="304"/>
      <c r="AE30" s="304"/>
      <c r="AF30" s="311"/>
      <c r="AG30" s="303"/>
      <c r="AH30" s="304"/>
      <c r="AI30" s="304"/>
      <c r="AJ30" s="304"/>
      <c r="AK30" s="304"/>
      <c r="AL30" s="311"/>
      <c r="AM30" s="3"/>
      <c r="AN30" s="3"/>
      <c r="AT30" s="187"/>
      <c r="AU30" s="188"/>
      <c r="AV30" s="188"/>
      <c r="AW30" s="193"/>
      <c r="AX30" s="312"/>
      <c r="AY30" s="313"/>
      <c r="AZ30" s="313"/>
      <c r="BA30" s="313"/>
      <c r="BB30" s="313"/>
      <c r="BC30" s="313"/>
      <c r="BD30" s="313"/>
      <c r="BE30" s="313"/>
      <c r="BF30" s="313"/>
      <c r="BG30" s="314"/>
      <c r="BH30" s="315"/>
      <c r="BI30" s="316"/>
      <c r="BJ30" s="316"/>
      <c r="BK30" s="316"/>
      <c r="BL30" s="316"/>
      <c r="BM30" s="316"/>
      <c r="BN30" s="316"/>
      <c r="BO30" s="316"/>
      <c r="BP30" s="317"/>
      <c r="BQ30" s="188"/>
      <c r="BR30" s="188"/>
      <c r="BS30" s="188"/>
      <c r="BT30" s="188"/>
      <c r="BU30" s="188"/>
      <c r="BV30" s="188"/>
      <c r="BW30" s="193"/>
      <c r="BX30" s="187"/>
      <c r="BY30" s="188"/>
      <c r="BZ30" s="188"/>
      <c r="CA30" s="188"/>
      <c r="CB30" s="188"/>
      <c r="CC30" s="193"/>
      <c r="CD30" s="3"/>
      <c r="CE30" s="3"/>
    </row>
    <row r="31" spans="2:83" ht="14.25" customHeight="1">
      <c r="C31" s="303"/>
      <c r="D31" s="304"/>
      <c r="E31" s="304"/>
      <c r="F31" s="304"/>
      <c r="G31" s="305"/>
      <c r="H31" s="306"/>
      <c r="I31" s="306"/>
      <c r="J31" s="306"/>
      <c r="K31" s="306"/>
      <c r="L31" s="306"/>
      <c r="M31" s="306"/>
      <c r="N31" s="306"/>
      <c r="O31" s="306"/>
      <c r="P31" s="307"/>
      <c r="Q31" s="303"/>
      <c r="R31" s="304"/>
      <c r="S31" s="304"/>
      <c r="T31" s="304"/>
      <c r="U31" s="304"/>
      <c r="V31" s="304"/>
      <c r="W31" s="304"/>
      <c r="X31" s="304"/>
      <c r="Y31" s="311"/>
      <c r="Z31" s="304"/>
      <c r="AA31" s="304"/>
      <c r="AB31" s="304"/>
      <c r="AC31" s="304"/>
      <c r="AD31" s="304"/>
      <c r="AE31" s="304"/>
      <c r="AF31" s="311"/>
      <c r="AG31" s="303"/>
      <c r="AH31" s="304"/>
      <c r="AI31" s="304"/>
      <c r="AJ31" s="304"/>
      <c r="AK31" s="304"/>
      <c r="AL31" s="311"/>
      <c r="AM31" s="3"/>
      <c r="AN31" s="3"/>
      <c r="AT31" s="187"/>
      <c r="AU31" s="188"/>
      <c r="AV31" s="188"/>
      <c r="AW31" s="188"/>
      <c r="AX31" s="312"/>
      <c r="AY31" s="313"/>
      <c r="AZ31" s="313"/>
      <c r="BA31" s="313"/>
      <c r="BB31" s="313"/>
      <c r="BC31" s="313"/>
      <c r="BD31" s="313"/>
      <c r="BE31" s="313"/>
      <c r="BF31" s="313"/>
      <c r="BG31" s="314"/>
      <c r="BH31" s="187"/>
      <c r="BI31" s="188"/>
      <c r="BJ31" s="188"/>
      <c r="BK31" s="188"/>
      <c r="BL31" s="188"/>
      <c r="BM31" s="188"/>
      <c r="BN31" s="188"/>
      <c r="BO31" s="188"/>
      <c r="BP31" s="193"/>
      <c r="BQ31" s="188"/>
      <c r="BR31" s="188"/>
      <c r="BS31" s="188"/>
      <c r="BT31" s="188"/>
      <c r="BU31" s="188"/>
      <c r="BV31" s="188"/>
      <c r="BW31" s="193"/>
      <c r="BX31" s="187"/>
      <c r="BY31" s="188"/>
      <c r="BZ31" s="188"/>
      <c r="CA31" s="188"/>
      <c r="CB31" s="188"/>
      <c r="CC31" s="193"/>
      <c r="CD31" s="3"/>
      <c r="CE31" s="3"/>
    </row>
    <row r="32" spans="2:83" ht="14.25" customHeight="1">
      <c r="C32" s="303"/>
      <c r="D32" s="304"/>
      <c r="E32" s="304"/>
      <c r="F32" s="304"/>
      <c r="G32" s="305"/>
      <c r="H32" s="306"/>
      <c r="I32" s="306"/>
      <c r="J32" s="306"/>
      <c r="K32" s="306"/>
      <c r="L32" s="306"/>
      <c r="M32" s="306"/>
      <c r="N32" s="306"/>
      <c r="O32" s="306"/>
      <c r="P32" s="307"/>
      <c r="Q32" s="303"/>
      <c r="R32" s="304"/>
      <c r="S32" s="304"/>
      <c r="T32" s="304"/>
      <c r="U32" s="304"/>
      <c r="V32" s="304"/>
      <c r="W32" s="304"/>
      <c r="X32" s="304"/>
      <c r="Y32" s="311"/>
      <c r="Z32" s="304"/>
      <c r="AA32" s="304"/>
      <c r="AB32" s="304"/>
      <c r="AC32" s="304"/>
      <c r="AD32" s="304"/>
      <c r="AE32" s="304"/>
      <c r="AF32" s="311"/>
      <c r="AG32" s="303"/>
      <c r="AH32" s="304"/>
      <c r="AI32" s="304"/>
      <c r="AJ32" s="304"/>
      <c r="AK32" s="304"/>
      <c r="AL32" s="311"/>
      <c r="AM32" s="3"/>
      <c r="AN32" s="3"/>
      <c r="AT32" s="187"/>
      <c r="AU32" s="188"/>
      <c r="AV32" s="188"/>
      <c r="AW32" s="188"/>
      <c r="AX32" s="312"/>
      <c r="AY32" s="313"/>
      <c r="AZ32" s="313"/>
      <c r="BA32" s="313"/>
      <c r="BB32" s="313"/>
      <c r="BC32" s="313"/>
      <c r="BD32" s="313"/>
      <c r="BE32" s="313"/>
      <c r="BF32" s="313"/>
      <c r="BG32" s="314"/>
      <c r="BH32" s="187"/>
      <c r="BI32" s="188"/>
      <c r="BJ32" s="188"/>
      <c r="BK32" s="188"/>
      <c r="BL32" s="188"/>
      <c r="BM32" s="188"/>
      <c r="BN32" s="188"/>
      <c r="BO32" s="188"/>
      <c r="BP32" s="193"/>
      <c r="BQ32" s="188"/>
      <c r="BR32" s="188"/>
      <c r="BS32" s="188"/>
      <c r="BT32" s="188"/>
      <c r="BU32" s="188"/>
      <c r="BV32" s="188"/>
      <c r="BW32" s="193"/>
      <c r="BX32" s="187"/>
      <c r="BY32" s="188"/>
      <c r="BZ32" s="188"/>
      <c r="CA32" s="188"/>
      <c r="CB32" s="188"/>
      <c r="CC32" s="193"/>
      <c r="CD32" s="3"/>
      <c r="CE32" s="3"/>
    </row>
    <row r="33" spans="3:83" ht="14.25" customHeight="1">
      <c r="C33" s="303"/>
      <c r="D33" s="304"/>
      <c r="E33" s="304"/>
      <c r="F33" s="304"/>
      <c r="G33" s="305"/>
      <c r="H33" s="306"/>
      <c r="I33" s="306"/>
      <c r="J33" s="306"/>
      <c r="K33" s="306"/>
      <c r="L33" s="306"/>
      <c r="M33" s="306"/>
      <c r="N33" s="306"/>
      <c r="O33" s="306"/>
      <c r="P33" s="307"/>
      <c r="Q33" s="303"/>
      <c r="R33" s="304"/>
      <c r="S33" s="304"/>
      <c r="T33" s="304"/>
      <c r="U33" s="304"/>
      <c r="V33" s="304"/>
      <c r="W33" s="304"/>
      <c r="X33" s="304"/>
      <c r="Y33" s="311"/>
      <c r="Z33" s="304"/>
      <c r="AA33" s="304"/>
      <c r="AB33" s="304"/>
      <c r="AC33" s="304"/>
      <c r="AD33" s="304"/>
      <c r="AE33" s="304"/>
      <c r="AF33" s="311"/>
      <c r="AG33" s="303"/>
      <c r="AH33" s="304"/>
      <c r="AI33" s="304"/>
      <c r="AJ33" s="304"/>
      <c r="AK33" s="304"/>
      <c r="AL33" s="311"/>
      <c r="AM33" s="3"/>
      <c r="AN33" s="3"/>
      <c r="AT33" s="187"/>
      <c r="AU33" s="188"/>
      <c r="AV33" s="188"/>
      <c r="AW33" s="188"/>
      <c r="AX33" s="312"/>
      <c r="AY33" s="313"/>
      <c r="AZ33" s="313"/>
      <c r="BA33" s="313"/>
      <c r="BB33" s="313"/>
      <c r="BC33" s="313"/>
      <c r="BD33" s="313"/>
      <c r="BE33" s="313"/>
      <c r="BF33" s="313"/>
      <c r="BG33" s="314"/>
      <c r="BH33" s="187"/>
      <c r="BI33" s="188"/>
      <c r="BJ33" s="188"/>
      <c r="BK33" s="188"/>
      <c r="BL33" s="188"/>
      <c r="BM33" s="188"/>
      <c r="BN33" s="188"/>
      <c r="BO33" s="188"/>
      <c r="BP33" s="193"/>
      <c r="BQ33" s="188"/>
      <c r="BR33" s="188"/>
      <c r="BS33" s="188"/>
      <c r="BT33" s="188"/>
      <c r="BU33" s="188"/>
      <c r="BV33" s="188"/>
      <c r="BW33" s="193"/>
      <c r="BX33" s="187"/>
      <c r="BY33" s="188"/>
      <c r="BZ33" s="188"/>
      <c r="CA33" s="188"/>
      <c r="CB33" s="188"/>
      <c r="CC33" s="193"/>
      <c r="CD33" s="3"/>
      <c r="CE33" s="3"/>
    </row>
    <row r="34" spans="3:83" ht="14.25" customHeight="1">
      <c r="C34" s="303"/>
      <c r="D34" s="304"/>
      <c r="E34" s="304"/>
      <c r="F34" s="304"/>
      <c r="G34" s="305"/>
      <c r="H34" s="306"/>
      <c r="I34" s="306"/>
      <c r="J34" s="306"/>
      <c r="K34" s="306"/>
      <c r="L34" s="306"/>
      <c r="M34" s="306"/>
      <c r="N34" s="306"/>
      <c r="O34" s="306"/>
      <c r="P34" s="307"/>
      <c r="Q34" s="303"/>
      <c r="R34" s="304"/>
      <c r="S34" s="304"/>
      <c r="T34" s="304"/>
      <c r="U34" s="304"/>
      <c r="V34" s="304"/>
      <c r="W34" s="304"/>
      <c r="X34" s="304"/>
      <c r="Y34" s="311"/>
      <c r="Z34" s="304"/>
      <c r="AA34" s="304"/>
      <c r="AB34" s="304"/>
      <c r="AC34" s="304"/>
      <c r="AD34" s="304"/>
      <c r="AE34" s="304"/>
      <c r="AF34" s="311"/>
      <c r="AG34" s="303"/>
      <c r="AH34" s="304"/>
      <c r="AI34" s="304"/>
      <c r="AJ34" s="304"/>
      <c r="AK34" s="304"/>
      <c r="AL34" s="311"/>
      <c r="AM34" s="3"/>
      <c r="AN34" s="3"/>
      <c r="AT34" s="187"/>
      <c r="AU34" s="188"/>
      <c r="AV34" s="188"/>
      <c r="AW34" s="188"/>
      <c r="AX34" s="312"/>
      <c r="AY34" s="313"/>
      <c r="AZ34" s="313"/>
      <c r="BA34" s="313"/>
      <c r="BB34" s="313"/>
      <c r="BC34" s="313"/>
      <c r="BD34" s="313"/>
      <c r="BE34" s="313"/>
      <c r="BF34" s="313"/>
      <c r="BG34" s="314"/>
      <c r="BH34" s="187"/>
      <c r="BI34" s="188"/>
      <c r="BJ34" s="188"/>
      <c r="BK34" s="188"/>
      <c r="BL34" s="188"/>
      <c r="BM34" s="188"/>
      <c r="BN34" s="188"/>
      <c r="BO34" s="188"/>
      <c r="BP34" s="193"/>
      <c r="BQ34" s="188"/>
      <c r="BR34" s="188"/>
      <c r="BS34" s="188"/>
      <c r="BT34" s="188"/>
      <c r="BU34" s="188"/>
      <c r="BV34" s="188"/>
      <c r="BW34" s="193"/>
      <c r="BX34" s="187"/>
      <c r="BY34" s="188"/>
      <c r="BZ34" s="188"/>
      <c r="CA34" s="188"/>
      <c r="CB34" s="188"/>
      <c r="CC34" s="193"/>
      <c r="CD34" s="3"/>
      <c r="CE34" s="3"/>
    </row>
    <row r="35" spans="3:83" ht="14.25" customHeight="1">
      <c r="C35" s="303"/>
      <c r="D35" s="304"/>
      <c r="E35" s="304"/>
      <c r="F35" s="304"/>
      <c r="G35" s="305"/>
      <c r="H35" s="306"/>
      <c r="I35" s="306"/>
      <c r="J35" s="306"/>
      <c r="K35" s="306"/>
      <c r="L35" s="306"/>
      <c r="M35" s="306"/>
      <c r="N35" s="306"/>
      <c r="O35" s="306"/>
      <c r="P35" s="307"/>
      <c r="Q35" s="303"/>
      <c r="R35" s="304"/>
      <c r="S35" s="304"/>
      <c r="T35" s="304"/>
      <c r="U35" s="304"/>
      <c r="V35" s="304"/>
      <c r="W35" s="304"/>
      <c r="X35" s="304"/>
      <c r="Y35" s="311"/>
      <c r="Z35" s="304"/>
      <c r="AA35" s="304"/>
      <c r="AB35" s="304"/>
      <c r="AC35" s="304"/>
      <c r="AD35" s="304"/>
      <c r="AE35" s="304"/>
      <c r="AF35" s="311"/>
      <c r="AG35" s="303"/>
      <c r="AH35" s="304"/>
      <c r="AI35" s="304"/>
      <c r="AJ35" s="304"/>
      <c r="AK35" s="304"/>
      <c r="AL35" s="311"/>
      <c r="AM35" s="3"/>
      <c r="AN35" s="3"/>
      <c r="AT35" s="187"/>
      <c r="AU35" s="188"/>
      <c r="AV35" s="188"/>
      <c r="AW35" s="188"/>
      <c r="AX35" s="312"/>
      <c r="AY35" s="313"/>
      <c r="AZ35" s="313"/>
      <c r="BA35" s="313"/>
      <c r="BB35" s="313"/>
      <c r="BC35" s="313"/>
      <c r="BD35" s="313"/>
      <c r="BE35" s="313"/>
      <c r="BF35" s="313"/>
      <c r="BG35" s="314"/>
      <c r="BH35" s="187"/>
      <c r="BI35" s="188"/>
      <c r="BJ35" s="188"/>
      <c r="BK35" s="188"/>
      <c r="BL35" s="188"/>
      <c r="BM35" s="188"/>
      <c r="BN35" s="188"/>
      <c r="BO35" s="188"/>
      <c r="BP35" s="193"/>
      <c r="BQ35" s="188"/>
      <c r="BR35" s="188"/>
      <c r="BS35" s="188"/>
      <c r="BT35" s="188"/>
      <c r="BU35" s="188"/>
      <c r="BV35" s="188"/>
      <c r="BW35" s="193"/>
      <c r="BX35" s="187"/>
      <c r="BY35" s="188"/>
      <c r="BZ35" s="188"/>
      <c r="CA35" s="188"/>
      <c r="CB35" s="188"/>
      <c r="CC35" s="193"/>
      <c r="CD35" s="3"/>
      <c r="CE35" s="3"/>
    </row>
    <row r="36" spans="3:83" ht="14.25" customHeight="1">
      <c r="C36" s="303"/>
      <c r="D36" s="304"/>
      <c r="E36" s="304"/>
      <c r="F36" s="304"/>
      <c r="G36" s="305"/>
      <c r="H36" s="306"/>
      <c r="I36" s="306"/>
      <c r="J36" s="306"/>
      <c r="K36" s="306"/>
      <c r="L36" s="306"/>
      <c r="M36" s="306"/>
      <c r="N36" s="306"/>
      <c r="O36" s="306"/>
      <c r="P36" s="307"/>
      <c r="Q36" s="303"/>
      <c r="R36" s="304"/>
      <c r="S36" s="304"/>
      <c r="T36" s="304"/>
      <c r="U36" s="304"/>
      <c r="V36" s="304"/>
      <c r="W36" s="304"/>
      <c r="X36" s="304"/>
      <c r="Y36" s="311"/>
      <c r="Z36" s="304"/>
      <c r="AA36" s="304"/>
      <c r="AB36" s="304"/>
      <c r="AC36" s="304"/>
      <c r="AD36" s="304"/>
      <c r="AE36" s="304"/>
      <c r="AF36" s="311"/>
      <c r="AG36" s="303"/>
      <c r="AH36" s="304"/>
      <c r="AI36" s="304"/>
      <c r="AJ36" s="304"/>
      <c r="AK36" s="304"/>
      <c r="AL36" s="311"/>
      <c r="AM36" s="3"/>
      <c r="AN36" s="3"/>
      <c r="AT36" s="187"/>
      <c r="AU36" s="188"/>
      <c r="AV36" s="188"/>
      <c r="AW36" s="188"/>
      <c r="AX36" s="312"/>
      <c r="AY36" s="313"/>
      <c r="AZ36" s="313"/>
      <c r="BA36" s="313"/>
      <c r="BB36" s="313"/>
      <c r="BC36" s="313"/>
      <c r="BD36" s="313"/>
      <c r="BE36" s="313"/>
      <c r="BF36" s="313"/>
      <c r="BG36" s="314"/>
      <c r="BH36" s="187"/>
      <c r="BI36" s="188"/>
      <c r="BJ36" s="188"/>
      <c r="BK36" s="188"/>
      <c r="BL36" s="188"/>
      <c r="BM36" s="188"/>
      <c r="BN36" s="188"/>
      <c r="BO36" s="188"/>
      <c r="BP36" s="193"/>
      <c r="BQ36" s="188"/>
      <c r="BR36" s="188"/>
      <c r="BS36" s="188"/>
      <c r="BT36" s="188"/>
      <c r="BU36" s="188"/>
      <c r="BV36" s="188"/>
      <c r="BW36" s="193"/>
      <c r="BX36" s="187"/>
      <c r="BY36" s="188"/>
      <c r="BZ36" s="188"/>
      <c r="CA36" s="188"/>
      <c r="CB36" s="188"/>
      <c r="CC36" s="193"/>
      <c r="CD36" s="3"/>
      <c r="CE36" s="3"/>
    </row>
    <row r="37" spans="3:83" ht="14.25" customHeight="1">
      <c r="C37" s="303"/>
      <c r="D37" s="304"/>
      <c r="E37" s="304"/>
      <c r="F37" s="304"/>
      <c r="G37" s="305"/>
      <c r="H37" s="306"/>
      <c r="I37" s="306"/>
      <c r="J37" s="306"/>
      <c r="K37" s="306"/>
      <c r="L37" s="306"/>
      <c r="M37" s="306"/>
      <c r="N37" s="306"/>
      <c r="O37" s="306"/>
      <c r="P37" s="307"/>
      <c r="Q37" s="303"/>
      <c r="R37" s="304"/>
      <c r="S37" s="304"/>
      <c r="T37" s="304"/>
      <c r="U37" s="304"/>
      <c r="V37" s="304"/>
      <c r="W37" s="304"/>
      <c r="X37" s="304"/>
      <c r="Y37" s="311"/>
      <c r="Z37" s="304"/>
      <c r="AA37" s="304"/>
      <c r="AB37" s="304"/>
      <c r="AC37" s="304"/>
      <c r="AD37" s="304"/>
      <c r="AE37" s="304"/>
      <c r="AF37" s="311"/>
      <c r="AG37" s="303"/>
      <c r="AH37" s="304"/>
      <c r="AI37" s="304"/>
      <c r="AJ37" s="304"/>
      <c r="AK37" s="304"/>
      <c r="AL37" s="311"/>
      <c r="AM37" s="3"/>
      <c r="AN37" s="3"/>
      <c r="AT37" s="187"/>
      <c r="AU37" s="188"/>
      <c r="AV37" s="188"/>
      <c r="AW37" s="188"/>
      <c r="AX37" s="312"/>
      <c r="AY37" s="313"/>
      <c r="AZ37" s="313"/>
      <c r="BA37" s="313"/>
      <c r="BB37" s="313"/>
      <c r="BC37" s="313"/>
      <c r="BD37" s="313"/>
      <c r="BE37" s="313"/>
      <c r="BF37" s="313"/>
      <c r="BG37" s="314"/>
      <c r="BH37" s="187"/>
      <c r="BI37" s="188"/>
      <c r="BJ37" s="188"/>
      <c r="BK37" s="188"/>
      <c r="BL37" s="188"/>
      <c r="BM37" s="188"/>
      <c r="BN37" s="188"/>
      <c r="BO37" s="188"/>
      <c r="BP37" s="193"/>
      <c r="BQ37" s="188"/>
      <c r="BR37" s="188"/>
      <c r="BS37" s="188"/>
      <c r="BT37" s="188"/>
      <c r="BU37" s="188"/>
      <c r="BV37" s="188"/>
      <c r="BW37" s="193"/>
      <c r="BX37" s="187"/>
      <c r="BY37" s="188"/>
      <c r="BZ37" s="188"/>
      <c r="CA37" s="188"/>
      <c r="CB37" s="188"/>
      <c r="CC37" s="193"/>
      <c r="CD37" s="3"/>
      <c r="CE37" s="3"/>
    </row>
    <row r="38" spans="3:83" ht="14.25" customHeight="1">
      <c r="C38" s="303"/>
      <c r="D38" s="304"/>
      <c r="E38" s="304"/>
      <c r="F38" s="304"/>
      <c r="G38" s="305"/>
      <c r="H38" s="306"/>
      <c r="I38" s="306"/>
      <c r="J38" s="306"/>
      <c r="K38" s="306"/>
      <c r="L38" s="306"/>
      <c r="M38" s="306"/>
      <c r="N38" s="306"/>
      <c r="O38" s="306"/>
      <c r="P38" s="307"/>
      <c r="Q38" s="303"/>
      <c r="R38" s="304"/>
      <c r="S38" s="304"/>
      <c r="T38" s="304"/>
      <c r="U38" s="304"/>
      <c r="V38" s="304"/>
      <c r="W38" s="304"/>
      <c r="X38" s="304"/>
      <c r="Y38" s="311"/>
      <c r="Z38" s="304"/>
      <c r="AA38" s="304"/>
      <c r="AB38" s="304"/>
      <c r="AC38" s="304"/>
      <c r="AD38" s="304"/>
      <c r="AE38" s="304"/>
      <c r="AF38" s="311"/>
      <c r="AG38" s="303"/>
      <c r="AH38" s="304"/>
      <c r="AI38" s="304"/>
      <c r="AJ38" s="304"/>
      <c r="AK38" s="304"/>
      <c r="AL38" s="311"/>
      <c r="AM38" s="3"/>
      <c r="AN38" s="3"/>
      <c r="AT38" s="187"/>
      <c r="AU38" s="188"/>
      <c r="AV38" s="188"/>
      <c r="AW38" s="188"/>
      <c r="AX38" s="312"/>
      <c r="AY38" s="313"/>
      <c r="AZ38" s="313"/>
      <c r="BA38" s="313"/>
      <c r="BB38" s="313"/>
      <c r="BC38" s="313"/>
      <c r="BD38" s="313"/>
      <c r="BE38" s="313"/>
      <c r="BF38" s="313"/>
      <c r="BG38" s="314"/>
      <c r="BH38" s="187"/>
      <c r="BI38" s="188"/>
      <c r="BJ38" s="188"/>
      <c r="BK38" s="188"/>
      <c r="BL38" s="188"/>
      <c r="BM38" s="188"/>
      <c r="BN38" s="188"/>
      <c r="BO38" s="188"/>
      <c r="BP38" s="193"/>
      <c r="BQ38" s="188"/>
      <c r="BR38" s="188"/>
      <c r="BS38" s="188"/>
      <c r="BT38" s="188"/>
      <c r="BU38" s="188"/>
      <c r="BV38" s="188"/>
      <c r="BW38" s="193"/>
      <c r="BX38" s="187"/>
      <c r="BY38" s="188"/>
      <c r="BZ38" s="188"/>
      <c r="CA38" s="188"/>
      <c r="CB38" s="188"/>
      <c r="CC38" s="193"/>
      <c r="CD38" s="3"/>
      <c r="CE38" s="3"/>
    </row>
    <row r="39" spans="3:83" ht="14.25" customHeight="1">
      <c r="C39" s="303"/>
      <c r="D39" s="304"/>
      <c r="E39" s="304"/>
      <c r="F39" s="304"/>
      <c r="G39" s="305"/>
      <c r="H39" s="306"/>
      <c r="I39" s="306"/>
      <c r="J39" s="306"/>
      <c r="K39" s="306"/>
      <c r="L39" s="306"/>
      <c r="M39" s="306"/>
      <c r="N39" s="306"/>
      <c r="O39" s="306"/>
      <c r="P39" s="307"/>
      <c r="Q39" s="303"/>
      <c r="R39" s="304"/>
      <c r="S39" s="304"/>
      <c r="T39" s="304"/>
      <c r="U39" s="304"/>
      <c r="V39" s="304"/>
      <c r="W39" s="304"/>
      <c r="X39" s="304"/>
      <c r="Y39" s="311"/>
      <c r="Z39" s="304"/>
      <c r="AA39" s="304"/>
      <c r="AB39" s="304"/>
      <c r="AC39" s="304"/>
      <c r="AD39" s="304"/>
      <c r="AE39" s="304"/>
      <c r="AF39" s="311"/>
      <c r="AG39" s="303"/>
      <c r="AH39" s="304"/>
      <c r="AI39" s="304"/>
      <c r="AJ39" s="304"/>
      <c r="AK39" s="304"/>
      <c r="AL39" s="311"/>
      <c r="AM39" s="3"/>
      <c r="AN39" s="3"/>
      <c r="AT39" s="187"/>
      <c r="AU39" s="188"/>
      <c r="AV39" s="188"/>
      <c r="AW39" s="188"/>
      <c r="AX39" s="312"/>
      <c r="AY39" s="313"/>
      <c r="AZ39" s="313"/>
      <c r="BA39" s="313"/>
      <c r="BB39" s="313"/>
      <c r="BC39" s="313"/>
      <c r="BD39" s="313"/>
      <c r="BE39" s="313"/>
      <c r="BF39" s="313"/>
      <c r="BG39" s="314"/>
      <c r="BH39" s="187"/>
      <c r="BI39" s="188"/>
      <c r="BJ39" s="188"/>
      <c r="BK39" s="188"/>
      <c r="BL39" s="188"/>
      <c r="BM39" s="188"/>
      <c r="BN39" s="188"/>
      <c r="BO39" s="188"/>
      <c r="BP39" s="193"/>
      <c r="BQ39" s="188"/>
      <c r="BR39" s="188"/>
      <c r="BS39" s="188"/>
      <c r="BT39" s="188"/>
      <c r="BU39" s="188"/>
      <c r="BV39" s="188"/>
      <c r="BW39" s="193"/>
      <c r="BX39" s="187"/>
      <c r="BY39" s="188"/>
      <c r="BZ39" s="188"/>
      <c r="CA39" s="188"/>
      <c r="CB39" s="188"/>
      <c r="CC39" s="193"/>
      <c r="CD39" s="3"/>
      <c r="CE39" s="3"/>
    </row>
    <row r="40" spans="3:83" ht="13.5" customHeight="1"/>
    <row r="41" spans="3:83" ht="13.5" customHeight="1"/>
    <row r="42" spans="3:83" ht="13.5" customHeight="1"/>
    <row r="43" spans="3:83" ht="13.5" customHeight="1"/>
    <row r="44" spans="3:83" ht="13.5" customHeight="1"/>
    <row r="45" spans="3:83" ht="13.5" customHeight="1"/>
    <row r="46" spans="3:83" ht="13.5" customHeight="1"/>
    <row r="47" spans="3:83" ht="13.5" customHeight="1"/>
    <row r="48" spans="3:83" ht="13.5" customHeight="1"/>
  </sheetData>
  <sheetProtection algorithmName="SHA-512" hashValue="2+AktT6nSL/AikDWqBfbRGWKW7EHf7v930IEhlmFSgHe74M4gN8D9nElfRGfasWLxXgVKru5GqJmdMYiWfPtEw==" saltValue="AF8p6ytQjcQI2PsVq4bBaA==" spinCount="100000" sheet="1" objects="1" scenarios="1"/>
  <mergeCells count="340">
    <mergeCell ref="BX39:CC39"/>
    <mergeCell ref="AX38:BG38"/>
    <mergeCell ref="BH38:BP38"/>
    <mergeCell ref="BQ38:BW38"/>
    <mergeCell ref="BX38:CC38"/>
    <mergeCell ref="C39:F39"/>
    <mergeCell ref="G39:P39"/>
    <mergeCell ref="Q39:Y39"/>
    <mergeCell ref="Z39:AF39"/>
    <mergeCell ref="AG39:AL39"/>
    <mergeCell ref="AT39:AW39"/>
    <mergeCell ref="C38:F38"/>
    <mergeCell ref="G38:P38"/>
    <mergeCell ref="Q38:Y38"/>
    <mergeCell ref="Z38:AF38"/>
    <mergeCell ref="AG38:AL38"/>
    <mergeCell ref="AT38:AW38"/>
    <mergeCell ref="AX39:BG39"/>
    <mergeCell ref="BH39:BP39"/>
    <mergeCell ref="BQ39:BW39"/>
    <mergeCell ref="BX36:CC36"/>
    <mergeCell ref="C37:F37"/>
    <mergeCell ref="G37:P37"/>
    <mergeCell ref="Q37:Y37"/>
    <mergeCell ref="Z37:AF37"/>
    <mergeCell ref="AG37:AL37"/>
    <mergeCell ref="AT37:AW37"/>
    <mergeCell ref="AX37:BG37"/>
    <mergeCell ref="BH37:BP37"/>
    <mergeCell ref="BQ37:BW37"/>
    <mergeCell ref="BX37:CC37"/>
    <mergeCell ref="C36:F36"/>
    <mergeCell ref="G36:P36"/>
    <mergeCell ref="Q36:Y36"/>
    <mergeCell ref="Z36:AF36"/>
    <mergeCell ref="AG36:AL36"/>
    <mergeCell ref="AT36:AW36"/>
    <mergeCell ref="AX36:BG36"/>
    <mergeCell ref="BH36:BP36"/>
    <mergeCell ref="BQ36:BW36"/>
    <mergeCell ref="BX34:CC34"/>
    <mergeCell ref="C35:F35"/>
    <mergeCell ref="G35:P35"/>
    <mergeCell ref="Q35:Y35"/>
    <mergeCell ref="Z35:AF35"/>
    <mergeCell ref="AG35:AL35"/>
    <mergeCell ref="AT35:AW35"/>
    <mergeCell ref="AX35:BG35"/>
    <mergeCell ref="BH35:BP35"/>
    <mergeCell ref="BQ35:BW35"/>
    <mergeCell ref="BX35:CC35"/>
    <mergeCell ref="C34:F34"/>
    <mergeCell ref="G34:P34"/>
    <mergeCell ref="Q34:Y34"/>
    <mergeCell ref="Z34:AF34"/>
    <mergeCell ref="AG34:AL34"/>
    <mergeCell ref="AT34:AW34"/>
    <mergeCell ref="AX34:BG34"/>
    <mergeCell ref="BH34:BP34"/>
    <mergeCell ref="BQ34:BW34"/>
    <mergeCell ref="BX32:CC32"/>
    <mergeCell ref="C33:F33"/>
    <mergeCell ref="G33:P33"/>
    <mergeCell ref="Q33:Y33"/>
    <mergeCell ref="Z33:AF33"/>
    <mergeCell ref="AG33:AL33"/>
    <mergeCell ref="AT33:AW33"/>
    <mergeCell ref="AX33:BG33"/>
    <mergeCell ref="BH33:BP33"/>
    <mergeCell ref="BQ33:BW33"/>
    <mergeCell ref="BX33:CC33"/>
    <mergeCell ref="C32:F32"/>
    <mergeCell ref="G32:P32"/>
    <mergeCell ref="Q32:Y32"/>
    <mergeCell ref="Z32:AF32"/>
    <mergeCell ref="AG32:AL32"/>
    <mergeCell ref="AT32:AW32"/>
    <mergeCell ref="AX32:BG32"/>
    <mergeCell ref="BH32:BP32"/>
    <mergeCell ref="BQ32:BW32"/>
    <mergeCell ref="BX30:CC30"/>
    <mergeCell ref="C31:F31"/>
    <mergeCell ref="G31:P31"/>
    <mergeCell ref="Q31:Y31"/>
    <mergeCell ref="Z31:AF31"/>
    <mergeCell ref="AG31:AL31"/>
    <mergeCell ref="AT31:AW31"/>
    <mergeCell ref="AX31:BG31"/>
    <mergeCell ref="BH31:BP31"/>
    <mergeCell ref="BQ31:BW31"/>
    <mergeCell ref="BX31:CC31"/>
    <mergeCell ref="C30:F30"/>
    <mergeCell ref="G30:P30"/>
    <mergeCell ref="Q30:Y30"/>
    <mergeCell ref="Z30:AF30"/>
    <mergeCell ref="AG30:AL30"/>
    <mergeCell ref="AT30:AW30"/>
    <mergeCell ref="AX30:BG30"/>
    <mergeCell ref="BH30:BP30"/>
    <mergeCell ref="BQ30:BW30"/>
    <mergeCell ref="BX28:CC28"/>
    <mergeCell ref="C29:F29"/>
    <mergeCell ref="G29:P29"/>
    <mergeCell ref="Q29:Y29"/>
    <mergeCell ref="Z29:AF29"/>
    <mergeCell ref="AG29:AL29"/>
    <mergeCell ref="AT29:AW29"/>
    <mergeCell ref="AX29:BG29"/>
    <mergeCell ref="BH29:BP29"/>
    <mergeCell ref="BQ29:BW29"/>
    <mergeCell ref="BX29:CC29"/>
    <mergeCell ref="C28:F28"/>
    <mergeCell ref="G28:P28"/>
    <mergeCell ref="Q28:Y28"/>
    <mergeCell ref="Z28:AF28"/>
    <mergeCell ref="AG28:AL28"/>
    <mergeCell ref="AT28:AW28"/>
    <mergeCell ref="AX28:BG28"/>
    <mergeCell ref="BH28:BP28"/>
    <mergeCell ref="BQ28:BW28"/>
    <mergeCell ref="BX24:CC24"/>
    <mergeCell ref="C25:F25"/>
    <mergeCell ref="G25:P25"/>
    <mergeCell ref="Q25:Y25"/>
    <mergeCell ref="Z25:AF25"/>
    <mergeCell ref="AG25:AL25"/>
    <mergeCell ref="AT25:AW25"/>
    <mergeCell ref="AX25:BG25"/>
    <mergeCell ref="BH25:BP25"/>
    <mergeCell ref="BQ25:BW25"/>
    <mergeCell ref="BX25:CC25"/>
    <mergeCell ref="C24:F24"/>
    <mergeCell ref="G24:P24"/>
    <mergeCell ref="Q24:Y24"/>
    <mergeCell ref="Z24:AF24"/>
    <mergeCell ref="AG24:AL24"/>
    <mergeCell ref="AT24:AW24"/>
    <mergeCell ref="AX24:BG24"/>
    <mergeCell ref="BH24:BP24"/>
    <mergeCell ref="BQ24:BW24"/>
    <mergeCell ref="BX22:CC22"/>
    <mergeCell ref="C23:F23"/>
    <mergeCell ref="G23:P23"/>
    <mergeCell ref="Q23:Y23"/>
    <mergeCell ref="Z23:AF23"/>
    <mergeCell ref="AG23:AL23"/>
    <mergeCell ref="AT23:AW23"/>
    <mergeCell ref="AX23:BG23"/>
    <mergeCell ref="BH23:BP23"/>
    <mergeCell ref="BQ23:BW23"/>
    <mergeCell ref="BX23:CC23"/>
    <mergeCell ref="C22:F22"/>
    <mergeCell ref="G22:P22"/>
    <mergeCell ref="Q22:Y22"/>
    <mergeCell ref="Z22:AF22"/>
    <mergeCell ref="AG22:AL22"/>
    <mergeCell ref="AT22:AW22"/>
    <mergeCell ref="AX22:BG22"/>
    <mergeCell ref="BH22:BP22"/>
    <mergeCell ref="BQ22:BW22"/>
    <mergeCell ref="BX20:CC20"/>
    <mergeCell ref="C21:F21"/>
    <mergeCell ref="G21:P21"/>
    <mergeCell ref="Q21:Y21"/>
    <mergeCell ref="Z21:AF21"/>
    <mergeCell ref="AG21:AL21"/>
    <mergeCell ref="AT21:AW21"/>
    <mergeCell ref="AX21:BG21"/>
    <mergeCell ref="BH21:BP21"/>
    <mergeCell ref="BQ21:BW21"/>
    <mergeCell ref="BX21:CC21"/>
    <mergeCell ref="C20:F20"/>
    <mergeCell ref="G20:P20"/>
    <mergeCell ref="Q20:Y20"/>
    <mergeCell ref="Z20:AF20"/>
    <mergeCell ref="AG20:AL20"/>
    <mergeCell ref="AT20:AW20"/>
    <mergeCell ref="AX20:BG20"/>
    <mergeCell ref="BH20:BP20"/>
    <mergeCell ref="BQ20:BW20"/>
    <mergeCell ref="BX18:CC18"/>
    <mergeCell ref="C19:F19"/>
    <mergeCell ref="G19:P19"/>
    <mergeCell ref="Q19:Y19"/>
    <mergeCell ref="Z19:AF19"/>
    <mergeCell ref="AG19:AL19"/>
    <mergeCell ref="AT19:AW19"/>
    <mergeCell ref="AX19:BG19"/>
    <mergeCell ref="BH19:BP19"/>
    <mergeCell ref="BQ19:BW19"/>
    <mergeCell ref="BX19:CC19"/>
    <mergeCell ref="C18:F18"/>
    <mergeCell ref="G18:P18"/>
    <mergeCell ref="Q18:Y18"/>
    <mergeCell ref="Z18:AF18"/>
    <mergeCell ref="AG18:AL18"/>
    <mergeCell ref="AT18:AW18"/>
    <mergeCell ref="AX18:BG18"/>
    <mergeCell ref="BH18:BP18"/>
    <mergeCell ref="BQ18:BW18"/>
    <mergeCell ref="BX16:CC16"/>
    <mergeCell ref="C17:F17"/>
    <mergeCell ref="G17:P17"/>
    <mergeCell ref="Q17:Y17"/>
    <mergeCell ref="Z17:AF17"/>
    <mergeCell ref="AG17:AL17"/>
    <mergeCell ref="AT17:AW17"/>
    <mergeCell ref="AX17:BG17"/>
    <mergeCell ref="BH17:BP17"/>
    <mergeCell ref="BQ17:BW17"/>
    <mergeCell ref="BX17:CC17"/>
    <mergeCell ref="C16:F16"/>
    <mergeCell ref="G16:P16"/>
    <mergeCell ref="Q16:Y16"/>
    <mergeCell ref="Z16:AF16"/>
    <mergeCell ref="AG16:AL16"/>
    <mergeCell ref="AT16:AW16"/>
    <mergeCell ref="AX16:BG16"/>
    <mergeCell ref="BH16:BP16"/>
    <mergeCell ref="BQ16:BW16"/>
    <mergeCell ref="BX14:CC14"/>
    <mergeCell ref="C15:F15"/>
    <mergeCell ref="G15:P15"/>
    <mergeCell ref="Q15:Y15"/>
    <mergeCell ref="Z15:AF15"/>
    <mergeCell ref="AG15:AL15"/>
    <mergeCell ref="AT15:AW15"/>
    <mergeCell ref="AX15:BG15"/>
    <mergeCell ref="BH15:BP15"/>
    <mergeCell ref="BQ15:BW15"/>
    <mergeCell ref="BX15:CC15"/>
    <mergeCell ref="C14:F14"/>
    <mergeCell ref="G14:P14"/>
    <mergeCell ref="Q14:Y14"/>
    <mergeCell ref="Z14:AF14"/>
    <mergeCell ref="AG14:AL14"/>
    <mergeCell ref="AT14:AW14"/>
    <mergeCell ref="AX14:BG14"/>
    <mergeCell ref="BH14:BP14"/>
    <mergeCell ref="BQ14:BW14"/>
    <mergeCell ref="BX12:CC12"/>
    <mergeCell ref="C13:F13"/>
    <mergeCell ref="G13:P13"/>
    <mergeCell ref="Q13:Y13"/>
    <mergeCell ref="Z13:AF13"/>
    <mergeCell ref="AG13:AL13"/>
    <mergeCell ref="AT13:AW13"/>
    <mergeCell ref="AX13:BG13"/>
    <mergeCell ref="BH13:BP13"/>
    <mergeCell ref="BQ13:BW13"/>
    <mergeCell ref="BX13:CC13"/>
    <mergeCell ref="C12:F12"/>
    <mergeCell ref="G12:P12"/>
    <mergeCell ref="Q12:Y12"/>
    <mergeCell ref="Z12:AF12"/>
    <mergeCell ref="AG12:AL12"/>
    <mergeCell ref="AT12:AW12"/>
    <mergeCell ref="AX12:BG12"/>
    <mergeCell ref="BH12:BP12"/>
    <mergeCell ref="BQ12:BW12"/>
    <mergeCell ref="BX10:CC10"/>
    <mergeCell ref="C11:F11"/>
    <mergeCell ref="G11:P11"/>
    <mergeCell ref="Q11:Y11"/>
    <mergeCell ref="Z11:AF11"/>
    <mergeCell ref="AG11:AL11"/>
    <mergeCell ref="AT11:AW11"/>
    <mergeCell ref="AX11:BG11"/>
    <mergeCell ref="BH11:BP11"/>
    <mergeCell ref="BQ11:BW11"/>
    <mergeCell ref="BX11:CC11"/>
    <mergeCell ref="C10:F10"/>
    <mergeCell ref="G10:P10"/>
    <mergeCell ref="Q10:Y10"/>
    <mergeCell ref="Z10:AF10"/>
    <mergeCell ref="AG10:AL10"/>
    <mergeCell ref="AT10:AW10"/>
    <mergeCell ref="AX10:BG10"/>
    <mergeCell ref="BH10:BP10"/>
    <mergeCell ref="BQ10:BW10"/>
    <mergeCell ref="BX8:CC8"/>
    <mergeCell ref="C9:F9"/>
    <mergeCell ref="G9:P9"/>
    <mergeCell ref="Q9:Y9"/>
    <mergeCell ref="Z9:AF9"/>
    <mergeCell ref="AG9:AL9"/>
    <mergeCell ref="AT9:AW9"/>
    <mergeCell ref="AX9:BG9"/>
    <mergeCell ref="BH9:BP9"/>
    <mergeCell ref="BQ9:BW9"/>
    <mergeCell ref="BX9:CC9"/>
    <mergeCell ref="C8:F8"/>
    <mergeCell ref="G8:P8"/>
    <mergeCell ref="Q8:Y8"/>
    <mergeCell ref="Z8:AF8"/>
    <mergeCell ref="AG8:AL8"/>
    <mergeCell ref="AT8:AW8"/>
    <mergeCell ref="AX8:BG8"/>
    <mergeCell ref="BH8:BP8"/>
    <mergeCell ref="BQ8:BW8"/>
    <mergeCell ref="BX6:CC6"/>
    <mergeCell ref="C7:F7"/>
    <mergeCell ref="G7:P7"/>
    <mergeCell ref="Q7:Y7"/>
    <mergeCell ref="Z7:AF7"/>
    <mergeCell ref="AG7:AL7"/>
    <mergeCell ref="AT7:AW7"/>
    <mergeCell ref="AX7:BG7"/>
    <mergeCell ref="BH7:BP7"/>
    <mergeCell ref="BQ7:BW7"/>
    <mergeCell ref="BX7:CC7"/>
    <mergeCell ref="C6:F6"/>
    <mergeCell ref="G6:P6"/>
    <mergeCell ref="Q6:Y6"/>
    <mergeCell ref="Z6:AF6"/>
    <mergeCell ref="AG6:AL6"/>
    <mergeCell ref="AT6:AW6"/>
    <mergeCell ref="AX6:BG6"/>
    <mergeCell ref="BH6:BP6"/>
    <mergeCell ref="BQ6:BW6"/>
    <mergeCell ref="AX4:BG4"/>
    <mergeCell ref="BH4:BP4"/>
    <mergeCell ref="BQ4:BW4"/>
    <mergeCell ref="BX4:CC4"/>
    <mergeCell ref="C5:F5"/>
    <mergeCell ref="G5:P5"/>
    <mergeCell ref="Q5:Y5"/>
    <mergeCell ref="Z5:AF5"/>
    <mergeCell ref="AG5:AL5"/>
    <mergeCell ref="AT5:AW5"/>
    <mergeCell ref="C4:F4"/>
    <mergeCell ref="G4:P4"/>
    <mergeCell ref="Q4:Y4"/>
    <mergeCell ref="Z4:AF4"/>
    <mergeCell ref="AG4:AL4"/>
    <mergeCell ref="AT4:AW4"/>
    <mergeCell ref="AX5:BG5"/>
    <mergeCell ref="BH5:BP5"/>
    <mergeCell ref="BQ5:BW5"/>
    <mergeCell ref="BX5:CC5"/>
  </mergeCells>
  <phoneticPr fontId="5"/>
  <conditionalFormatting sqref="C5:AL25 C29:AL39">
    <cfRule type="containsBlanks" dxfId="11" priority="4">
      <formula>LEN(TRIM(C5))=0</formula>
    </cfRule>
  </conditionalFormatting>
  <conditionalFormatting sqref="AT15:CC25 AT32:CC39">
    <cfRule type="containsBlanks" dxfId="10" priority="3">
      <formula>LEN(TRIM(AT15))=0</formula>
    </cfRule>
  </conditionalFormatting>
  <conditionalFormatting sqref="AT29:CC31">
    <cfRule type="containsBlanks" dxfId="9" priority="2">
      <formula>LEN(TRIM(AT29))=0</formula>
    </cfRule>
  </conditionalFormatting>
  <conditionalFormatting sqref="AT13:CC14 AT5:AW12 BH5:CC12">
    <cfRule type="containsBlanks" dxfId="8" priority="1">
      <formula>LEN(TRIM(AT5))=0</formula>
    </cfRule>
  </conditionalFormatting>
  <dataValidations count="2">
    <dataValidation type="list" allowBlank="1" showInputMessage="1" showErrorMessage="1" sqref="Z5:AF25 BQ29:BW31 BQ5:BW25" xr:uid="{B9453FD2-7E62-4C8F-B687-C9601BD04930}">
      <formula1>"常勤,非常勤,派遣"</formula1>
    </dataValidation>
    <dataValidation type="list" allowBlank="1" showInputMessage="1" showErrorMessage="1" sqref="Q5:Y25 BH29:BP30 BH5:BP25" xr:uid="{DF245856-9444-48C3-88D8-E85DA545FDBE}">
      <formula1>"保育士及び幼稚園教諭,保育士,幼稚園教諭"</formula1>
    </dataValidation>
  </dataValidations>
  <hyperlinks>
    <hyperlink ref="AO1" location="'認定こども園移行相談票（表紙）'!A1" display="★表紙へ戻る" xr:uid="{FE9A5756-7EB3-4BE2-AAF6-4A22EDADBEFB}"/>
  </hyperlink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43E9C-1ADC-42AC-B0CB-5679E9A1FC31}">
  <sheetPr>
    <tabColor theme="9" tint="0.59999389629810485"/>
  </sheetPr>
  <dimension ref="A1:CO132"/>
  <sheetViews>
    <sheetView showGridLines="0" view="pageBreakPreview" zoomScale="80" zoomScaleNormal="100" zoomScaleSheetLayoutView="80" workbookViewId="0"/>
  </sheetViews>
  <sheetFormatPr defaultRowHeight="14.25"/>
  <cols>
    <col min="1" max="44" width="2" style="6" customWidth="1"/>
    <col min="45" max="45" width="5" style="6" hidden="1" customWidth="1"/>
    <col min="46" max="46" width="9.875" style="6" hidden="1" customWidth="1"/>
    <col min="47" max="47" width="4.125" style="6" hidden="1" customWidth="1"/>
    <col min="48" max="48" width="5.125" style="6" customWidth="1"/>
    <col min="49" max="94" width="2" style="6" customWidth="1"/>
    <col min="95" max="16384" width="9" style="6"/>
  </cols>
  <sheetData>
    <row r="1" spans="1:93" ht="13.5" customHeight="1">
      <c r="AV1" s="141" t="s">
        <v>414</v>
      </c>
      <c r="AW1" s="115"/>
    </row>
    <row r="2" spans="1:93" ht="13.5" customHeight="1">
      <c r="B2" s="3" t="s">
        <v>350</v>
      </c>
      <c r="AY2" s="3" t="s">
        <v>350</v>
      </c>
    </row>
    <row r="3" spans="1:93" ht="22.5" customHeight="1">
      <c r="A3" s="7"/>
      <c r="B3" s="8"/>
      <c r="C3" s="8"/>
      <c r="D3" s="8"/>
      <c r="E3" s="8"/>
      <c r="F3" s="8"/>
      <c r="G3" s="8"/>
      <c r="H3" s="8" t="s">
        <v>351</v>
      </c>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X3" s="7"/>
      <c r="AY3" s="8"/>
      <c r="AZ3" s="8"/>
      <c r="BA3" s="8"/>
      <c r="BB3" s="8"/>
      <c r="BC3" s="8"/>
      <c r="BD3" s="8"/>
      <c r="BE3" s="8" t="s">
        <v>351</v>
      </c>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row>
    <row r="4" spans="1:93" ht="18.75" customHeight="1">
      <c r="B4" s="9" t="s">
        <v>123</v>
      </c>
      <c r="C4" s="3"/>
      <c r="AY4" s="9" t="s">
        <v>123</v>
      </c>
      <c r="AZ4" s="3"/>
    </row>
    <row r="5" spans="1:93" ht="19.5" customHeight="1">
      <c r="B5" s="3"/>
      <c r="C5" s="195" t="s">
        <v>16</v>
      </c>
      <c r="D5" s="195"/>
      <c r="E5" s="195"/>
      <c r="F5" s="195"/>
      <c r="G5" s="195"/>
      <c r="H5" s="195"/>
      <c r="I5" s="195"/>
      <c r="J5" s="195"/>
      <c r="K5" s="195"/>
      <c r="L5" s="195" t="s">
        <v>17</v>
      </c>
      <c r="M5" s="195"/>
      <c r="N5" s="195"/>
      <c r="O5" s="195"/>
      <c r="P5" s="195"/>
      <c r="Q5" s="195"/>
      <c r="R5" s="195"/>
      <c r="S5" s="195"/>
      <c r="T5" s="195"/>
      <c r="U5" s="195"/>
      <c r="V5" s="195"/>
      <c r="W5" s="341" t="s">
        <v>18</v>
      </c>
      <c r="X5" s="341"/>
      <c r="Y5" s="341"/>
      <c r="Z5" s="341"/>
      <c r="AA5" s="341"/>
      <c r="AB5" s="341"/>
      <c r="AC5" s="341"/>
      <c r="AD5" s="341"/>
      <c r="AE5" s="341"/>
      <c r="AF5" s="341"/>
      <c r="AG5" s="341"/>
      <c r="AH5" s="195" t="s">
        <v>19</v>
      </c>
      <c r="AI5" s="195"/>
      <c r="AJ5" s="195"/>
      <c r="AK5" s="195"/>
      <c r="AL5" s="195"/>
      <c r="AM5" s="195"/>
      <c r="AN5" s="195"/>
      <c r="AO5" s="195"/>
      <c r="AP5" s="195"/>
      <c r="AQ5" s="195"/>
      <c r="AR5" s="195"/>
      <c r="AY5" s="3"/>
      <c r="AZ5" s="195" t="s">
        <v>16</v>
      </c>
      <c r="BA5" s="195"/>
      <c r="BB5" s="195"/>
      <c r="BC5" s="195"/>
      <c r="BD5" s="195"/>
      <c r="BE5" s="195"/>
      <c r="BF5" s="195"/>
      <c r="BG5" s="195"/>
      <c r="BH5" s="195"/>
      <c r="BI5" s="195" t="s">
        <v>17</v>
      </c>
      <c r="BJ5" s="195"/>
      <c r="BK5" s="195"/>
      <c r="BL5" s="195"/>
      <c r="BM5" s="195"/>
      <c r="BN5" s="195"/>
      <c r="BO5" s="195"/>
      <c r="BP5" s="195"/>
      <c r="BQ5" s="195"/>
      <c r="BR5" s="195"/>
      <c r="BS5" s="195"/>
      <c r="BT5" s="341" t="s">
        <v>18</v>
      </c>
      <c r="BU5" s="341"/>
      <c r="BV5" s="341"/>
      <c r="BW5" s="341"/>
      <c r="BX5" s="341"/>
      <c r="BY5" s="341"/>
      <c r="BZ5" s="341"/>
      <c r="CA5" s="341"/>
      <c r="CB5" s="341"/>
      <c r="CC5" s="341"/>
      <c r="CD5" s="341"/>
      <c r="CE5" s="195" t="s">
        <v>19</v>
      </c>
      <c r="CF5" s="195"/>
      <c r="CG5" s="195"/>
      <c r="CH5" s="195"/>
      <c r="CI5" s="195"/>
      <c r="CJ5" s="195"/>
      <c r="CK5" s="195"/>
      <c r="CL5" s="195"/>
      <c r="CM5" s="195"/>
      <c r="CN5" s="195"/>
      <c r="CO5" s="195"/>
    </row>
    <row r="6" spans="1:93" ht="19.5" customHeight="1">
      <c r="C6" s="195" t="s">
        <v>20</v>
      </c>
      <c r="D6" s="195"/>
      <c r="E6" s="195"/>
      <c r="F6" s="195"/>
      <c r="G6" s="195"/>
      <c r="H6" s="195"/>
      <c r="I6" s="195"/>
      <c r="J6" s="195"/>
      <c r="K6" s="195"/>
      <c r="L6" s="190"/>
      <c r="M6" s="190"/>
      <c r="N6" s="190"/>
      <c r="O6" s="190"/>
      <c r="P6" s="190"/>
      <c r="Q6" s="190"/>
      <c r="R6" s="190"/>
      <c r="S6" s="190"/>
      <c r="T6" s="190"/>
      <c r="U6" s="190"/>
      <c r="V6" s="184"/>
      <c r="W6" s="187" t="s">
        <v>21</v>
      </c>
      <c r="X6" s="188"/>
      <c r="Y6" s="191"/>
      <c r="Z6" s="191"/>
      <c r="AA6" s="191"/>
      <c r="AB6" s="191"/>
      <c r="AC6" s="191"/>
      <c r="AD6" s="191"/>
      <c r="AE6" s="191"/>
      <c r="AF6" s="188" t="s">
        <v>22</v>
      </c>
      <c r="AG6" s="193"/>
      <c r="AH6" s="186"/>
      <c r="AI6" s="190"/>
      <c r="AJ6" s="190"/>
      <c r="AK6" s="190"/>
      <c r="AL6" s="190"/>
      <c r="AM6" s="190"/>
      <c r="AN6" s="190"/>
      <c r="AO6" s="190"/>
      <c r="AP6" s="190"/>
      <c r="AQ6" s="190"/>
      <c r="AR6" s="190"/>
      <c r="AZ6" s="195" t="s">
        <v>20</v>
      </c>
      <c r="BA6" s="195"/>
      <c r="BB6" s="195"/>
      <c r="BC6" s="195"/>
      <c r="BD6" s="195"/>
      <c r="BE6" s="195"/>
      <c r="BF6" s="195"/>
      <c r="BG6" s="195"/>
      <c r="BH6" s="195"/>
      <c r="BI6" s="190"/>
      <c r="BJ6" s="190"/>
      <c r="BK6" s="190"/>
      <c r="BL6" s="190"/>
      <c r="BM6" s="190"/>
      <c r="BN6" s="190"/>
      <c r="BO6" s="190"/>
      <c r="BP6" s="190"/>
      <c r="BQ6" s="190"/>
      <c r="BR6" s="190"/>
      <c r="BS6" s="184"/>
      <c r="BT6" s="187" t="s">
        <v>21</v>
      </c>
      <c r="BU6" s="188"/>
      <c r="BV6" s="189">
        <v>0</v>
      </c>
      <c r="BW6" s="189"/>
      <c r="BX6" s="189"/>
      <c r="BY6" s="189"/>
      <c r="BZ6" s="189"/>
      <c r="CA6" s="189"/>
      <c r="CB6" s="189"/>
      <c r="CC6" s="188" t="s">
        <v>22</v>
      </c>
      <c r="CD6" s="193"/>
      <c r="CE6" s="186"/>
      <c r="CF6" s="190"/>
      <c r="CG6" s="190"/>
      <c r="CH6" s="190"/>
      <c r="CI6" s="190"/>
      <c r="CJ6" s="190"/>
      <c r="CK6" s="190"/>
      <c r="CL6" s="190"/>
      <c r="CM6" s="190"/>
      <c r="CN6" s="190"/>
      <c r="CO6" s="190"/>
    </row>
    <row r="7" spans="1:93" ht="19.5" customHeight="1">
      <c r="C7" s="195" t="s">
        <v>23</v>
      </c>
      <c r="D7" s="195"/>
      <c r="E7" s="195"/>
      <c r="F7" s="195"/>
      <c r="G7" s="195"/>
      <c r="H7" s="195"/>
      <c r="I7" s="195"/>
      <c r="J7" s="195"/>
      <c r="K7" s="195"/>
      <c r="L7" s="190"/>
      <c r="M7" s="190"/>
      <c r="N7" s="190"/>
      <c r="O7" s="190"/>
      <c r="P7" s="190"/>
      <c r="Q7" s="190"/>
      <c r="R7" s="190"/>
      <c r="S7" s="190"/>
      <c r="T7" s="190"/>
      <c r="U7" s="190"/>
      <c r="V7" s="184"/>
      <c r="W7" s="187" t="s">
        <v>24</v>
      </c>
      <c r="X7" s="188"/>
      <c r="Y7" s="191"/>
      <c r="Z7" s="191"/>
      <c r="AA7" s="191"/>
      <c r="AB7" s="191"/>
      <c r="AC7" s="191"/>
      <c r="AD7" s="191"/>
      <c r="AE7" s="191"/>
      <c r="AF7" s="188" t="s">
        <v>22</v>
      </c>
      <c r="AG7" s="193"/>
      <c r="AH7" s="186"/>
      <c r="AI7" s="190"/>
      <c r="AJ7" s="190"/>
      <c r="AK7" s="190"/>
      <c r="AL7" s="190"/>
      <c r="AM7" s="190"/>
      <c r="AN7" s="190"/>
      <c r="AO7" s="190"/>
      <c r="AP7" s="190"/>
      <c r="AQ7" s="190"/>
      <c r="AR7" s="190"/>
      <c r="AZ7" s="195" t="s">
        <v>23</v>
      </c>
      <c r="BA7" s="195"/>
      <c r="BB7" s="195"/>
      <c r="BC7" s="195"/>
      <c r="BD7" s="195"/>
      <c r="BE7" s="195"/>
      <c r="BF7" s="195"/>
      <c r="BG7" s="195"/>
      <c r="BH7" s="195"/>
      <c r="BI7" s="190"/>
      <c r="BJ7" s="190"/>
      <c r="BK7" s="190"/>
      <c r="BL7" s="190"/>
      <c r="BM7" s="190"/>
      <c r="BN7" s="190"/>
      <c r="BO7" s="190"/>
      <c r="BP7" s="190"/>
      <c r="BQ7" s="190"/>
      <c r="BR7" s="190"/>
      <c r="BS7" s="184"/>
      <c r="BT7" s="187" t="s">
        <v>24</v>
      </c>
      <c r="BU7" s="188"/>
      <c r="BV7" s="189">
        <v>2</v>
      </c>
      <c r="BW7" s="189"/>
      <c r="BX7" s="189"/>
      <c r="BY7" s="189"/>
      <c r="BZ7" s="189"/>
      <c r="CA7" s="189"/>
      <c r="CB7" s="189"/>
      <c r="CC7" s="188" t="s">
        <v>22</v>
      </c>
      <c r="CD7" s="193"/>
      <c r="CE7" s="186"/>
      <c r="CF7" s="190"/>
      <c r="CG7" s="190"/>
      <c r="CH7" s="190"/>
      <c r="CI7" s="190"/>
      <c r="CJ7" s="190"/>
      <c r="CK7" s="190"/>
      <c r="CL7" s="190"/>
      <c r="CM7" s="190"/>
      <c r="CN7" s="190"/>
      <c r="CO7" s="190"/>
    </row>
    <row r="8" spans="1:93" ht="19.5" customHeight="1">
      <c r="C8" s="195" t="s">
        <v>25</v>
      </c>
      <c r="D8" s="195"/>
      <c r="E8" s="195"/>
      <c r="F8" s="195"/>
      <c r="G8" s="195"/>
      <c r="H8" s="195"/>
      <c r="I8" s="195"/>
      <c r="J8" s="195"/>
      <c r="K8" s="195"/>
      <c r="L8" s="343"/>
      <c r="M8" s="343"/>
      <c r="N8" s="343"/>
      <c r="O8" s="343"/>
      <c r="P8" s="343"/>
      <c r="Q8" s="343"/>
      <c r="R8" s="343"/>
      <c r="S8" s="343"/>
      <c r="T8" s="343"/>
      <c r="U8" s="343"/>
      <c r="V8" s="204"/>
      <c r="W8" s="187" t="s">
        <v>26</v>
      </c>
      <c r="X8" s="188"/>
      <c r="Y8" s="191"/>
      <c r="Z8" s="191"/>
      <c r="AA8" s="191"/>
      <c r="AB8" s="191"/>
      <c r="AC8" s="191"/>
      <c r="AD8" s="191"/>
      <c r="AE8" s="191"/>
      <c r="AF8" s="188" t="s">
        <v>22</v>
      </c>
      <c r="AG8" s="193"/>
      <c r="AH8" s="342"/>
      <c r="AI8" s="343"/>
      <c r="AJ8" s="343"/>
      <c r="AK8" s="343"/>
      <c r="AL8" s="343"/>
      <c r="AM8" s="343"/>
      <c r="AN8" s="343"/>
      <c r="AO8" s="343"/>
      <c r="AP8" s="343"/>
      <c r="AQ8" s="343"/>
      <c r="AR8" s="343"/>
      <c r="AZ8" s="195" t="s">
        <v>25</v>
      </c>
      <c r="BA8" s="195"/>
      <c r="BB8" s="195"/>
      <c r="BC8" s="195"/>
      <c r="BD8" s="195"/>
      <c r="BE8" s="195"/>
      <c r="BF8" s="195"/>
      <c r="BG8" s="195"/>
      <c r="BH8" s="195"/>
      <c r="BI8" s="343"/>
      <c r="BJ8" s="343"/>
      <c r="BK8" s="343"/>
      <c r="BL8" s="343"/>
      <c r="BM8" s="343"/>
      <c r="BN8" s="343"/>
      <c r="BO8" s="343"/>
      <c r="BP8" s="343"/>
      <c r="BQ8" s="343"/>
      <c r="BR8" s="343"/>
      <c r="BS8" s="204"/>
      <c r="BT8" s="187" t="s">
        <v>26</v>
      </c>
      <c r="BU8" s="188"/>
      <c r="BV8" s="189">
        <v>6</v>
      </c>
      <c r="BW8" s="189"/>
      <c r="BX8" s="189"/>
      <c r="BY8" s="189"/>
      <c r="BZ8" s="189"/>
      <c r="CA8" s="189"/>
      <c r="CB8" s="189"/>
      <c r="CC8" s="188" t="s">
        <v>22</v>
      </c>
      <c r="CD8" s="193"/>
      <c r="CE8" s="342"/>
      <c r="CF8" s="343"/>
      <c r="CG8" s="343"/>
      <c r="CH8" s="343"/>
      <c r="CI8" s="343"/>
      <c r="CJ8" s="343"/>
      <c r="CK8" s="343"/>
      <c r="CL8" s="343"/>
      <c r="CM8" s="343"/>
      <c r="CN8" s="343"/>
      <c r="CO8" s="343"/>
    </row>
    <row r="9" spans="1:93" ht="19.5" customHeight="1">
      <c r="C9" s="195" t="s">
        <v>27</v>
      </c>
      <c r="D9" s="195"/>
      <c r="E9" s="195"/>
      <c r="F9" s="195"/>
      <c r="G9" s="195"/>
      <c r="H9" s="195"/>
      <c r="I9" s="195"/>
      <c r="J9" s="195"/>
      <c r="K9" s="195"/>
      <c r="L9" s="187" t="s">
        <v>28</v>
      </c>
      <c r="M9" s="188"/>
      <c r="N9" s="191"/>
      <c r="O9" s="191"/>
      <c r="P9" s="191"/>
      <c r="Q9" s="191"/>
      <c r="R9" s="191"/>
      <c r="S9" s="191"/>
      <c r="T9" s="191"/>
      <c r="U9" s="188" t="s">
        <v>22</v>
      </c>
      <c r="V9" s="188"/>
      <c r="W9" s="187" t="s">
        <v>29</v>
      </c>
      <c r="X9" s="188"/>
      <c r="Y9" s="191"/>
      <c r="Z9" s="191"/>
      <c r="AA9" s="191"/>
      <c r="AB9" s="191"/>
      <c r="AC9" s="191"/>
      <c r="AD9" s="191"/>
      <c r="AE9" s="191"/>
      <c r="AF9" s="188" t="s">
        <v>22</v>
      </c>
      <c r="AG9" s="193"/>
      <c r="AH9" s="344" t="s">
        <v>124</v>
      </c>
      <c r="AI9" s="344"/>
      <c r="AJ9" s="191"/>
      <c r="AK9" s="191"/>
      <c r="AL9" s="191"/>
      <c r="AM9" s="191"/>
      <c r="AN9" s="191"/>
      <c r="AO9" s="191"/>
      <c r="AP9" s="191"/>
      <c r="AQ9" s="191"/>
      <c r="AR9" s="346"/>
      <c r="AZ9" s="195" t="s">
        <v>27</v>
      </c>
      <c r="BA9" s="195"/>
      <c r="BB9" s="195"/>
      <c r="BC9" s="195"/>
      <c r="BD9" s="195"/>
      <c r="BE9" s="195"/>
      <c r="BF9" s="195"/>
      <c r="BG9" s="195"/>
      <c r="BH9" s="195"/>
      <c r="BI9" s="187" t="s">
        <v>28</v>
      </c>
      <c r="BJ9" s="188"/>
      <c r="BK9" s="189">
        <v>30</v>
      </c>
      <c r="BL9" s="189"/>
      <c r="BM9" s="189"/>
      <c r="BN9" s="189"/>
      <c r="BO9" s="189"/>
      <c r="BP9" s="189"/>
      <c r="BQ9" s="189"/>
      <c r="BR9" s="188" t="s">
        <v>22</v>
      </c>
      <c r="BS9" s="188"/>
      <c r="BT9" s="187" t="s">
        <v>29</v>
      </c>
      <c r="BU9" s="188"/>
      <c r="BV9" s="189">
        <v>7</v>
      </c>
      <c r="BW9" s="189"/>
      <c r="BX9" s="189"/>
      <c r="BY9" s="189"/>
      <c r="BZ9" s="189"/>
      <c r="CA9" s="189"/>
      <c r="CB9" s="189"/>
      <c r="CC9" s="188" t="s">
        <v>22</v>
      </c>
      <c r="CD9" s="193"/>
      <c r="CE9" s="344" t="s">
        <v>124</v>
      </c>
      <c r="CF9" s="344"/>
      <c r="CG9" s="189">
        <v>2</v>
      </c>
      <c r="CH9" s="189"/>
      <c r="CI9" s="189"/>
      <c r="CJ9" s="189"/>
      <c r="CK9" s="189"/>
      <c r="CL9" s="189"/>
      <c r="CM9" s="189"/>
      <c r="CN9" s="189"/>
      <c r="CO9" s="345"/>
    </row>
    <row r="10" spans="1:93" ht="19.5" customHeight="1">
      <c r="C10" s="195" t="s">
        <v>30</v>
      </c>
      <c r="D10" s="195"/>
      <c r="E10" s="195"/>
      <c r="F10" s="195"/>
      <c r="G10" s="195"/>
      <c r="H10" s="195"/>
      <c r="I10" s="195"/>
      <c r="J10" s="195"/>
      <c r="K10" s="195"/>
      <c r="L10" s="187" t="s">
        <v>31</v>
      </c>
      <c r="M10" s="188"/>
      <c r="N10" s="191"/>
      <c r="O10" s="191"/>
      <c r="P10" s="191"/>
      <c r="Q10" s="191"/>
      <c r="R10" s="191"/>
      <c r="S10" s="191"/>
      <c r="T10" s="191"/>
      <c r="U10" s="188" t="s">
        <v>22</v>
      </c>
      <c r="V10" s="188"/>
      <c r="W10" s="187" t="s">
        <v>32</v>
      </c>
      <c r="X10" s="188"/>
      <c r="Y10" s="191"/>
      <c r="Z10" s="191"/>
      <c r="AA10" s="191"/>
      <c r="AB10" s="191"/>
      <c r="AC10" s="191"/>
      <c r="AD10" s="191"/>
      <c r="AE10" s="191"/>
      <c r="AF10" s="188" t="s">
        <v>22</v>
      </c>
      <c r="AG10" s="193"/>
      <c r="AH10" s="344" t="s">
        <v>125</v>
      </c>
      <c r="AI10" s="344"/>
      <c r="AJ10" s="191"/>
      <c r="AK10" s="191"/>
      <c r="AL10" s="191"/>
      <c r="AM10" s="191"/>
      <c r="AN10" s="191"/>
      <c r="AO10" s="191"/>
      <c r="AP10" s="191"/>
      <c r="AQ10" s="191"/>
      <c r="AR10" s="346"/>
      <c r="AZ10" s="195" t="s">
        <v>30</v>
      </c>
      <c r="BA10" s="195"/>
      <c r="BB10" s="195"/>
      <c r="BC10" s="195"/>
      <c r="BD10" s="195"/>
      <c r="BE10" s="195"/>
      <c r="BF10" s="195"/>
      <c r="BG10" s="195"/>
      <c r="BH10" s="195"/>
      <c r="BI10" s="187" t="s">
        <v>31</v>
      </c>
      <c r="BJ10" s="188"/>
      <c r="BK10" s="189">
        <v>35</v>
      </c>
      <c r="BL10" s="189"/>
      <c r="BM10" s="189"/>
      <c r="BN10" s="189"/>
      <c r="BO10" s="189"/>
      <c r="BP10" s="189"/>
      <c r="BQ10" s="189"/>
      <c r="BR10" s="188" t="s">
        <v>22</v>
      </c>
      <c r="BS10" s="188"/>
      <c r="BT10" s="187" t="s">
        <v>32</v>
      </c>
      <c r="BU10" s="188"/>
      <c r="BV10" s="189">
        <v>7</v>
      </c>
      <c r="BW10" s="189"/>
      <c r="BX10" s="189"/>
      <c r="BY10" s="189"/>
      <c r="BZ10" s="189"/>
      <c r="CA10" s="189"/>
      <c r="CB10" s="189"/>
      <c r="CC10" s="188" t="s">
        <v>22</v>
      </c>
      <c r="CD10" s="193"/>
      <c r="CE10" s="344" t="s">
        <v>125</v>
      </c>
      <c r="CF10" s="344"/>
      <c r="CG10" s="189">
        <v>2</v>
      </c>
      <c r="CH10" s="189"/>
      <c r="CI10" s="189"/>
      <c r="CJ10" s="189"/>
      <c r="CK10" s="189"/>
      <c r="CL10" s="189"/>
      <c r="CM10" s="189"/>
      <c r="CN10" s="189"/>
      <c r="CO10" s="345"/>
    </row>
    <row r="11" spans="1:93" ht="19.5" customHeight="1">
      <c r="C11" s="195" t="s">
        <v>33</v>
      </c>
      <c r="D11" s="195"/>
      <c r="E11" s="195"/>
      <c r="F11" s="195"/>
      <c r="G11" s="195"/>
      <c r="H11" s="195"/>
      <c r="I11" s="195"/>
      <c r="J11" s="195"/>
      <c r="K11" s="195"/>
      <c r="L11" s="187" t="s">
        <v>34</v>
      </c>
      <c r="M11" s="188"/>
      <c r="N11" s="191"/>
      <c r="O11" s="191"/>
      <c r="P11" s="191"/>
      <c r="Q11" s="191"/>
      <c r="R11" s="191"/>
      <c r="S11" s="191"/>
      <c r="T11" s="191"/>
      <c r="U11" s="188" t="s">
        <v>22</v>
      </c>
      <c r="V11" s="188"/>
      <c r="W11" s="187" t="s">
        <v>35</v>
      </c>
      <c r="X11" s="188"/>
      <c r="Y11" s="191"/>
      <c r="Z11" s="191"/>
      <c r="AA11" s="191"/>
      <c r="AB11" s="191"/>
      <c r="AC11" s="191"/>
      <c r="AD11" s="191"/>
      <c r="AE11" s="191"/>
      <c r="AF11" s="188" t="s">
        <v>22</v>
      </c>
      <c r="AG11" s="193"/>
      <c r="AH11" s="344" t="s">
        <v>126</v>
      </c>
      <c r="AI11" s="344"/>
      <c r="AJ11" s="191"/>
      <c r="AK11" s="191"/>
      <c r="AL11" s="191"/>
      <c r="AM11" s="191"/>
      <c r="AN11" s="191"/>
      <c r="AO11" s="191"/>
      <c r="AP11" s="191"/>
      <c r="AQ11" s="191"/>
      <c r="AR11" s="346"/>
      <c r="AS11" s="6">
        <f>SUM(AJ9:AR11)</f>
        <v>0</v>
      </c>
      <c r="AT11" s="4" t="s">
        <v>19</v>
      </c>
      <c r="AZ11" s="195" t="s">
        <v>33</v>
      </c>
      <c r="BA11" s="195"/>
      <c r="BB11" s="195"/>
      <c r="BC11" s="195"/>
      <c r="BD11" s="195"/>
      <c r="BE11" s="195"/>
      <c r="BF11" s="195"/>
      <c r="BG11" s="195"/>
      <c r="BH11" s="195"/>
      <c r="BI11" s="187" t="s">
        <v>34</v>
      </c>
      <c r="BJ11" s="188"/>
      <c r="BK11" s="189">
        <v>35</v>
      </c>
      <c r="BL11" s="189"/>
      <c r="BM11" s="189"/>
      <c r="BN11" s="189"/>
      <c r="BO11" s="189"/>
      <c r="BP11" s="189"/>
      <c r="BQ11" s="189"/>
      <c r="BR11" s="188" t="s">
        <v>22</v>
      </c>
      <c r="BS11" s="188"/>
      <c r="BT11" s="187" t="s">
        <v>35</v>
      </c>
      <c r="BU11" s="188"/>
      <c r="BV11" s="189">
        <v>7</v>
      </c>
      <c r="BW11" s="189"/>
      <c r="BX11" s="189"/>
      <c r="BY11" s="189"/>
      <c r="BZ11" s="189"/>
      <c r="CA11" s="189"/>
      <c r="CB11" s="189"/>
      <c r="CC11" s="188" t="s">
        <v>22</v>
      </c>
      <c r="CD11" s="193"/>
      <c r="CE11" s="344" t="s">
        <v>126</v>
      </c>
      <c r="CF11" s="344"/>
      <c r="CG11" s="189">
        <v>2</v>
      </c>
      <c r="CH11" s="189"/>
      <c r="CI11" s="189"/>
      <c r="CJ11" s="189"/>
      <c r="CK11" s="189"/>
      <c r="CL11" s="189"/>
      <c r="CM11" s="189"/>
      <c r="CN11" s="189"/>
      <c r="CO11" s="345"/>
    </row>
    <row r="12" spans="1:93" ht="18.75" customHeight="1"/>
    <row r="13" spans="1:93" ht="18.75" customHeight="1">
      <c r="B13" s="9" t="s">
        <v>128</v>
      </c>
      <c r="AB13" s="3"/>
      <c r="AR13" s="1"/>
      <c r="AY13" s="9" t="s">
        <v>128</v>
      </c>
      <c r="BY13" s="3"/>
      <c r="CO13" s="1"/>
    </row>
    <row r="14" spans="1:93" ht="21" customHeight="1">
      <c r="C14" s="195" t="s">
        <v>129</v>
      </c>
      <c r="D14" s="195"/>
      <c r="E14" s="195"/>
      <c r="F14" s="195"/>
      <c r="G14" s="195"/>
      <c r="H14" s="195"/>
      <c r="I14" s="195"/>
      <c r="J14" s="195"/>
      <c r="K14" s="195"/>
      <c r="L14" s="195"/>
      <c r="M14" s="195"/>
      <c r="N14" s="182" t="s">
        <v>130</v>
      </c>
      <c r="O14" s="182"/>
      <c r="P14" s="182"/>
      <c r="Q14" s="182"/>
      <c r="R14" s="182"/>
      <c r="S14" s="182"/>
      <c r="T14" s="182"/>
      <c r="U14" s="182"/>
      <c r="V14" s="182"/>
      <c r="W14" s="182"/>
      <c r="X14" s="182"/>
      <c r="Y14" s="182"/>
      <c r="Z14" s="182"/>
      <c r="AA14" s="182"/>
      <c r="AB14" s="182"/>
      <c r="AC14" s="182"/>
      <c r="AD14" s="182"/>
      <c r="AE14" s="182"/>
      <c r="AF14" s="182"/>
      <c r="AG14" s="183"/>
      <c r="AH14" s="210" t="s">
        <v>131</v>
      </c>
      <c r="AI14" s="211"/>
      <c r="AJ14" s="211"/>
      <c r="AK14" s="211"/>
      <c r="AL14" s="211"/>
      <c r="AM14" s="211"/>
      <c r="AN14" s="211"/>
      <c r="AO14" s="211"/>
      <c r="AP14" s="211"/>
      <c r="AQ14" s="211"/>
      <c r="AR14" s="212"/>
      <c r="AZ14" s="195" t="s">
        <v>129</v>
      </c>
      <c r="BA14" s="195"/>
      <c r="BB14" s="195"/>
      <c r="BC14" s="195"/>
      <c r="BD14" s="195"/>
      <c r="BE14" s="195"/>
      <c r="BF14" s="195"/>
      <c r="BG14" s="195"/>
      <c r="BH14" s="195"/>
      <c r="BI14" s="195"/>
      <c r="BJ14" s="195"/>
      <c r="BK14" s="182" t="s">
        <v>130</v>
      </c>
      <c r="BL14" s="182"/>
      <c r="BM14" s="182"/>
      <c r="BN14" s="182"/>
      <c r="BO14" s="182"/>
      <c r="BP14" s="182"/>
      <c r="BQ14" s="182"/>
      <c r="BR14" s="182"/>
      <c r="BS14" s="182"/>
      <c r="BT14" s="182"/>
      <c r="BU14" s="182"/>
      <c r="BV14" s="182"/>
      <c r="BW14" s="182"/>
      <c r="BX14" s="182"/>
      <c r="BY14" s="182"/>
      <c r="BZ14" s="182"/>
      <c r="CA14" s="182"/>
      <c r="CB14" s="182"/>
      <c r="CC14" s="182"/>
      <c r="CD14" s="183"/>
      <c r="CE14" s="210" t="s">
        <v>131</v>
      </c>
      <c r="CF14" s="211"/>
      <c r="CG14" s="211"/>
      <c r="CH14" s="211"/>
      <c r="CI14" s="211"/>
      <c r="CJ14" s="211"/>
      <c r="CK14" s="211"/>
      <c r="CL14" s="211"/>
      <c r="CM14" s="211"/>
      <c r="CN14" s="211"/>
      <c r="CO14" s="212"/>
    </row>
    <row r="15" spans="1:93" ht="21" customHeight="1">
      <c r="C15" s="195"/>
      <c r="D15" s="195"/>
      <c r="E15" s="195"/>
      <c r="F15" s="195"/>
      <c r="G15" s="195"/>
      <c r="H15" s="195"/>
      <c r="I15" s="195"/>
      <c r="J15" s="195"/>
      <c r="K15" s="195"/>
      <c r="L15" s="195"/>
      <c r="M15" s="195"/>
      <c r="N15" s="347" t="s">
        <v>132</v>
      </c>
      <c r="O15" s="347"/>
      <c r="P15" s="347"/>
      <c r="Q15" s="347"/>
      <c r="R15" s="347" t="s">
        <v>133</v>
      </c>
      <c r="S15" s="347"/>
      <c r="T15" s="347"/>
      <c r="U15" s="347"/>
      <c r="V15" s="347" t="s">
        <v>134</v>
      </c>
      <c r="W15" s="347"/>
      <c r="X15" s="347"/>
      <c r="Y15" s="347"/>
      <c r="Z15" s="347" t="s">
        <v>135</v>
      </c>
      <c r="AA15" s="347"/>
      <c r="AB15" s="347"/>
      <c r="AC15" s="347"/>
      <c r="AD15" s="347" t="s">
        <v>116</v>
      </c>
      <c r="AE15" s="347"/>
      <c r="AF15" s="347"/>
      <c r="AG15" s="347"/>
      <c r="AH15" s="213"/>
      <c r="AI15" s="214"/>
      <c r="AJ15" s="214"/>
      <c r="AK15" s="214"/>
      <c r="AL15" s="214"/>
      <c r="AM15" s="214"/>
      <c r="AN15" s="214"/>
      <c r="AO15" s="214"/>
      <c r="AP15" s="214"/>
      <c r="AQ15" s="214"/>
      <c r="AR15" s="215"/>
      <c r="AZ15" s="195"/>
      <c r="BA15" s="195"/>
      <c r="BB15" s="195"/>
      <c r="BC15" s="195"/>
      <c r="BD15" s="195"/>
      <c r="BE15" s="195"/>
      <c r="BF15" s="195"/>
      <c r="BG15" s="195"/>
      <c r="BH15" s="195"/>
      <c r="BI15" s="195"/>
      <c r="BJ15" s="195"/>
      <c r="BK15" s="347" t="s">
        <v>132</v>
      </c>
      <c r="BL15" s="347"/>
      <c r="BM15" s="347"/>
      <c r="BN15" s="347"/>
      <c r="BO15" s="347" t="s">
        <v>133</v>
      </c>
      <c r="BP15" s="347"/>
      <c r="BQ15" s="347"/>
      <c r="BR15" s="347"/>
      <c r="BS15" s="347" t="s">
        <v>134</v>
      </c>
      <c r="BT15" s="347"/>
      <c r="BU15" s="347"/>
      <c r="BV15" s="347"/>
      <c r="BW15" s="347" t="s">
        <v>135</v>
      </c>
      <c r="BX15" s="347"/>
      <c r="BY15" s="347"/>
      <c r="BZ15" s="347"/>
      <c r="CA15" s="347" t="s">
        <v>116</v>
      </c>
      <c r="CB15" s="347"/>
      <c r="CC15" s="347"/>
      <c r="CD15" s="347"/>
      <c r="CE15" s="213"/>
      <c r="CF15" s="214"/>
      <c r="CG15" s="214"/>
      <c r="CH15" s="214"/>
      <c r="CI15" s="214"/>
      <c r="CJ15" s="214"/>
      <c r="CK15" s="214"/>
      <c r="CL15" s="214"/>
      <c r="CM15" s="214"/>
      <c r="CN15" s="214"/>
      <c r="CO15" s="215"/>
    </row>
    <row r="16" spans="1:93" ht="21" customHeight="1">
      <c r="C16" s="353" t="s">
        <v>136</v>
      </c>
      <c r="D16" s="353"/>
      <c r="E16" s="210" t="s">
        <v>137</v>
      </c>
      <c r="F16" s="211"/>
      <c r="G16" s="211"/>
      <c r="H16" s="211"/>
      <c r="I16" s="211"/>
      <c r="J16" s="212"/>
      <c r="K16" s="341" t="s">
        <v>138</v>
      </c>
      <c r="L16" s="341"/>
      <c r="M16" s="341"/>
      <c r="N16" s="351"/>
      <c r="O16" s="352"/>
      <c r="P16" s="352"/>
      <c r="Q16" s="352"/>
      <c r="R16" s="351"/>
      <c r="S16" s="352"/>
      <c r="T16" s="352"/>
      <c r="U16" s="352"/>
      <c r="V16" s="351"/>
      <c r="W16" s="352"/>
      <c r="X16" s="352"/>
      <c r="Y16" s="352"/>
      <c r="Z16" s="351"/>
      <c r="AA16" s="352"/>
      <c r="AB16" s="352"/>
      <c r="AC16" s="352"/>
      <c r="AD16" s="348">
        <f t="shared" ref="AD16:AD25" si="0">SUM(N16:AC16)</f>
        <v>0</v>
      </c>
      <c r="AE16" s="349"/>
      <c r="AF16" s="349"/>
      <c r="AG16" s="349"/>
      <c r="AH16" s="350" t="s">
        <v>139</v>
      </c>
      <c r="AI16" s="350"/>
      <c r="AJ16" s="350"/>
      <c r="AK16" s="350"/>
      <c r="AL16" s="350"/>
      <c r="AM16" s="350"/>
      <c r="AN16" s="350"/>
      <c r="AO16" s="350"/>
      <c r="AP16" s="350"/>
      <c r="AQ16" s="350"/>
      <c r="AR16" s="350"/>
      <c r="AZ16" s="353" t="s">
        <v>136</v>
      </c>
      <c r="BA16" s="353"/>
      <c r="BB16" s="210" t="s">
        <v>137</v>
      </c>
      <c r="BC16" s="211"/>
      <c r="BD16" s="211"/>
      <c r="BE16" s="211"/>
      <c r="BF16" s="211"/>
      <c r="BG16" s="212"/>
      <c r="BH16" s="341" t="s">
        <v>138</v>
      </c>
      <c r="BI16" s="341"/>
      <c r="BJ16" s="341"/>
      <c r="BK16" s="348"/>
      <c r="BL16" s="349"/>
      <c r="BM16" s="349"/>
      <c r="BN16" s="349"/>
      <c r="BO16" s="348"/>
      <c r="BP16" s="349"/>
      <c r="BQ16" s="349"/>
      <c r="BR16" s="349"/>
      <c r="BS16" s="348"/>
      <c r="BT16" s="349"/>
      <c r="BU16" s="349"/>
      <c r="BV16" s="349"/>
      <c r="BW16" s="348"/>
      <c r="BX16" s="349"/>
      <c r="BY16" s="349"/>
      <c r="BZ16" s="349"/>
      <c r="CA16" s="348">
        <f t="shared" ref="CA16:CA25" si="1">SUM(BK16:BZ16)</f>
        <v>0</v>
      </c>
      <c r="CB16" s="349"/>
      <c r="CC16" s="349"/>
      <c r="CD16" s="349"/>
      <c r="CE16" s="350" t="s">
        <v>139</v>
      </c>
      <c r="CF16" s="350"/>
      <c r="CG16" s="350"/>
      <c r="CH16" s="350"/>
      <c r="CI16" s="350"/>
      <c r="CJ16" s="350"/>
      <c r="CK16" s="350"/>
      <c r="CL16" s="350"/>
      <c r="CM16" s="350"/>
      <c r="CN16" s="350"/>
      <c r="CO16" s="350"/>
    </row>
    <row r="17" spans="3:93" ht="21" customHeight="1">
      <c r="C17" s="353"/>
      <c r="D17" s="353"/>
      <c r="E17" s="354"/>
      <c r="F17" s="355"/>
      <c r="G17" s="355"/>
      <c r="H17" s="355"/>
      <c r="I17" s="355"/>
      <c r="J17" s="356"/>
      <c r="K17" s="379" t="s">
        <v>140</v>
      </c>
      <c r="L17" s="379"/>
      <c r="M17" s="379"/>
      <c r="N17" s="383"/>
      <c r="O17" s="384"/>
      <c r="P17" s="384"/>
      <c r="Q17" s="385"/>
      <c r="R17" s="357"/>
      <c r="S17" s="358"/>
      <c r="T17" s="358"/>
      <c r="U17" s="358"/>
      <c r="V17" s="357"/>
      <c r="W17" s="358"/>
      <c r="X17" s="358"/>
      <c r="Y17" s="358"/>
      <c r="Z17" s="357"/>
      <c r="AA17" s="358"/>
      <c r="AB17" s="358"/>
      <c r="AC17" s="358"/>
      <c r="AD17" s="359">
        <f t="shared" si="0"/>
        <v>0</v>
      </c>
      <c r="AE17" s="360"/>
      <c r="AF17" s="360"/>
      <c r="AG17" s="361"/>
      <c r="AH17" s="362" t="str">
        <f>IF(Y6=0,"",1.65*Y6)</f>
        <v/>
      </c>
      <c r="AI17" s="363"/>
      <c r="AJ17" s="363"/>
      <c r="AK17" s="363"/>
      <c r="AL17" s="363"/>
      <c r="AM17" s="363"/>
      <c r="AN17" s="363"/>
      <c r="AO17" s="363"/>
      <c r="AP17" s="364" t="s">
        <v>141</v>
      </c>
      <c r="AQ17" s="364"/>
      <c r="AR17" s="365"/>
      <c r="AS17" s="116">
        <f>IF(AH17="",0,AH17)</f>
        <v>0</v>
      </c>
      <c r="AZ17" s="353"/>
      <c r="BA17" s="353"/>
      <c r="BB17" s="354"/>
      <c r="BC17" s="355"/>
      <c r="BD17" s="355"/>
      <c r="BE17" s="355"/>
      <c r="BF17" s="355"/>
      <c r="BG17" s="356"/>
      <c r="BH17" s="379" t="s">
        <v>140</v>
      </c>
      <c r="BI17" s="379"/>
      <c r="BJ17" s="379"/>
      <c r="BK17" s="380"/>
      <c r="BL17" s="381"/>
      <c r="BM17" s="381"/>
      <c r="BN17" s="382"/>
      <c r="BO17" s="359"/>
      <c r="BP17" s="360"/>
      <c r="BQ17" s="360"/>
      <c r="BR17" s="360"/>
      <c r="BS17" s="359"/>
      <c r="BT17" s="360"/>
      <c r="BU17" s="360"/>
      <c r="BV17" s="360"/>
      <c r="BW17" s="359"/>
      <c r="BX17" s="360"/>
      <c r="BY17" s="360"/>
      <c r="BZ17" s="360"/>
      <c r="CA17" s="359">
        <f t="shared" si="1"/>
        <v>0</v>
      </c>
      <c r="CB17" s="360"/>
      <c r="CC17" s="360"/>
      <c r="CD17" s="361"/>
      <c r="CE17" s="362" t="str">
        <f>IF(BV6=0,"",1.65*BV6)</f>
        <v/>
      </c>
      <c r="CF17" s="363"/>
      <c r="CG17" s="363"/>
      <c r="CH17" s="363"/>
      <c r="CI17" s="363"/>
      <c r="CJ17" s="363"/>
      <c r="CK17" s="363"/>
      <c r="CL17" s="363"/>
      <c r="CM17" s="364" t="s">
        <v>141</v>
      </c>
      <c r="CN17" s="364"/>
      <c r="CO17" s="365"/>
    </row>
    <row r="18" spans="3:93" ht="21" customHeight="1">
      <c r="C18" s="353"/>
      <c r="D18" s="353"/>
      <c r="E18" s="366" t="s">
        <v>142</v>
      </c>
      <c r="F18" s="367"/>
      <c r="G18" s="367"/>
      <c r="H18" s="367"/>
      <c r="I18" s="367"/>
      <c r="J18" s="368"/>
      <c r="K18" s="372" t="s">
        <v>138</v>
      </c>
      <c r="L18" s="372"/>
      <c r="M18" s="372"/>
      <c r="N18" s="373"/>
      <c r="O18" s="374"/>
      <c r="P18" s="374"/>
      <c r="Q18" s="374"/>
      <c r="R18" s="373"/>
      <c r="S18" s="374"/>
      <c r="T18" s="374"/>
      <c r="U18" s="374"/>
      <c r="V18" s="373"/>
      <c r="W18" s="374"/>
      <c r="X18" s="374"/>
      <c r="Y18" s="374"/>
      <c r="Z18" s="373"/>
      <c r="AA18" s="374"/>
      <c r="AB18" s="374"/>
      <c r="AC18" s="374"/>
      <c r="AD18" s="375">
        <f t="shared" si="0"/>
        <v>0</v>
      </c>
      <c r="AE18" s="376"/>
      <c r="AF18" s="376"/>
      <c r="AG18" s="377"/>
      <c r="AH18" s="378" t="s">
        <v>143</v>
      </c>
      <c r="AI18" s="378"/>
      <c r="AJ18" s="378"/>
      <c r="AK18" s="378"/>
      <c r="AL18" s="378"/>
      <c r="AM18" s="378"/>
      <c r="AN18" s="378"/>
      <c r="AO18" s="378"/>
      <c r="AP18" s="378"/>
      <c r="AQ18" s="378"/>
      <c r="AR18" s="378"/>
      <c r="AS18" s="116"/>
      <c r="AZ18" s="353"/>
      <c r="BA18" s="353"/>
      <c r="BB18" s="366" t="s">
        <v>142</v>
      </c>
      <c r="BC18" s="367"/>
      <c r="BD18" s="367"/>
      <c r="BE18" s="367"/>
      <c r="BF18" s="367"/>
      <c r="BG18" s="368"/>
      <c r="BH18" s="372" t="s">
        <v>138</v>
      </c>
      <c r="BI18" s="372"/>
      <c r="BJ18" s="372"/>
      <c r="BK18" s="375"/>
      <c r="BL18" s="376"/>
      <c r="BM18" s="376"/>
      <c r="BN18" s="376"/>
      <c r="BO18" s="375">
        <v>1</v>
      </c>
      <c r="BP18" s="376"/>
      <c r="BQ18" s="376"/>
      <c r="BR18" s="376"/>
      <c r="BS18" s="375"/>
      <c r="BT18" s="376"/>
      <c r="BU18" s="376"/>
      <c r="BV18" s="376"/>
      <c r="BW18" s="375"/>
      <c r="BX18" s="376"/>
      <c r="BY18" s="376"/>
      <c r="BZ18" s="376"/>
      <c r="CA18" s="375">
        <f t="shared" si="1"/>
        <v>1</v>
      </c>
      <c r="CB18" s="376"/>
      <c r="CC18" s="376"/>
      <c r="CD18" s="377"/>
      <c r="CE18" s="378" t="s">
        <v>143</v>
      </c>
      <c r="CF18" s="378"/>
      <c r="CG18" s="378"/>
      <c r="CH18" s="378"/>
      <c r="CI18" s="378"/>
      <c r="CJ18" s="378"/>
      <c r="CK18" s="378"/>
      <c r="CL18" s="378"/>
      <c r="CM18" s="378"/>
      <c r="CN18" s="378"/>
      <c r="CO18" s="378"/>
    </row>
    <row r="19" spans="3:93" ht="21" customHeight="1">
      <c r="C19" s="353"/>
      <c r="D19" s="353"/>
      <c r="E19" s="369"/>
      <c r="F19" s="370"/>
      <c r="G19" s="370"/>
      <c r="H19" s="370"/>
      <c r="I19" s="370"/>
      <c r="J19" s="371"/>
      <c r="K19" s="386" t="s">
        <v>140</v>
      </c>
      <c r="L19" s="386"/>
      <c r="M19" s="386"/>
      <c r="N19" s="387"/>
      <c r="O19" s="388"/>
      <c r="P19" s="388"/>
      <c r="Q19" s="388"/>
      <c r="R19" s="387"/>
      <c r="S19" s="388"/>
      <c r="T19" s="388"/>
      <c r="U19" s="388"/>
      <c r="V19" s="387"/>
      <c r="W19" s="388"/>
      <c r="X19" s="388"/>
      <c r="Y19" s="388"/>
      <c r="Z19" s="387"/>
      <c r="AA19" s="388"/>
      <c r="AB19" s="388"/>
      <c r="AC19" s="388"/>
      <c r="AD19" s="389">
        <f t="shared" si="0"/>
        <v>0</v>
      </c>
      <c r="AE19" s="390"/>
      <c r="AF19" s="390"/>
      <c r="AG19" s="390"/>
      <c r="AH19" s="391" t="str">
        <f>IF(Y7=0,"",3.3*Y7)</f>
        <v/>
      </c>
      <c r="AI19" s="392"/>
      <c r="AJ19" s="392"/>
      <c r="AK19" s="392"/>
      <c r="AL19" s="392"/>
      <c r="AM19" s="392"/>
      <c r="AN19" s="392"/>
      <c r="AO19" s="392"/>
      <c r="AP19" s="393" t="s">
        <v>141</v>
      </c>
      <c r="AQ19" s="393"/>
      <c r="AR19" s="394"/>
      <c r="AS19" s="116">
        <f>IF(AH19="",0,AH19)</f>
        <v>0</v>
      </c>
      <c r="AZ19" s="353"/>
      <c r="BA19" s="353"/>
      <c r="BB19" s="369"/>
      <c r="BC19" s="370"/>
      <c r="BD19" s="370"/>
      <c r="BE19" s="370"/>
      <c r="BF19" s="370"/>
      <c r="BG19" s="371"/>
      <c r="BH19" s="386" t="s">
        <v>140</v>
      </c>
      <c r="BI19" s="386"/>
      <c r="BJ19" s="386"/>
      <c r="BK19" s="389"/>
      <c r="BL19" s="390"/>
      <c r="BM19" s="390"/>
      <c r="BN19" s="390"/>
      <c r="BO19" s="389">
        <v>25</v>
      </c>
      <c r="BP19" s="390"/>
      <c r="BQ19" s="390"/>
      <c r="BR19" s="390"/>
      <c r="BS19" s="389"/>
      <c r="BT19" s="390"/>
      <c r="BU19" s="390"/>
      <c r="BV19" s="390"/>
      <c r="BW19" s="389"/>
      <c r="BX19" s="390"/>
      <c r="BY19" s="390"/>
      <c r="BZ19" s="390"/>
      <c r="CA19" s="389">
        <f t="shared" si="1"/>
        <v>25</v>
      </c>
      <c r="CB19" s="390"/>
      <c r="CC19" s="390"/>
      <c r="CD19" s="390"/>
      <c r="CE19" s="391">
        <f>IF(BV7=0,"",3.3*BV7)</f>
        <v>6.6</v>
      </c>
      <c r="CF19" s="392"/>
      <c r="CG19" s="392"/>
      <c r="CH19" s="392"/>
      <c r="CI19" s="392"/>
      <c r="CJ19" s="392"/>
      <c r="CK19" s="392"/>
      <c r="CL19" s="392"/>
      <c r="CM19" s="393" t="s">
        <v>141</v>
      </c>
      <c r="CN19" s="393"/>
      <c r="CO19" s="394"/>
    </row>
    <row r="20" spans="3:93" ht="21" customHeight="1">
      <c r="C20" s="353"/>
      <c r="D20" s="353"/>
      <c r="E20" s="213" t="s">
        <v>144</v>
      </c>
      <c r="F20" s="214"/>
      <c r="G20" s="214"/>
      <c r="H20" s="214"/>
      <c r="I20" s="214"/>
      <c r="J20" s="214"/>
      <c r="K20" s="214"/>
      <c r="L20" s="214"/>
      <c r="M20" s="215"/>
      <c r="N20" s="395" t="str">
        <f>IF(SUM(N17,N19)=0,"",SUM(N17,N19))</f>
        <v/>
      </c>
      <c r="O20" s="395"/>
      <c r="P20" s="395"/>
      <c r="Q20" s="395"/>
      <c r="R20" s="395" t="str">
        <f>IF(SUM(R17,R19)=0,"",SUM(R17,R19))</f>
        <v/>
      </c>
      <c r="S20" s="395"/>
      <c r="T20" s="395"/>
      <c r="U20" s="395"/>
      <c r="V20" s="395" t="str">
        <f>IF(SUM(V17,V19)=0,"",SUM(V17,V19))</f>
        <v/>
      </c>
      <c r="W20" s="395"/>
      <c r="X20" s="395"/>
      <c r="Y20" s="395"/>
      <c r="Z20" s="395" t="str">
        <f>IF(SUM(Z17,Z19)=0,"",SUM(Z17,Z19))</f>
        <v/>
      </c>
      <c r="AA20" s="395"/>
      <c r="AB20" s="395"/>
      <c r="AC20" s="395"/>
      <c r="AD20" s="395">
        <f t="shared" si="0"/>
        <v>0</v>
      </c>
      <c r="AE20" s="395"/>
      <c r="AF20" s="395"/>
      <c r="AG20" s="395"/>
      <c r="AH20" s="626">
        <f>AS20</f>
        <v>0</v>
      </c>
      <c r="AI20" s="627"/>
      <c r="AJ20" s="627"/>
      <c r="AK20" s="627"/>
      <c r="AL20" s="627"/>
      <c r="AM20" s="627"/>
      <c r="AN20" s="627"/>
      <c r="AO20" s="627"/>
      <c r="AP20" s="628" t="s">
        <v>141</v>
      </c>
      <c r="AQ20" s="628"/>
      <c r="AR20" s="629"/>
      <c r="AS20" s="117">
        <f>SUM(AS17,AS19)</f>
        <v>0</v>
      </c>
      <c r="AZ20" s="353"/>
      <c r="BA20" s="353"/>
      <c r="BB20" s="213" t="s">
        <v>144</v>
      </c>
      <c r="BC20" s="214"/>
      <c r="BD20" s="214"/>
      <c r="BE20" s="214"/>
      <c r="BF20" s="214"/>
      <c r="BG20" s="214"/>
      <c r="BH20" s="214"/>
      <c r="BI20" s="214"/>
      <c r="BJ20" s="215"/>
      <c r="BK20" s="395" t="str">
        <f>IF(SUM(BK17,BK19)=0,"",SUM(BK17,BK19))</f>
        <v/>
      </c>
      <c r="BL20" s="395"/>
      <c r="BM20" s="395"/>
      <c r="BN20" s="395"/>
      <c r="BO20" s="395">
        <f>IF(SUM(BO17,BO19)=0,"",SUM(BO17,BO19))</f>
        <v>25</v>
      </c>
      <c r="BP20" s="395"/>
      <c r="BQ20" s="395"/>
      <c r="BR20" s="395"/>
      <c r="BS20" s="395" t="str">
        <f>IF(SUM(BS17,BS19)=0,"",SUM(BS17,BS19))</f>
        <v/>
      </c>
      <c r="BT20" s="395"/>
      <c r="BU20" s="395"/>
      <c r="BV20" s="395"/>
      <c r="BW20" s="395" t="str">
        <f>IF(SUM(BW17,BW19)=0,"",SUM(BW17,BW19))</f>
        <v/>
      </c>
      <c r="BX20" s="395"/>
      <c r="BY20" s="395"/>
      <c r="BZ20" s="395"/>
      <c r="CA20" s="395">
        <f t="shared" si="1"/>
        <v>25</v>
      </c>
      <c r="CB20" s="395"/>
      <c r="CC20" s="395"/>
      <c r="CD20" s="395"/>
      <c r="CE20" s="626">
        <f>CP20</f>
        <v>0</v>
      </c>
      <c r="CF20" s="627"/>
      <c r="CG20" s="627"/>
      <c r="CH20" s="627"/>
      <c r="CI20" s="627"/>
      <c r="CJ20" s="627"/>
      <c r="CK20" s="627"/>
      <c r="CL20" s="627"/>
      <c r="CM20" s="628" t="s">
        <v>141</v>
      </c>
      <c r="CN20" s="628"/>
      <c r="CO20" s="629"/>
    </row>
    <row r="21" spans="3:93" ht="21" customHeight="1">
      <c r="C21" s="397" t="s">
        <v>146</v>
      </c>
      <c r="D21" s="398"/>
      <c r="E21" s="403" t="s">
        <v>147</v>
      </c>
      <c r="F21" s="404"/>
      <c r="G21" s="404"/>
      <c r="H21" s="404"/>
      <c r="I21" s="404"/>
      <c r="J21" s="405"/>
      <c r="K21" s="341" t="s">
        <v>138</v>
      </c>
      <c r="L21" s="341"/>
      <c r="M21" s="341"/>
      <c r="N21" s="409"/>
      <c r="O21" s="409"/>
      <c r="P21" s="409"/>
      <c r="Q21" s="409"/>
      <c r="R21" s="409"/>
      <c r="S21" s="409"/>
      <c r="T21" s="409"/>
      <c r="U21" s="409"/>
      <c r="V21" s="409"/>
      <c r="W21" s="409"/>
      <c r="X21" s="409"/>
      <c r="Y21" s="409"/>
      <c r="Z21" s="409"/>
      <c r="AA21" s="409"/>
      <c r="AB21" s="409"/>
      <c r="AC21" s="409"/>
      <c r="AD21" s="410">
        <f t="shared" si="0"/>
        <v>0</v>
      </c>
      <c r="AE21" s="410"/>
      <c r="AF21" s="410"/>
      <c r="AG21" s="410"/>
      <c r="AH21" s="329" t="s">
        <v>352</v>
      </c>
      <c r="AI21" s="330"/>
      <c r="AJ21" s="330"/>
      <c r="AK21" s="330"/>
      <c r="AL21" s="330"/>
      <c r="AM21" s="330"/>
      <c r="AN21" s="330"/>
      <c r="AO21" s="330"/>
      <c r="AP21" s="330"/>
      <c r="AQ21" s="330"/>
      <c r="AR21" s="630"/>
      <c r="AZ21" s="397" t="s">
        <v>146</v>
      </c>
      <c r="BA21" s="398"/>
      <c r="BB21" s="403" t="s">
        <v>147</v>
      </c>
      <c r="BC21" s="404"/>
      <c r="BD21" s="404"/>
      <c r="BE21" s="404"/>
      <c r="BF21" s="404"/>
      <c r="BG21" s="405"/>
      <c r="BH21" s="341" t="s">
        <v>138</v>
      </c>
      <c r="BI21" s="341"/>
      <c r="BJ21" s="341"/>
      <c r="BK21" s="410"/>
      <c r="BL21" s="410"/>
      <c r="BM21" s="410"/>
      <c r="BN21" s="410"/>
      <c r="BO21" s="410">
        <v>1</v>
      </c>
      <c r="BP21" s="410"/>
      <c r="BQ21" s="410"/>
      <c r="BR21" s="410"/>
      <c r="BS21" s="410"/>
      <c r="BT21" s="410"/>
      <c r="BU21" s="410"/>
      <c r="BV21" s="410"/>
      <c r="BW21" s="410"/>
      <c r="BX21" s="410"/>
      <c r="BY21" s="410"/>
      <c r="BZ21" s="410"/>
      <c r="CA21" s="410">
        <f t="shared" si="1"/>
        <v>1</v>
      </c>
      <c r="CB21" s="410"/>
      <c r="CC21" s="410"/>
      <c r="CD21" s="410"/>
      <c r="CE21" s="329" t="s">
        <v>352</v>
      </c>
      <c r="CF21" s="330"/>
      <c r="CG21" s="330"/>
      <c r="CH21" s="330"/>
      <c r="CI21" s="330"/>
      <c r="CJ21" s="330"/>
      <c r="CK21" s="330"/>
      <c r="CL21" s="330"/>
      <c r="CM21" s="330"/>
      <c r="CN21" s="330"/>
      <c r="CO21" s="630"/>
    </row>
    <row r="22" spans="3:93" ht="21" customHeight="1">
      <c r="C22" s="399"/>
      <c r="D22" s="400"/>
      <c r="E22" s="406"/>
      <c r="F22" s="407"/>
      <c r="G22" s="407"/>
      <c r="H22" s="407"/>
      <c r="I22" s="407"/>
      <c r="J22" s="408"/>
      <c r="K22" s="379" t="s">
        <v>140</v>
      </c>
      <c r="L22" s="379"/>
      <c r="M22" s="379"/>
      <c r="N22" s="417"/>
      <c r="O22" s="417"/>
      <c r="P22" s="417"/>
      <c r="Q22" s="417"/>
      <c r="R22" s="417"/>
      <c r="S22" s="417"/>
      <c r="T22" s="417"/>
      <c r="U22" s="417"/>
      <c r="V22" s="417"/>
      <c r="W22" s="417"/>
      <c r="X22" s="417"/>
      <c r="Y22" s="417"/>
      <c r="Z22" s="417"/>
      <c r="AA22" s="417"/>
      <c r="AB22" s="417"/>
      <c r="AC22" s="417"/>
      <c r="AD22" s="418">
        <f t="shared" si="0"/>
        <v>0</v>
      </c>
      <c r="AE22" s="418"/>
      <c r="AF22" s="418"/>
      <c r="AG22" s="418"/>
      <c r="AH22" s="631">
        <f>1.98*Y8</f>
        <v>0</v>
      </c>
      <c r="AI22" s="632"/>
      <c r="AJ22" s="632"/>
      <c r="AK22" s="632"/>
      <c r="AL22" s="632"/>
      <c r="AM22" s="632"/>
      <c r="AN22" s="632"/>
      <c r="AO22" s="632"/>
      <c r="AP22" s="633" t="s">
        <v>141</v>
      </c>
      <c r="AQ22" s="633"/>
      <c r="AR22" s="634"/>
      <c r="AZ22" s="399"/>
      <c r="BA22" s="400"/>
      <c r="BB22" s="406"/>
      <c r="BC22" s="407"/>
      <c r="BD22" s="407"/>
      <c r="BE22" s="407"/>
      <c r="BF22" s="407"/>
      <c r="BG22" s="408"/>
      <c r="BH22" s="379" t="s">
        <v>140</v>
      </c>
      <c r="BI22" s="379"/>
      <c r="BJ22" s="379"/>
      <c r="BK22" s="418"/>
      <c r="BL22" s="418"/>
      <c r="BM22" s="418"/>
      <c r="BN22" s="418"/>
      <c r="BO22" s="418">
        <v>25</v>
      </c>
      <c r="BP22" s="418"/>
      <c r="BQ22" s="418"/>
      <c r="BR22" s="418"/>
      <c r="BS22" s="418"/>
      <c r="BT22" s="418"/>
      <c r="BU22" s="418"/>
      <c r="BV22" s="418"/>
      <c r="BW22" s="418"/>
      <c r="BX22" s="418"/>
      <c r="BY22" s="418"/>
      <c r="BZ22" s="418"/>
      <c r="CA22" s="418">
        <f t="shared" si="1"/>
        <v>25</v>
      </c>
      <c r="CB22" s="418"/>
      <c r="CC22" s="418"/>
      <c r="CD22" s="418"/>
      <c r="CE22" s="631">
        <f>1.98*BV8</f>
        <v>11.879999999999999</v>
      </c>
      <c r="CF22" s="632"/>
      <c r="CG22" s="632"/>
      <c r="CH22" s="632"/>
      <c r="CI22" s="632"/>
      <c r="CJ22" s="632"/>
      <c r="CK22" s="632"/>
      <c r="CL22" s="632"/>
      <c r="CM22" s="633" t="s">
        <v>141</v>
      </c>
      <c r="CN22" s="633"/>
      <c r="CO22" s="634"/>
    </row>
    <row r="23" spans="3:93" ht="21" customHeight="1">
      <c r="C23" s="399"/>
      <c r="D23" s="400"/>
      <c r="E23" s="422" t="s">
        <v>148</v>
      </c>
      <c r="F23" s="423"/>
      <c r="G23" s="423"/>
      <c r="H23" s="423"/>
      <c r="I23" s="423"/>
      <c r="J23" s="424"/>
      <c r="K23" s="372" t="s">
        <v>138</v>
      </c>
      <c r="L23" s="372"/>
      <c r="M23" s="372"/>
      <c r="N23" s="425"/>
      <c r="O23" s="425"/>
      <c r="P23" s="425"/>
      <c r="Q23" s="425"/>
      <c r="R23" s="425"/>
      <c r="S23" s="425"/>
      <c r="T23" s="425"/>
      <c r="U23" s="425"/>
      <c r="V23" s="425"/>
      <c r="W23" s="425"/>
      <c r="X23" s="425"/>
      <c r="Y23" s="425"/>
      <c r="Z23" s="425"/>
      <c r="AA23" s="425"/>
      <c r="AB23" s="425"/>
      <c r="AC23" s="425"/>
      <c r="AD23" s="426">
        <f t="shared" si="0"/>
        <v>0</v>
      </c>
      <c r="AE23" s="426"/>
      <c r="AF23" s="426"/>
      <c r="AG23" s="426"/>
      <c r="AH23" s="635" t="s">
        <v>286</v>
      </c>
      <c r="AI23" s="636"/>
      <c r="AJ23" s="636"/>
      <c r="AK23" s="636"/>
      <c r="AL23" s="636"/>
      <c r="AM23" s="636"/>
      <c r="AN23" s="636"/>
      <c r="AO23" s="636"/>
      <c r="AP23" s="636"/>
      <c r="AQ23" s="636"/>
      <c r="AR23" s="637"/>
      <c r="AZ23" s="399"/>
      <c r="BA23" s="400"/>
      <c r="BB23" s="422" t="s">
        <v>148</v>
      </c>
      <c r="BC23" s="423"/>
      <c r="BD23" s="423"/>
      <c r="BE23" s="423"/>
      <c r="BF23" s="423"/>
      <c r="BG23" s="424"/>
      <c r="BH23" s="372" t="s">
        <v>138</v>
      </c>
      <c r="BI23" s="372"/>
      <c r="BJ23" s="372"/>
      <c r="BK23" s="426">
        <v>6</v>
      </c>
      <c r="BL23" s="426"/>
      <c r="BM23" s="426"/>
      <c r="BN23" s="426"/>
      <c r="BO23" s="426"/>
      <c r="BP23" s="426"/>
      <c r="BQ23" s="426"/>
      <c r="BR23" s="426"/>
      <c r="BS23" s="426"/>
      <c r="BT23" s="426"/>
      <c r="BU23" s="426"/>
      <c r="BV23" s="426"/>
      <c r="BW23" s="426"/>
      <c r="BX23" s="426"/>
      <c r="BY23" s="426"/>
      <c r="BZ23" s="426"/>
      <c r="CA23" s="426">
        <f t="shared" si="1"/>
        <v>6</v>
      </c>
      <c r="CB23" s="426"/>
      <c r="CC23" s="426"/>
      <c r="CD23" s="426"/>
      <c r="CE23" s="635" t="s">
        <v>286</v>
      </c>
      <c r="CF23" s="636"/>
      <c r="CG23" s="636"/>
      <c r="CH23" s="636"/>
      <c r="CI23" s="636"/>
      <c r="CJ23" s="636"/>
      <c r="CK23" s="636"/>
      <c r="CL23" s="636"/>
      <c r="CM23" s="636"/>
      <c r="CN23" s="636"/>
      <c r="CO23" s="637"/>
    </row>
    <row r="24" spans="3:93" ht="21" customHeight="1">
      <c r="C24" s="399"/>
      <c r="D24" s="400"/>
      <c r="E24" s="422"/>
      <c r="F24" s="423"/>
      <c r="G24" s="423"/>
      <c r="H24" s="423"/>
      <c r="I24" s="423"/>
      <c r="J24" s="424"/>
      <c r="K24" s="386" t="s">
        <v>140</v>
      </c>
      <c r="L24" s="386"/>
      <c r="M24" s="386"/>
      <c r="N24" s="427"/>
      <c r="O24" s="427"/>
      <c r="P24" s="427"/>
      <c r="Q24" s="427"/>
      <c r="R24" s="427"/>
      <c r="S24" s="427"/>
      <c r="T24" s="427"/>
      <c r="U24" s="427"/>
      <c r="V24" s="427"/>
      <c r="W24" s="427"/>
      <c r="X24" s="427"/>
      <c r="Y24" s="427"/>
      <c r="Z24" s="427"/>
      <c r="AA24" s="427"/>
      <c r="AB24" s="427"/>
      <c r="AC24" s="427"/>
      <c r="AD24" s="428">
        <f t="shared" si="0"/>
        <v>0</v>
      </c>
      <c r="AE24" s="428"/>
      <c r="AF24" s="428"/>
      <c r="AG24" s="428"/>
      <c r="AH24" s="118"/>
      <c r="AI24" s="119"/>
      <c r="AJ24" s="119"/>
      <c r="AK24" s="119"/>
      <c r="AL24" s="119"/>
      <c r="AM24" s="119"/>
      <c r="AN24" s="119"/>
      <c r="AO24" s="119"/>
      <c r="AP24" s="119"/>
      <c r="AQ24" s="119"/>
      <c r="AR24" s="120"/>
      <c r="AZ24" s="399"/>
      <c r="BA24" s="400"/>
      <c r="BB24" s="422"/>
      <c r="BC24" s="423"/>
      <c r="BD24" s="423"/>
      <c r="BE24" s="423"/>
      <c r="BF24" s="423"/>
      <c r="BG24" s="424"/>
      <c r="BH24" s="386" t="s">
        <v>140</v>
      </c>
      <c r="BI24" s="386"/>
      <c r="BJ24" s="386"/>
      <c r="BK24" s="428">
        <v>180</v>
      </c>
      <c r="BL24" s="428"/>
      <c r="BM24" s="428"/>
      <c r="BN24" s="428"/>
      <c r="BO24" s="428"/>
      <c r="BP24" s="428"/>
      <c r="BQ24" s="428"/>
      <c r="BR24" s="428"/>
      <c r="BS24" s="428"/>
      <c r="BT24" s="428"/>
      <c r="BU24" s="428"/>
      <c r="BV24" s="428"/>
      <c r="BW24" s="428"/>
      <c r="BX24" s="428"/>
      <c r="BY24" s="428"/>
      <c r="BZ24" s="428"/>
      <c r="CA24" s="428">
        <f t="shared" si="1"/>
        <v>180</v>
      </c>
      <c r="CB24" s="428"/>
      <c r="CC24" s="428"/>
      <c r="CD24" s="428"/>
      <c r="CE24" s="118"/>
      <c r="CF24" s="119"/>
      <c r="CG24" s="119"/>
      <c r="CH24" s="119"/>
      <c r="CI24" s="119"/>
      <c r="CJ24" s="119"/>
      <c r="CK24" s="119"/>
      <c r="CL24" s="119"/>
      <c r="CM24" s="119"/>
      <c r="CN24" s="119"/>
      <c r="CO24" s="120"/>
    </row>
    <row r="25" spans="3:93" ht="21" customHeight="1">
      <c r="C25" s="399"/>
      <c r="D25" s="400"/>
      <c r="E25" s="213" t="s">
        <v>149</v>
      </c>
      <c r="F25" s="214"/>
      <c r="G25" s="214"/>
      <c r="H25" s="214"/>
      <c r="I25" s="214"/>
      <c r="J25" s="214"/>
      <c r="K25" s="214"/>
      <c r="L25" s="214"/>
      <c r="M25" s="215"/>
      <c r="N25" s="427"/>
      <c r="O25" s="427"/>
      <c r="P25" s="427"/>
      <c r="Q25" s="427"/>
      <c r="R25" s="427"/>
      <c r="S25" s="427"/>
      <c r="T25" s="427"/>
      <c r="U25" s="427"/>
      <c r="V25" s="427"/>
      <c r="W25" s="427"/>
      <c r="X25" s="427"/>
      <c r="Y25" s="427"/>
      <c r="Z25" s="427"/>
      <c r="AA25" s="427"/>
      <c r="AB25" s="427"/>
      <c r="AC25" s="427"/>
      <c r="AD25" s="428">
        <f t="shared" si="0"/>
        <v>0</v>
      </c>
      <c r="AE25" s="428"/>
      <c r="AF25" s="428"/>
      <c r="AG25" s="428"/>
      <c r="AH25" s="638"/>
      <c r="AI25" s="638"/>
      <c r="AJ25" s="638"/>
      <c r="AK25" s="638"/>
      <c r="AL25" s="638"/>
      <c r="AM25" s="638"/>
      <c r="AN25" s="638"/>
      <c r="AO25" s="638"/>
      <c r="AP25" s="638"/>
      <c r="AQ25" s="638"/>
      <c r="AR25" s="638"/>
      <c r="AZ25" s="399"/>
      <c r="BA25" s="400"/>
      <c r="BB25" s="213" t="s">
        <v>149</v>
      </c>
      <c r="BC25" s="214"/>
      <c r="BD25" s="214"/>
      <c r="BE25" s="214"/>
      <c r="BF25" s="214"/>
      <c r="BG25" s="214"/>
      <c r="BH25" s="214"/>
      <c r="BI25" s="214"/>
      <c r="BJ25" s="215"/>
      <c r="BK25" s="428">
        <v>100</v>
      </c>
      <c r="BL25" s="428"/>
      <c r="BM25" s="428"/>
      <c r="BN25" s="428"/>
      <c r="BO25" s="428"/>
      <c r="BP25" s="428"/>
      <c r="BQ25" s="428"/>
      <c r="BR25" s="428"/>
      <c r="BS25" s="428"/>
      <c r="BT25" s="428"/>
      <c r="BU25" s="428"/>
      <c r="BV25" s="428"/>
      <c r="BW25" s="428"/>
      <c r="BX25" s="428"/>
      <c r="BY25" s="428"/>
      <c r="BZ25" s="428"/>
      <c r="CA25" s="428">
        <f t="shared" si="1"/>
        <v>100</v>
      </c>
      <c r="CB25" s="428"/>
      <c r="CC25" s="428"/>
      <c r="CD25" s="428"/>
      <c r="CE25" s="638"/>
      <c r="CF25" s="638"/>
      <c r="CG25" s="638"/>
      <c r="CH25" s="638"/>
      <c r="CI25" s="638"/>
      <c r="CJ25" s="638"/>
      <c r="CK25" s="638"/>
      <c r="CL25" s="638"/>
      <c r="CM25" s="638"/>
      <c r="CN25" s="638"/>
      <c r="CO25" s="638"/>
    </row>
    <row r="26" spans="3:93" ht="21" customHeight="1">
      <c r="C26" s="399"/>
      <c r="D26" s="400"/>
      <c r="E26" s="195" t="s">
        <v>150</v>
      </c>
      <c r="F26" s="195"/>
      <c r="G26" s="195"/>
      <c r="H26" s="195"/>
      <c r="I26" s="195"/>
      <c r="J26" s="195"/>
      <c r="K26" s="195"/>
      <c r="L26" s="195"/>
      <c r="M26" s="195"/>
      <c r="N26" s="430" t="str">
        <f>IF(SUM(N22,N24,N25)=0,"",SUM(N22,N24,N25))</f>
        <v/>
      </c>
      <c r="O26" s="430"/>
      <c r="P26" s="430"/>
      <c r="Q26" s="430"/>
      <c r="R26" s="430" t="str">
        <f>IF(SUM(R22,R24,R25)=0,"",SUM(R22,R24,R25))</f>
        <v/>
      </c>
      <c r="S26" s="430"/>
      <c r="T26" s="430"/>
      <c r="U26" s="430"/>
      <c r="V26" s="430" t="str">
        <f>IF(SUM(V22,V24,V25)=0,"",SUM(V22,V24,V25))</f>
        <v/>
      </c>
      <c r="W26" s="430"/>
      <c r="X26" s="430"/>
      <c r="Y26" s="430"/>
      <c r="Z26" s="430" t="str">
        <f>IF(SUM(Z22,Z24,Z25)=0,"",SUM(Z22,Z24,Z25))</f>
        <v/>
      </c>
      <c r="AA26" s="430"/>
      <c r="AB26" s="430"/>
      <c r="AC26" s="430"/>
      <c r="AD26" s="430">
        <f>SUM(N26:AC28)</f>
        <v>0</v>
      </c>
      <c r="AE26" s="430"/>
      <c r="AF26" s="430"/>
      <c r="AG26" s="430"/>
      <c r="AH26" s="432" t="s">
        <v>151</v>
      </c>
      <c r="AI26" s="432"/>
      <c r="AJ26" s="432"/>
      <c r="AK26" s="432"/>
      <c r="AL26" s="432"/>
      <c r="AM26" s="432"/>
      <c r="AN26" s="432"/>
      <c r="AO26" s="432"/>
      <c r="AP26" s="432"/>
      <c r="AQ26" s="432"/>
      <c r="AR26" s="432"/>
      <c r="AZ26" s="399"/>
      <c r="BA26" s="400"/>
      <c r="BB26" s="195" t="s">
        <v>150</v>
      </c>
      <c r="BC26" s="195"/>
      <c r="BD26" s="195"/>
      <c r="BE26" s="195"/>
      <c r="BF26" s="195"/>
      <c r="BG26" s="195"/>
      <c r="BH26" s="195"/>
      <c r="BI26" s="195"/>
      <c r="BJ26" s="195"/>
      <c r="BK26" s="430">
        <f>IF(SUM(BK22,BK24,BK25)=0,"",SUM(BK22,BK24,BK25))</f>
        <v>280</v>
      </c>
      <c r="BL26" s="430"/>
      <c r="BM26" s="430"/>
      <c r="BN26" s="430"/>
      <c r="BO26" s="430">
        <f>IF(SUM(BO22,BO24,BO25)=0,"",SUM(BO22,BO24,BO25))</f>
        <v>25</v>
      </c>
      <c r="BP26" s="430"/>
      <c r="BQ26" s="430"/>
      <c r="BR26" s="430"/>
      <c r="BS26" s="430" t="str">
        <f>IF(SUM(BS22,BS24,BS25)=0,"",SUM(BS22,BS24,BS25))</f>
        <v/>
      </c>
      <c r="BT26" s="430"/>
      <c r="BU26" s="430"/>
      <c r="BV26" s="430"/>
      <c r="BW26" s="430" t="str">
        <f>IF(SUM(BW22,BW24,BW25)=0,"",SUM(BW22,BW24,BW25))</f>
        <v/>
      </c>
      <c r="BX26" s="430"/>
      <c r="BY26" s="430"/>
      <c r="BZ26" s="430"/>
      <c r="CA26" s="430">
        <f>SUM(BK26:BZ28)</f>
        <v>305</v>
      </c>
      <c r="CB26" s="430"/>
      <c r="CC26" s="430"/>
      <c r="CD26" s="430"/>
      <c r="CE26" s="432" t="s">
        <v>151</v>
      </c>
      <c r="CF26" s="432"/>
      <c r="CG26" s="432"/>
      <c r="CH26" s="432"/>
      <c r="CI26" s="432"/>
      <c r="CJ26" s="432"/>
      <c r="CK26" s="432"/>
      <c r="CL26" s="432"/>
      <c r="CM26" s="432"/>
      <c r="CN26" s="432"/>
      <c r="CO26" s="432"/>
    </row>
    <row r="27" spans="3:93" ht="21" customHeight="1">
      <c r="C27" s="399"/>
      <c r="D27" s="400"/>
      <c r="E27" s="195"/>
      <c r="F27" s="195"/>
      <c r="G27" s="195"/>
      <c r="H27" s="195"/>
      <c r="I27" s="195"/>
      <c r="J27" s="195"/>
      <c r="K27" s="195"/>
      <c r="L27" s="195"/>
      <c r="M27" s="195"/>
      <c r="N27" s="430"/>
      <c r="O27" s="430"/>
      <c r="P27" s="430"/>
      <c r="Q27" s="430"/>
      <c r="R27" s="430"/>
      <c r="S27" s="430"/>
      <c r="T27" s="430"/>
      <c r="U27" s="430"/>
      <c r="V27" s="430"/>
      <c r="W27" s="430"/>
      <c r="X27" s="430"/>
      <c r="Y27" s="430"/>
      <c r="Z27" s="430"/>
      <c r="AA27" s="430"/>
      <c r="AB27" s="430"/>
      <c r="AC27" s="430"/>
      <c r="AD27" s="430"/>
      <c r="AE27" s="430"/>
      <c r="AF27" s="431"/>
      <c r="AG27" s="431"/>
      <c r="AH27" s="451" t="s">
        <v>160</v>
      </c>
      <c r="AI27" s="364"/>
      <c r="AJ27" s="364"/>
      <c r="AK27" s="364"/>
      <c r="AL27" s="364"/>
      <c r="AM27" s="364"/>
      <c r="AN27" s="364"/>
      <c r="AO27" s="364"/>
      <c r="AP27" s="364"/>
      <c r="AQ27" s="364"/>
      <c r="AR27" s="365"/>
      <c r="AZ27" s="399"/>
      <c r="BA27" s="400"/>
      <c r="BB27" s="195"/>
      <c r="BC27" s="195"/>
      <c r="BD27" s="195"/>
      <c r="BE27" s="195"/>
      <c r="BF27" s="195"/>
      <c r="BG27" s="195"/>
      <c r="BH27" s="195"/>
      <c r="BI27" s="195"/>
      <c r="BJ27" s="195"/>
      <c r="BK27" s="430"/>
      <c r="BL27" s="430"/>
      <c r="BM27" s="430"/>
      <c r="BN27" s="430"/>
      <c r="BO27" s="430"/>
      <c r="BP27" s="430"/>
      <c r="BQ27" s="430"/>
      <c r="BR27" s="430"/>
      <c r="BS27" s="430"/>
      <c r="BT27" s="430"/>
      <c r="BU27" s="430"/>
      <c r="BV27" s="430"/>
      <c r="BW27" s="430"/>
      <c r="BX27" s="430"/>
      <c r="BY27" s="430"/>
      <c r="BZ27" s="430"/>
      <c r="CA27" s="430"/>
      <c r="CB27" s="430"/>
      <c r="CC27" s="431"/>
      <c r="CD27" s="431"/>
      <c r="CE27" s="451" t="s">
        <v>160</v>
      </c>
      <c r="CF27" s="364"/>
      <c r="CG27" s="364"/>
      <c r="CH27" s="364"/>
      <c r="CI27" s="364"/>
      <c r="CJ27" s="364"/>
      <c r="CK27" s="364"/>
      <c r="CL27" s="364"/>
      <c r="CM27" s="364"/>
      <c r="CN27" s="364"/>
      <c r="CO27" s="365"/>
    </row>
    <row r="28" spans="3:93" ht="21" customHeight="1">
      <c r="C28" s="401"/>
      <c r="D28" s="402"/>
      <c r="E28" s="195"/>
      <c r="F28" s="195"/>
      <c r="G28" s="195"/>
      <c r="H28" s="195"/>
      <c r="I28" s="195"/>
      <c r="J28" s="195"/>
      <c r="K28" s="195"/>
      <c r="L28" s="195"/>
      <c r="M28" s="195"/>
      <c r="N28" s="430"/>
      <c r="O28" s="430"/>
      <c r="P28" s="430"/>
      <c r="Q28" s="430"/>
      <c r="R28" s="430"/>
      <c r="S28" s="430"/>
      <c r="T28" s="430"/>
      <c r="U28" s="430"/>
      <c r="V28" s="430"/>
      <c r="W28" s="430"/>
      <c r="X28" s="430"/>
      <c r="Y28" s="430"/>
      <c r="Z28" s="430"/>
      <c r="AA28" s="430"/>
      <c r="AB28" s="430"/>
      <c r="AC28" s="430"/>
      <c r="AD28" s="430"/>
      <c r="AE28" s="430"/>
      <c r="AF28" s="431"/>
      <c r="AG28" s="431"/>
      <c r="AH28" s="433">
        <f>1.98*SUM(N9,N10,N11,Y8,Y9,Y10,Y11)</f>
        <v>0</v>
      </c>
      <c r="AI28" s="434"/>
      <c r="AJ28" s="434"/>
      <c r="AK28" s="434"/>
      <c r="AL28" s="434"/>
      <c r="AM28" s="434"/>
      <c r="AN28" s="434"/>
      <c r="AO28" s="434"/>
      <c r="AP28" s="435" t="s">
        <v>141</v>
      </c>
      <c r="AQ28" s="435"/>
      <c r="AR28" s="436"/>
      <c r="AZ28" s="401"/>
      <c r="BA28" s="402"/>
      <c r="BB28" s="195"/>
      <c r="BC28" s="195"/>
      <c r="BD28" s="195"/>
      <c r="BE28" s="195"/>
      <c r="BF28" s="195"/>
      <c r="BG28" s="195"/>
      <c r="BH28" s="195"/>
      <c r="BI28" s="195"/>
      <c r="BJ28" s="195"/>
      <c r="BK28" s="430"/>
      <c r="BL28" s="430"/>
      <c r="BM28" s="430"/>
      <c r="BN28" s="430"/>
      <c r="BO28" s="430"/>
      <c r="BP28" s="430"/>
      <c r="BQ28" s="430"/>
      <c r="BR28" s="430"/>
      <c r="BS28" s="430"/>
      <c r="BT28" s="430"/>
      <c r="BU28" s="430"/>
      <c r="BV28" s="430"/>
      <c r="BW28" s="430"/>
      <c r="BX28" s="430"/>
      <c r="BY28" s="430"/>
      <c r="BZ28" s="430"/>
      <c r="CA28" s="430"/>
      <c r="CB28" s="430"/>
      <c r="CC28" s="431"/>
      <c r="CD28" s="431"/>
      <c r="CE28" s="433">
        <f>1.98*SUM(BK9,BK10,BK11,BV8,BV9,BV10,BV11)</f>
        <v>251.46</v>
      </c>
      <c r="CF28" s="434"/>
      <c r="CG28" s="434"/>
      <c r="CH28" s="434"/>
      <c r="CI28" s="434"/>
      <c r="CJ28" s="434"/>
      <c r="CK28" s="434"/>
      <c r="CL28" s="434"/>
      <c r="CM28" s="435" t="s">
        <v>141</v>
      </c>
      <c r="CN28" s="435"/>
      <c r="CO28" s="436"/>
    </row>
    <row r="29" spans="3:93" ht="23.1" customHeight="1">
      <c r="C29" s="298" t="s">
        <v>152</v>
      </c>
      <c r="D29" s="299"/>
      <c r="E29" s="299"/>
      <c r="F29" s="299"/>
      <c r="G29" s="299"/>
      <c r="H29" s="299"/>
      <c r="I29" s="299"/>
      <c r="J29" s="299"/>
      <c r="K29" s="299"/>
      <c r="L29" s="299"/>
      <c r="M29" s="300"/>
      <c r="N29" s="448"/>
      <c r="O29" s="448"/>
      <c r="P29" s="448"/>
      <c r="Q29" s="448"/>
      <c r="R29" s="448"/>
      <c r="S29" s="448"/>
      <c r="T29" s="448"/>
      <c r="U29" s="448"/>
      <c r="V29" s="448"/>
      <c r="W29" s="448"/>
      <c r="X29" s="448"/>
      <c r="Y29" s="448"/>
      <c r="Z29" s="448"/>
      <c r="AA29" s="448"/>
      <c r="AB29" s="448"/>
      <c r="AC29" s="448"/>
      <c r="AD29" s="430">
        <f>SUM(N29:AC29)</f>
        <v>0</v>
      </c>
      <c r="AE29" s="430"/>
      <c r="AF29" s="430"/>
      <c r="AG29" s="430"/>
      <c r="AH29" s="190"/>
      <c r="AI29" s="190"/>
      <c r="AJ29" s="190"/>
      <c r="AK29" s="190"/>
      <c r="AL29" s="190"/>
      <c r="AM29" s="190"/>
      <c r="AN29" s="190"/>
      <c r="AO29" s="190"/>
      <c r="AP29" s="190"/>
      <c r="AQ29" s="190"/>
      <c r="AR29" s="190"/>
      <c r="AT29" s="33" t="s">
        <v>153</v>
      </c>
      <c r="AU29" s="33" t="s">
        <v>154</v>
      </c>
      <c r="AZ29" s="298" t="s">
        <v>152</v>
      </c>
      <c r="BA29" s="299"/>
      <c r="BB29" s="299"/>
      <c r="BC29" s="299"/>
      <c r="BD29" s="299"/>
      <c r="BE29" s="299"/>
      <c r="BF29" s="299"/>
      <c r="BG29" s="299"/>
      <c r="BH29" s="299"/>
      <c r="BI29" s="299"/>
      <c r="BJ29" s="300"/>
      <c r="BK29" s="430">
        <v>200</v>
      </c>
      <c r="BL29" s="430"/>
      <c r="BM29" s="430"/>
      <c r="BN29" s="430"/>
      <c r="BO29" s="430">
        <v>250</v>
      </c>
      <c r="BP29" s="430"/>
      <c r="BQ29" s="430"/>
      <c r="BR29" s="430"/>
      <c r="BS29" s="430"/>
      <c r="BT29" s="430"/>
      <c r="BU29" s="430"/>
      <c r="BV29" s="430"/>
      <c r="BW29" s="430"/>
      <c r="BX29" s="430"/>
      <c r="BY29" s="430"/>
      <c r="BZ29" s="430"/>
      <c r="CA29" s="430">
        <f>SUM(BK29:BZ29)</f>
        <v>450</v>
      </c>
      <c r="CB29" s="430"/>
      <c r="CC29" s="430"/>
      <c r="CD29" s="430"/>
      <c r="CE29" s="190"/>
      <c r="CF29" s="190"/>
      <c r="CG29" s="190"/>
      <c r="CH29" s="190"/>
      <c r="CI29" s="190"/>
      <c r="CJ29" s="190"/>
      <c r="CK29" s="190"/>
      <c r="CL29" s="190"/>
      <c r="CM29" s="190"/>
      <c r="CN29" s="190"/>
      <c r="CO29" s="190"/>
    </row>
    <row r="30" spans="3:93" ht="20.100000000000001" customHeight="1">
      <c r="C30" s="297" t="s">
        <v>155</v>
      </c>
      <c r="D30" s="195"/>
      <c r="E30" s="195"/>
      <c r="F30" s="195"/>
      <c r="G30" s="195"/>
      <c r="H30" s="195"/>
      <c r="I30" s="195"/>
      <c r="J30" s="195"/>
      <c r="K30" s="195"/>
      <c r="L30" s="195"/>
      <c r="M30" s="195"/>
      <c r="N30" s="438" t="str">
        <f>IF(SUM(N20,N26,N29)=0,"",SUM(N20,N26,N29)-SUM(N20,N22))</f>
        <v/>
      </c>
      <c r="O30" s="439"/>
      <c r="P30" s="439"/>
      <c r="Q30" s="439"/>
      <c r="R30" s="438" t="str">
        <f>IF(SUM(R20,R26,R29)=0,"",SUM(R20,R26,R29)-SUM(R20,R22))</f>
        <v/>
      </c>
      <c r="S30" s="439"/>
      <c r="T30" s="439"/>
      <c r="U30" s="439"/>
      <c r="V30" s="438" t="str">
        <f t="shared" ref="V30" si="2">IF(SUM(V20,V26,V29)=0,"",SUM(V20,V26,V29)-SUM(V20,V22))</f>
        <v/>
      </c>
      <c r="W30" s="439"/>
      <c r="X30" s="439"/>
      <c r="Y30" s="439"/>
      <c r="Z30" s="438" t="str">
        <f t="shared" ref="Z30" si="3">IF(SUM(Z20,Z26,Z29)=0,"",SUM(Z20,Z26,Z29)-SUM(Z20,Z22))</f>
        <v/>
      </c>
      <c r="AA30" s="439"/>
      <c r="AB30" s="439"/>
      <c r="AC30" s="439"/>
      <c r="AD30" s="438">
        <f>SUM(N30:AC33)</f>
        <v>0</v>
      </c>
      <c r="AE30" s="439"/>
      <c r="AF30" s="439"/>
      <c r="AG30" s="444"/>
      <c r="AH30" s="220" t="s">
        <v>156</v>
      </c>
      <c r="AI30" s="221"/>
      <c r="AJ30" s="221"/>
      <c r="AK30" s="221"/>
      <c r="AL30" s="221"/>
      <c r="AM30" s="221"/>
      <c r="AN30" s="221"/>
      <c r="AO30" s="221"/>
      <c r="AP30" s="221"/>
      <c r="AQ30" s="221"/>
      <c r="AR30" s="447"/>
      <c r="AS30" s="34" t="s">
        <v>157</v>
      </c>
      <c r="AT30" s="35">
        <v>180</v>
      </c>
      <c r="AU30" s="36" t="str">
        <f>IF(SUM(AJ9:AR11)=1,"○","")</f>
        <v/>
      </c>
      <c r="AZ30" s="297" t="s">
        <v>155</v>
      </c>
      <c r="BA30" s="195"/>
      <c r="BB30" s="195"/>
      <c r="BC30" s="195"/>
      <c r="BD30" s="195"/>
      <c r="BE30" s="195"/>
      <c r="BF30" s="195"/>
      <c r="BG30" s="195"/>
      <c r="BH30" s="195"/>
      <c r="BI30" s="195"/>
      <c r="BJ30" s="195"/>
      <c r="BK30" s="438">
        <f>IF(SUM(BK20,BK26,BK29)=0,"",SUM(BK20,BK26,BK29)-SUM(BK20,BK22))</f>
        <v>480</v>
      </c>
      <c r="BL30" s="439"/>
      <c r="BM30" s="439"/>
      <c r="BN30" s="439"/>
      <c r="BO30" s="438">
        <f>IF(SUM(BO20,BO26,BO29)=0,"",SUM(BO20,BO26,BO29)-SUM(BO20,BO22))</f>
        <v>250</v>
      </c>
      <c r="BP30" s="439"/>
      <c r="BQ30" s="439"/>
      <c r="BR30" s="439"/>
      <c r="BS30" s="438" t="str">
        <f t="shared" ref="BS30" si="4">IF(SUM(BS20,BS26,BS29)=0,"",SUM(BS20,BS26,BS29)-SUM(BS20,BS22))</f>
        <v/>
      </c>
      <c r="BT30" s="439"/>
      <c r="BU30" s="439"/>
      <c r="BV30" s="439"/>
      <c r="BW30" s="438" t="str">
        <f t="shared" ref="BW30" si="5">IF(SUM(BW20,BW26,BW29)=0,"",SUM(BW20,BW26,BW29)-SUM(BW20,BW22))</f>
        <v/>
      </c>
      <c r="BX30" s="439"/>
      <c r="BY30" s="439"/>
      <c r="BZ30" s="439"/>
      <c r="CA30" s="438">
        <f>SUM(BK30:BZ33)</f>
        <v>730</v>
      </c>
      <c r="CB30" s="439"/>
      <c r="CC30" s="439"/>
      <c r="CD30" s="444"/>
      <c r="CE30" s="220" t="s">
        <v>156</v>
      </c>
      <c r="CF30" s="221"/>
      <c r="CG30" s="221"/>
      <c r="CH30" s="221"/>
      <c r="CI30" s="221"/>
      <c r="CJ30" s="221"/>
      <c r="CK30" s="221"/>
      <c r="CL30" s="221"/>
      <c r="CM30" s="221"/>
      <c r="CN30" s="221"/>
      <c r="CO30" s="447"/>
    </row>
    <row r="31" spans="3:93" ht="20.100000000000001" customHeight="1">
      <c r="C31" s="195"/>
      <c r="D31" s="195"/>
      <c r="E31" s="195"/>
      <c r="F31" s="195"/>
      <c r="G31" s="195"/>
      <c r="H31" s="195"/>
      <c r="I31" s="195"/>
      <c r="J31" s="195"/>
      <c r="K31" s="195"/>
      <c r="L31" s="195"/>
      <c r="M31" s="195"/>
      <c r="N31" s="440"/>
      <c r="O31" s="441"/>
      <c r="P31" s="441"/>
      <c r="Q31" s="441"/>
      <c r="R31" s="440"/>
      <c r="S31" s="441"/>
      <c r="T31" s="441"/>
      <c r="U31" s="441"/>
      <c r="V31" s="440"/>
      <c r="W31" s="441"/>
      <c r="X31" s="441"/>
      <c r="Y31" s="441"/>
      <c r="Z31" s="440"/>
      <c r="AA31" s="441"/>
      <c r="AB31" s="441"/>
      <c r="AC31" s="441"/>
      <c r="AD31" s="440"/>
      <c r="AE31" s="441"/>
      <c r="AF31" s="441"/>
      <c r="AG31" s="445"/>
      <c r="AH31" s="451" t="s">
        <v>158</v>
      </c>
      <c r="AI31" s="364"/>
      <c r="AJ31" s="364"/>
      <c r="AK31" s="364"/>
      <c r="AL31" s="364"/>
      <c r="AM31" s="364"/>
      <c r="AN31" s="364"/>
      <c r="AO31" s="364"/>
      <c r="AP31" s="364"/>
      <c r="AQ31" s="364"/>
      <c r="AR31" s="365"/>
      <c r="AS31" s="34" t="s">
        <v>157</v>
      </c>
      <c r="AT31" s="35">
        <f>320+100*(SUM(AJ9,AJ10,AJ11)-2)</f>
        <v>120</v>
      </c>
      <c r="AU31" s="36" t="str">
        <f>IF(SUM(AJ9:AR11)&gt;1,"○","")</f>
        <v/>
      </c>
      <c r="AZ31" s="195"/>
      <c r="BA31" s="195"/>
      <c r="BB31" s="195"/>
      <c r="BC31" s="195"/>
      <c r="BD31" s="195"/>
      <c r="BE31" s="195"/>
      <c r="BF31" s="195"/>
      <c r="BG31" s="195"/>
      <c r="BH31" s="195"/>
      <c r="BI31" s="195"/>
      <c r="BJ31" s="195"/>
      <c r="BK31" s="440"/>
      <c r="BL31" s="441"/>
      <c r="BM31" s="441"/>
      <c r="BN31" s="441"/>
      <c r="BO31" s="440"/>
      <c r="BP31" s="441"/>
      <c r="BQ31" s="441"/>
      <c r="BR31" s="441"/>
      <c r="BS31" s="440"/>
      <c r="BT31" s="441"/>
      <c r="BU31" s="441"/>
      <c r="BV31" s="441"/>
      <c r="BW31" s="440"/>
      <c r="BX31" s="441"/>
      <c r="BY31" s="441"/>
      <c r="BZ31" s="441"/>
      <c r="CA31" s="440"/>
      <c r="CB31" s="441"/>
      <c r="CC31" s="441"/>
      <c r="CD31" s="445"/>
      <c r="CE31" s="451" t="s">
        <v>158</v>
      </c>
      <c r="CF31" s="364"/>
      <c r="CG31" s="364"/>
      <c r="CH31" s="364"/>
      <c r="CI31" s="364"/>
      <c r="CJ31" s="364"/>
      <c r="CK31" s="364"/>
      <c r="CL31" s="364"/>
      <c r="CM31" s="364"/>
      <c r="CN31" s="364"/>
      <c r="CO31" s="365"/>
    </row>
    <row r="32" spans="3:93" ht="20.100000000000001" customHeight="1">
      <c r="C32" s="195"/>
      <c r="D32" s="195"/>
      <c r="E32" s="195"/>
      <c r="F32" s="195"/>
      <c r="G32" s="195"/>
      <c r="H32" s="195"/>
      <c r="I32" s="195"/>
      <c r="J32" s="195"/>
      <c r="K32" s="195"/>
      <c r="L32" s="195"/>
      <c r="M32" s="195"/>
      <c r="N32" s="440"/>
      <c r="O32" s="441"/>
      <c r="P32" s="441"/>
      <c r="Q32" s="441"/>
      <c r="R32" s="440"/>
      <c r="S32" s="441"/>
      <c r="T32" s="441"/>
      <c r="U32" s="441"/>
      <c r="V32" s="440"/>
      <c r="W32" s="441"/>
      <c r="X32" s="441"/>
      <c r="Y32" s="441"/>
      <c r="Z32" s="440"/>
      <c r="AA32" s="441"/>
      <c r="AB32" s="441"/>
      <c r="AC32" s="441"/>
      <c r="AD32" s="440"/>
      <c r="AE32" s="441"/>
      <c r="AF32" s="441"/>
      <c r="AG32" s="445"/>
      <c r="AH32" s="452" t="s">
        <v>159</v>
      </c>
      <c r="AI32" s="453"/>
      <c r="AJ32" s="453"/>
      <c r="AK32" s="453"/>
      <c r="AL32" s="453"/>
      <c r="AM32" s="453"/>
      <c r="AN32" s="453"/>
      <c r="AO32" s="453"/>
      <c r="AP32" s="453"/>
      <c r="AQ32" s="453"/>
      <c r="AR32" s="454"/>
      <c r="AZ32" s="195"/>
      <c r="BA32" s="195"/>
      <c r="BB32" s="195"/>
      <c r="BC32" s="195"/>
      <c r="BD32" s="195"/>
      <c r="BE32" s="195"/>
      <c r="BF32" s="195"/>
      <c r="BG32" s="195"/>
      <c r="BH32" s="195"/>
      <c r="BI32" s="195"/>
      <c r="BJ32" s="195"/>
      <c r="BK32" s="440"/>
      <c r="BL32" s="441"/>
      <c r="BM32" s="441"/>
      <c r="BN32" s="441"/>
      <c r="BO32" s="440"/>
      <c r="BP32" s="441"/>
      <c r="BQ32" s="441"/>
      <c r="BR32" s="441"/>
      <c r="BS32" s="440"/>
      <c r="BT32" s="441"/>
      <c r="BU32" s="441"/>
      <c r="BV32" s="441"/>
      <c r="BW32" s="440"/>
      <c r="BX32" s="441"/>
      <c r="BY32" s="441"/>
      <c r="BZ32" s="441"/>
      <c r="CA32" s="440"/>
      <c r="CB32" s="441"/>
      <c r="CC32" s="441"/>
      <c r="CD32" s="445"/>
      <c r="CE32" s="452" t="s">
        <v>159</v>
      </c>
      <c r="CF32" s="453"/>
      <c r="CG32" s="453"/>
      <c r="CH32" s="453"/>
      <c r="CI32" s="453"/>
      <c r="CJ32" s="453"/>
      <c r="CK32" s="453"/>
      <c r="CL32" s="453"/>
      <c r="CM32" s="453"/>
      <c r="CN32" s="453"/>
      <c r="CO32" s="454"/>
    </row>
    <row r="33" spans="2:93" ht="20.100000000000001" customHeight="1">
      <c r="C33" s="195"/>
      <c r="D33" s="195"/>
      <c r="E33" s="195"/>
      <c r="F33" s="195"/>
      <c r="G33" s="195"/>
      <c r="H33" s="195"/>
      <c r="I33" s="195"/>
      <c r="J33" s="195"/>
      <c r="K33" s="195"/>
      <c r="L33" s="195"/>
      <c r="M33" s="195"/>
      <c r="N33" s="442"/>
      <c r="O33" s="443"/>
      <c r="P33" s="443"/>
      <c r="Q33" s="443"/>
      <c r="R33" s="442"/>
      <c r="S33" s="443"/>
      <c r="T33" s="443"/>
      <c r="U33" s="443"/>
      <c r="V33" s="442"/>
      <c r="W33" s="443"/>
      <c r="X33" s="443"/>
      <c r="Y33" s="443"/>
      <c r="Z33" s="442"/>
      <c r="AA33" s="443"/>
      <c r="AB33" s="443"/>
      <c r="AC33" s="443"/>
      <c r="AD33" s="442"/>
      <c r="AE33" s="443"/>
      <c r="AF33" s="443"/>
      <c r="AG33" s="446"/>
      <c r="AH33" s="449" t="str" cm="1">
        <f t="array" ref="AH33">IFERROR(_xlfn.IFS(AU30="○",AT30,AU31="○",AT31),"")</f>
        <v/>
      </c>
      <c r="AI33" s="450"/>
      <c r="AJ33" s="450"/>
      <c r="AK33" s="450"/>
      <c r="AL33" s="450"/>
      <c r="AM33" s="450"/>
      <c r="AN33" s="450"/>
      <c r="AO33" s="450"/>
      <c r="AP33" s="435" t="s">
        <v>141</v>
      </c>
      <c r="AQ33" s="435"/>
      <c r="AR33" s="436"/>
      <c r="AZ33" s="195"/>
      <c r="BA33" s="195"/>
      <c r="BB33" s="195"/>
      <c r="BC33" s="195"/>
      <c r="BD33" s="195"/>
      <c r="BE33" s="195"/>
      <c r="BF33" s="195"/>
      <c r="BG33" s="195"/>
      <c r="BH33" s="195"/>
      <c r="BI33" s="195"/>
      <c r="BJ33" s="195"/>
      <c r="BK33" s="442"/>
      <c r="BL33" s="443"/>
      <c r="BM33" s="443"/>
      <c r="BN33" s="443"/>
      <c r="BO33" s="442"/>
      <c r="BP33" s="443"/>
      <c r="BQ33" s="443"/>
      <c r="BR33" s="443"/>
      <c r="BS33" s="442"/>
      <c r="BT33" s="443"/>
      <c r="BU33" s="443"/>
      <c r="BV33" s="443"/>
      <c r="BW33" s="442"/>
      <c r="BX33" s="443"/>
      <c r="BY33" s="443"/>
      <c r="BZ33" s="443"/>
      <c r="CA33" s="442"/>
      <c r="CB33" s="443"/>
      <c r="CC33" s="443"/>
      <c r="CD33" s="446"/>
      <c r="CE33" s="449" t="str" cm="1">
        <f t="array" ref="CE33">IFERROR(_xlfn.IFS(#REF!="○",#REF!,#REF!="○",#REF!),"")</f>
        <v/>
      </c>
      <c r="CF33" s="450"/>
      <c r="CG33" s="450"/>
      <c r="CH33" s="450"/>
      <c r="CI33" s="450"/>
      <c r="CJ33" s="450"/>
      <c r="CK33" s="450"/>
      <c r="CL33" s="450"/>
      <c r="CM33" s="435" t="s">
        <v>141</v>
      </c>
      <c r="CN33" s="435"/>
      <c r="CO33" s="436"/>
    </row>
    <row r="34" spans="2:93" ht="13.5" customHeight="1">
      <c r="C34" s="3" t="s">
        <v>161</v>
      </c>
      <c r="AZ34" s="3" t="s">
        <v>161</v>
      </c>
    </row>
    <row r="35" spans="2:93" ht="13.5" customHeight="1">
      <c r="C35" s="3" t="s">
        <v>353</v>
      </c>
      <c r="AZ35" s="3" t="s">
        <v>353</v>
      </c>
    </row>
    <row r="36" spans="2:93" ht="13.5" customHeight="1">
      <c r="C36" s="3" t="s">
        <v>354</v>
      </c>
      <c r="AZ36" s="3" t="s">
        <v>354</v>
      </c>
    </row>
    <row r="37" spans="2:93" ht="13.5" customHeight="1">
      <c r="C37" s="3"/>
      <c r="AZ37" s="3"/>
    </row>
    <row r="38" spans="2:93" ht="13.5" customHeight="1">
      <c r="C38" s="3"/>
      <c r="AZ38" s="3"/>
    </row>
    <row r="39" spans="2:93" ht="24.95" customHeight="1">
      <c r="B39" s="10" t="s">
        <v>165</v>
      </c>
      <c r="C39" s="3"/>
      <c r="Y39" s="37" t="s">
        <v>166</v>
      </c>
      <c r="AY39" s="10" t="s">
        <v>165</v>
      </c>
      <c r="AZ39" s="3"/>
      <c r="BV39" s="37" t="s">
        <v>166</v>
      </c>
    </row>
    <row r="40" spans="2:93" ht="24.95" customHeight="1">
      <c r="C40" s="195" t="s">
        <v>167</v>
      </c>
      <c r="D40" s="195"/>
      <c r="E40" s="195"/>
      <c r="F40" s="195"/>
      <c r="G40" s="195"/>
      <c r="H40" s="195"/>
      <c r="I40" s="195"/>
      <c r="J40" s="195"/>
      <c r="K40" s="195"/>
      <c r="L40" s="195"/>
      <c r="M40" s="195"/>
      <c r="N40" s="42"/>
      <c r="O40" s="29"/>
      <c r="P40" s="29"/>
      <c r="Q40" s="29"/>
      <c r="R40" s="29"/>
      <c r="S40" s="29"/>
      <c r="T40" s="29"/>
      <c r="U40" s="29"/>
      <c r="V40" s="29"/>
      <c r="W40" s="29"/>
      <c r="X40" s="29"/>
      <c r="Y40" s="29" t="s">
        <v>168</v>
      </c>
      <c r="Z40" s="29"/>
      <c r="AA40" s="29"/>
      <c r="AB40" s="29"/>
      <c r="AC40" s="29"/>
      <c r="AD40" s="29"/>
      <c r="AE40" s="29" t="s">
        <v>169</v>
      </c>
      <c r="AF40" s="29"/>
      <c r="AG40" s="29"/>
      <c r="AH40" s="29"/>
      <c r="AI40" s="29"/>
      <c r="AJ40" s="29"/>
      <c r="AK40" s="29"/>
      <c r="AL40" s="29"/>
      <c r="AM40" s="29"/>
      <c r="AN40" s="29"/>
      <c r="AO40" s="29"/>
      <c r="AP40" s="29"/>
      <c r="AQ40" s="29"/>
      <c r="AR40" s="30"/>
      <c r="AZ40" s="195" t="s">
        <v>167</v>
      </c>
      <c r="BA40" s="195"/>
      <c r="BB40" s="195"/>
      <c r="BC40" s="195"/>
      <c r="BD40" s="195"/>
      <c r="BE40" s="195"/>
      <c r="BF40" s="195"/>
      <c r="BG40" s="195"/>
      <c r="BH40" s="195"/>
      <c r="BI40" s="195"/>
      <c r="BJ40" s="195"/>
      <c r="BK40" s="42"/>
      <c r="BL40" s="29"/>
      <c r="BM40" s="29"/>
      <c r="BN40" s="29"/>
      <c r="BO40" s="29"/>
      <c r="BP40" s="29"/>
      <c r="BQ40" s="29"/>
      <c r="BR40" s="29"/>
      <c r="BS40" s="29"/>
      <c r="BT40" s="29"/>
      <c r="BU40" s="29"/>
      <c r="BV40" s="29" t="s">
        <v>168</v>
      </c>
      <c r="BW40" s="29"/>
      <c r="BX40" s="29"/>
      <c r="BY40" s="29"/>
      <c r="BZ40" s="29"/>
      <c r="CA40" s="29"/>
      <c r="CB40" s="29" t="s">
        <v>169</v>
      </c>
      <c r="CC40" s="29"/>
      <c r="CD40" s="29"/>
      <c r="CE40" s="29"/>
      <c r="CF40" s="29"/>
      <c r="CG40" s="29"/>
      <c r="CH40" s="29"/>
      <c r="CI40" s="29"/>
      <c r="CJ40" s="29"/>
      <c r="CK40" s="29"/>
      <c r="CL40" s="29"/>
      <c r="CM40" s="29"/>
      <c r="CN40" s="29"/>
      <c r="CO40" s="30"/>
    </row>
    <row r="41" spans="2:93" ht="24.95" customHeight="1">
      <c r="C41" s="181" t="s">
        <v>262</v>
      </c>
      <c r="D41" s="182"/>
      <c r="E41" s="182"/>
      <c r="F41" s="182"/>
      <c r="G41" s="182"/>
      <c r="H41" s="182"/>
      <c r="I41" s="182"/>
      <c r="J41" s="182"/>
      <c r="K41" s="182"/>
      <c r="L41" s="182"/>
      <c r="M41" s="183"/>
      <c r="N41" s="42"/>
      <c r="O41" s="29"/>
      <c r="P41" s="29"/>
      <c r="Q41" s="29"/>
      <c r="R41" s="29"/>
      <c r="S41" s="29"/>
      <c r="T41" s="29"/>
      <c r="U41" s="29"/>
      <c r="V41" s="29"/>
      <c r="W41" s="29"/>
      <c r="X41" s="29"/>
      <c r="Y41" s="29" t="s">
        <v>168</v>
      </c>
      <c r="Z41" s="29"/>
      <c r="AA41" s="29"/>
      <c r="AB41" s="29"/>
      <c r="AC41" s="29"/>
      <c r="AD41" s="29"/>
      <c r="AE41" s="29" t="s">
        <v>169</v>
      </c>
      <c r="AF41" s="29"/>
      <c r="AG41" s="29"/>
      <c r="AH41" s="29"/>
      <c r="AI41" s="29"/>
      <c r="AJ41" s="29"/>
      <c r="AK41" s="29"/>
      <c r="AL41" s="29"/>
      <c r="AM41" s="29"/>
      <c r="AN41" s="29"/>
      <c r="AO41" s="29"/>
      <c r="AP41" s="29"/>
      <c r="AQ41" s="29"/>
      <c r="AR41" s="30"/>
      <c r="AZ41" s="181" t="s">
        <v>262</v>
      </c>
      <c r="BA41" s="182"/>
      <c r="BB41" s="182"/>
      <c r="BC41" s="182"/>
      <c r="BD41" s="182"/>
      <c r="BE41" s="182"/>
      <c r="BF41" s="182"/>
      <c r="BG41" s="182"/>
      <c r="BH41" s="182"/>
      <c r="BI41" s="182"/>
      <c r="BJ41" s="183"/>
      <c r="BK41" s="42"/>
      <c r="BL41" s="29"/>
      <c r="BM41" s="29"/>
      <c r="BN41" s="29"/>
      <c r="BO41" s="29"/>
      <c r="BP41" s="29"/>
      <c r="BQ41" s="29"/>
      <c r="BR41" s="29"/>
      <c r="BS41" s="29"/>
      <c r="BT41" s="29"/>
      <c r="BU41" s="29"/>
      <c r="BV41" s="29" t="s">
        <v>168</v>
      </c>
      <c r="BW41" s="29"/>
      <c r="BX41" s="29"/>
      <c r="BY41" s="29"/>
      <c r="BZ41" s="29"/>
      <c r="CA41" s="29"/>
      <c r="CB41" s="29" t="s">
        <v>169</v>
      </c>
      <c r="CC41" s="29"/>
      <c r="CD41" s="29"/>
      <c r="CE41" s="29"/>
      <c r="CF41" s="29"/>
      <c r="CG41" s="29"/>
      <c r="CH41" s="29"/>
      <c r="CI41" s="29"/>
      <c r="CJ41" s="29"/>
      <c r="CK41" s="29"/>
      <c r="CL41" s="29"/>
      <c r="CM41" s="29"/>
      <c r="CN41" s="29"/>
      <c r="CO41" s="30"/>
    </row>
    <row r="42" spans="2:93" ht="24.95" customHeight="1">
      <c r="C42" s="195" t="s">
        <v>170</v>
      </c>
      <c r="D42" s="195"/>
      <c r="E42" s="195"/>
      <c r="F42" s="195"/>
      <c r="G42" s="195"/>
      <c r="H42" s="195"/>
      <c r="I42" s="195"/>
      <c r="J42" s="195"/>
      <c r="K42" s="195"/>
      <c r="L42" s="195"/>
      <c r="M42" s="195"/>
      <c r="N42" s="42"/>
      <c r="O42" s="29"/>
      <c r="P42" s="29"/>
      <c r="Q42" s="29"/>
      <c r="R42" s="29"/>
      <c r="S42" s="29"/>
      <c r="T42" s="29"/>
      <c r="U42" s="29"/>
      <c r="V42" s="29"/>
      <c r="W42" s="29"/>
      <c r="X42" s="29"/>
      <c r="Y42" s="29" t="s">
        <v>168</v>
      </c>
      <c r="Z42" s="29"/>
      <c r="AA42" s="29"/>
      <c r="AB42" s="29"/>
      <c r="AC42" s="29"/>
      <c r="AD42" s="29"/>
      <c r="AE42" s="29" t="s">
        <v>169</v>
      </c>
      <c r="AF42" s="29"/>
      <c r="AG42" s="29"/>
      <c r="AH42" s="29"/>
      <c r="AI42" s="29"/>
      <c r="AJ42" s="29"/>
      <c r="AK42" s="29"/>
      <c r="AL42" s="29"/>
      <c r="AM42" s="29"/>
      <c r="AN42" s="29"/>
      <c r="AO42" s="29"/>
      <c r="AP42" s="29"/>
      <c r="AQ42" s="29"/>
      <c r="AR42" s="30"/>
      <c r="AZ42" s="195" t="s">
        <v>170</v>
      </c>
      <c r="BA42" s="195"/>
      <c r="BB42" s="195"/>
      <c r="BC42" s="195"/>
      <c r="BD42" s="195"/>
      <c r="BE42" s="195"/>
      <c r="BF42" s="195"/>
      <c r="BG42" s="195"/>
      <c r="BH42" s="195"/>
      <c r="BI42" s="195"/>
      <c r="BJ42" s="195"/>
      <c r="BK42" s="42"/>
      <c r="BL42" s="29"/>
      <c r="BM42" s="29"/>
      <c r="BN42" s="29"/>
      <c r="BO42" s="29"/>
      <c r="BP42" s="29"/>
      <c r="BQ42" s="29"/>
      <c r="BR42" s="29"/>
      <c r="BS42" s="29"/>
      <c r="BT42" s="29"/>
      <c r="BU42" s="29"/>
      <c r="BV42" s="29" t="s">
        <v>168</v>
      </c>
      <c r="BW42" s="29"/>
      <c r="BX42" s="29"/>
      <c r="BY42" s="29"/>
      <c r="BZ42" s="29"/>
      <c r="CA42" s="29"/>
      <c r="CB42" s="29" t="s">
        <v>169</v>
      </c>
      <c r="CC42" s="29"/>
      <c r="CD42" s="29"/>
      <c r="CE42" s="29"/>
      <c r="CF42" s="29"/>
      <c r="CG42" s="29"/>
      <c r="CH42" s="29"/>
      <c r="CI42" s="29"/>
      <c r="CJ42" s="29"/>
      <c r="CK42" s="29"/>
      <c r="CL42" s="29"/>
      <c r="CM42" s="29"/>
      <c r="CN42" s="29"/>
      <c r="CO42" s="30"/>
    </row>
    <row r="43" spans="2:93" ht="15" customHeight="1">
      <c r="C43" s="37" t="s">
        <v>355</v>
      </c>
      <c r="D43" s="25"/>
      <c r="E43" s="25"/>
      <c r="F43" s="25"/>
      <c r="G43" s="25"/>
      <c r="H43" s="25"/>
      <c r="I43" s="25"/>
      <c r="J43" s="25"/>
      <c r="K43" s="25"/>
      <c r="L43" s="25"/>
      <c r="M43" s="25"/>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Z43" s="37" t="s">
        <v>355</v>
      </c>
      <c r="BA43" s="25"/>
      <c r="BB43" s="25"/>
      <c r="BC43" s="25"/>
      <c r="BD43" s="25"/>
      <c r="BE43" s="25"/>
      <c r="BF43" s="25"/>
      <c r="BG43" s="25"/>
      <c r="BH43" s="25"/>
      <c r="BI43" s="25"/>
      <c r="BJ43" s="25"/>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row>
    <row r="44" spans="2:93" ht="15" customHeight="1">
      <c r="C44" s="37" t="s">
        <v>356</v>
      </c>
      <c r="D44" s="25"/>
      <c r="E44" s="25"/>
      <c r="F44" s="25"/>
      <c r="G44" s="25"/>
      <c r="H44" s="25"/>
      <c r="I44" s="25"/>
      <c r="J44" s="25"/>
      <c r="K44" s="25"/>
      <c r="L44" s="25"/>
      <c r="M44" s="25"/>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Z44" s="37" t="s">
        <v>356</v>
      </c>
      <c r="BA44" s="25"/>
      <c r="BB44" s="25"/>
      <c r="BC44" s="25"/>
      <c r="BD44" s="25"/>
      <c r="BE44" s="25"/>
      <c r="BF44" s="25"/>
      <c r="BG44" s="25"/>
      <c r="BH44" s="25"/>
      <c r="BI44" s="25"/>
      <c r="BJ44" s="25"/>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row>
    <row r="45" spans="2:93" ht="13.5" customHeight="1">
      <c r="C45" s="3"/>
      <c r="AZ45" s="3"/>
    </row>
    <row r="46" spans="2:93" ht="24.95" customHeight="1">
      <c r="B46" s="10" t="s">
        <v>171</v>
      </c>
      <c r="C46" s="3"/>
      <c r="AY46" s="10" t="s">
        <v>171</v>
      </c>
      <c r="AZ46" s="3"/>
    </row>
    <row r="47" spans="2:93" ht="20.100000000000001" customHeight="1">
      <c r="B47" s="10"/>
      <c r="C47" s="341"/>
      <c r="D47" s="341"/>
      <c r="E47" s="341"/>
      <c r="F47" s="341"/>
      <c r="G47" s="341"/>
      <c r="H47" s="341"/>
      <c r="I47" s="341"/>
      <c r="J47" s="341"/>
      <c r="K47" s="181" t="s">
        <v>130</v>
      </c>
      <c r="L47" s="182"/>
      <c r="M47" s="182"/>
      <c r="N47" s="182"/>
      <c r="O47" s="182"/>
      <c r="P47" s="182"/>
      <c r="Q47" s="182"/>
      <c r="R47" s="182"/>
      <c r="S47" s="182"/>
      <c r="T47" s="182"/>
      <c r="U47" s="182"/>
      <c r="V47" s="182"/>
      <c r="W47" s="182"/>
      <c r="X47" s="182"/>
      <c r="Y47" s="182"/>
      <c r="Z47" s="183"/>
      <c r="AA47" s="181" t="s">
        <v>131</v>
      </c>
      <c r="AB47" s="182"/>
      <c r="AC47" s="182"/>
      <c r="AD47" s="182"/>
      <c r="AE47" s="182"/>
      <c r="AF47" s="182"/>
      <c r="AG47" s="182"/>
      <c r="AH47" s="182"/>
      <c r="AI47" s="182"/>
      <c r="AJ47" s="182"/>
      <c r="AK47" s="182"/>
      <c r="AL47" s="182"/>
      <c r="AM47" s="182"/>
      <c r="AN47" s="182"/>
      <c r="AO47" s="182"/>
      <c r="AP47" s="183"/>
      <c r="AQ47" s="43"/>
      <c r="AS47" s="6" t="s">
        <v>157</v>
      </c>
      <c r="AT47" s="44" t="s">
        <v>172</v>
      </c>
      <c r="AU47" s="104" t="s">
        <v>154</v>
      </c>
      <c r="AY47" s="10"/>
      <c r="AZ47" s="341"/>
      <c r="BA47" s="341"/>
      <c r="BB47" s="341"/>
      <c r="BC47" s="341"/>
      <c r="BD47" s="341"/>
      <c r="BE47" s="341"/>
      <c r="BF47" s="341"/>
      <c r="BG47" s="341"/>
      <c r="BH47" s="181" t="s">
        <v>130</v>
      </c>
      <c r="BI47" s="182"/>
      <c r="BJ47" s="182"/>
      <c r="BK47" s="182"/>
      <c r="BL47" s="182"/>
      <c r="BM47" s="182"/>
      <c r="BN47" s="182"/>
      <c r="BO47" s="182"/>
      <c r="BP47" s="182"/>
      <c r="BQ47" s="182"/>
      <c r="BR47" s="182"/>
      <c r="BS47" s="182"/>
      <c r="BT47" s="182"/>
      <c r="BU47" s="182"/>
      <c r="BV47" s="182"/>
      <c r="BW47" s="183"/>
      <c r="BX47" s="181" t="s">
        <v>131</v>
      </c>
      <c r="BY47" s="182"/>
      <c r="BZ47" s="182"/>
      <c r="CA47" s="182"/>
      <c r="CB47" s="182"/>
      <c r="CC47" s="182"/>
      <c r="CD47" s="182"/>
      <c r="CE47" s="182"/>
      <c r="CF47" s="182"/>
      <c r="CG47" s="182"/>
      <c r="CH47" s="182"/>
      <c r="CI47" s="182"/>
      <c r="CJ47" s="182"/>
      <c r="CK47" s="182"/>
      <c r="CL47" s="182"/>
      <c r="CM47" s="183"/>
      <c r="CN47" s="43"/>
    </row>
    <row r="48" spans="2:93" ht="20.100000000000001" customHeight="1">
      <c r="B48" s="10"/>
      <c r="C48" s="210" t="s">
        <v>357</v>
      </c>
      <c r="D48" s="211"/>
      <c r="E48" s="211"/>
      <c r="F48" s="211"/>
      <c r="G48" s="211"/>
      <c r="H48" s="211"/>
      <c r="I48" s="211"/>
      <c r="J48" s="212"/>
      <c r="K48" s="121"/>
      <c r="L48" s="122"/>
      <c r="M48" s="122"/>
      <c r="N48" s="122"/>
      <c r="O48" s="122"/>
      <c r="P48" s="122"/>
      <c r="Q48" s="122"/>
      <c r="R48" s="122"/>
      <c r="S48" s="122"/>
      <c r="T48" s="122"/>
      <c r="U48" s="122"/>
      <c r="V48" s="122"/>
      <c r="W48" s="122"/>
      <c r="X48" s="12"/>
      <c r="Y48" s="12"/>
      <c r="Z48" s="28"/>
      <c r="AA48" s="196" t="s">
        <v>175</v>
      </c>
      <c r="AB48" s="197"/>
      <c r="AC48" s="197"/>
      <c r="AD48" s="197"/>
      <c r="AE48" s="197"/>
      <c r="AF48" s="12"/>
      <c r="AG48" s="12"/>
      <c r="AH48" s="12"/>
      <c r="AI48" s="12"/>
      <c r="AJ48" s="12"/>
      <c r="AK48" s="12"/>
      <c r="AL48" s="12"/>
      <c r="AM48" s="12"/>
      <c r="AN48" s="12"/>
      <c r="AO48" s="12"/>
      <c r="AP48" s="28"/>
      <c r="AS48" s="47" t="s">
        <v>173</v>
      </c>
      <c r="AT48" s="48">
        <f>SUM(N9,N10,N11,Y8,Y9,Y10,Y11)*3.3</f>
        <v>0</v>
      </c>
      <c r="AU48" s="36" t="str">
        <f>IF(AT52=AT48,"○","")</f>
        <v/>
      </c>
      <c r="AY48" s="10"/>
      <c r="AZ48" s="210" t="s">
        <v>357</v>
      </c>
      <c r="BA48" s="211"/>
      <c r="BB48" s="211"/>
      <c r="BC48" s="211"/>
      <c r="BD48" s="211"/>
      <c r="BE48" s="211"/>
      <c r="BF48" s="211"/>
      <c r="BG48" s="212"/>
      <c r="BH48" s="121"/>
      <c r="BI48" s="122"/>
      <c r="BJ48" s="122"/>
      <c r="BK48" s="122"/>
      <c r="BL48" s="122"/>
      <c r="BM48" s="122"/>
      <c r="BN48" s="122"/>
      <c r="BO48" s="122"/>
      <c r="BP48" s="122"/>
      <c r="BQ48" s="122"/>
      <c r="BR48" s="122"/>
      <c r="BS48" s="122"/>
      <c r="BT48" s="122"/>
      <c r="BU48" s="12"/>
      <c r="BV48" s="12"/>
      <c r="BW48" s="28"/>
      <c r="BX48" s="196" t="s">
        <v>175</v>
      </c>
      <c r="BY48" s="197"/>
      <c r="BZ48" s="197"/>
      <c r="CA48" s="197"/>
      <c r="CB48" s="197"/>
      <c r="CC48" s="12"/>
      <c r="CD48" s="12"/>
      <c r="CE48" s="12"/>
      <c r="CF48" s="12"/>
      <c r="CG48" s="12"/>
      <c r="CH48" s="12"/>
      <c r="CI48" s="12"/>
      <c r="CJ48" s="12"/>
      <c r="CK48" s="12"/>
      <c r="CL48" s="12"/>
      <c r="CM48" s="28"/>
    </row>
    <row r="49" spans="2:91" ht="20.100000000000001" customHeight="1">
      <c r="B49" s="10"/>
      <c r="C49" s="549" t="s">
        <v>315</v>
      </c>
      <c r="D49" s="550"/>
      <c r="E49" s="550"/>
      <c r="F49" s="550"/>
      <c r="G49" s="550"/>
      <c r="H49" s="550"/>
      <c r="I49" s="550"/>
      <c r="J49" s="551"/>
      <c r="K49" s="459"/>
      <c r="L49" s="460"/>
      <c r="M49" s="460"/>
      <c r="N49" s="460"/>
      <c r="O49" s="460"/>
      <c r="P49" s="460"/>
      <c r="Q49" s="460"/>
      <c r="R49" s="460"/>
      <c r="S49" s="460"/>
      <c r="T49" s="460"/>
      <c r="U49" s="460"/>
      <c r="V49" s="460"/>
      <c r="W49" s="460"/>
      <c r="X49" s="536" t="s">
        <v>141</v>
      </c>
      <c r="Y49" s="536"/>
      <c r="Z49" s="537"/>
      <c r="AA49" s="538" cm="1">
        <f t="array" ref="AA49">IFERROR(_xlfn.IFS(AU49="○",AT49,AU50="○",AT50),"")</f>
        <v>300</v>
      </c>
      <c r="AB49" s="539"/>
      <c r="AC49" s="539"/>
      <c r="AD49" s="539"/>
      <c r="AE49" s="539"/>
      <c r="AF49" s="539"/>
      <c r="AG49" s="539"/>
      <c r="AH49" s="539"/>
      <c r="AI49" s="539"/>
      <c r="AJ49" s="539"/>
      <c r="AK49" s="539"/>
      <c r="AL49" s="539"/>
      <c r="AM49" s="539"/>
      <c r="AN49" s="202"/>
      <c r="AO49" s="202"/>
      <c r="AP49" s="203"/>
      <c r="AS49" s="47" t="s">
        <v>176</v>
      </c>
      <c r="AT49" s="48">
        <f>30*(SUM(AJ9:AR11)-1)+330+3.3*Y8</f>
        <v>300</v>
      </c>
      <c r="AU49" s="36" t="str">
        <f>IF(AT49=AT52,"○","")</f>
        <v>○</v>
      </c>
      <c r="AY49" s="10"/>
      <c r="AZ49" s="549" t="s">
        <v>315</v>
      </c>
      <c r="BA49" s="550"/>
      <c r="BB49" s="550"/>
      <c r="BC49" s="550"/>
      <c r="BD49" s="550"/>
      <c r="BE49" s="550"/>
      <c r="BF49" s="550"/>
      <c r="BG49" s="551"/>
      <c r="BH49" s="639">
        <v>680</v>
      </c>
      <c r="BI49" s="640"/>
      <c r="BJ49" s="640"/>
      <c r="BK49" s="640"/>
      <c r="BL49" s="640"/>
      <c r="BM49" s="640"/>
      <c r="BN49" s="640"/>
      <c r="BO49" s="640"/>
      <c r="BP49" s="640"/>
      <c r="BQ49" s="640"/>
      <c r="BR49" s="640"/>
      <c r="BS49" s="640"/>
      <c r="BT49" s="640"/>
      <c r="BU49" s="536" t="s">
        <v>141</v>
      </c>
      <c r="BV49" s="536"/>
      <c r="BW49" s="537"/>
      <c r="BX49" s="538" t="str" cm="1">
        <f t="array" ref="BX49">IFERROR(_xlfn.IFS(#REF!="○",#REF!,#REF!="○",#REF!),"")</f>
        <v/>
      </c>
      <c r="BY49" s="539"/>
      <c r="BZ49" s="539"/>
      <c r="CA49" s="539"/>
      <c r="CB49" s="539"/>
      <c r="CC49" s="539"/>
      <c r="CD49" s="539"/>
      <c r="CE49" s="539"/>
      <c r="CF49" s="539"/>
      <c r="CG49" s="539"/>
      <c r="CH49" s="539"/>
      <c r="CI49" s="539"/>
      <c r="CJ49" s="539"/>
      <c r="CK49" s="202"/>
      <c r="CL49" s="202"/>
      <c r="CM49" s="203"/>
    </row>
    <row r="50" spans="2:91" s="3" customFormat="1" ht="18" customHeight="1">
      <c r="AT50" s="110">
        <f>80*(SUM(AJ9:AR11)-3)+400+3.3*Y8</f>
        <v>160</v>
      </c>
      <c r="AU50" s="50" t="str">
        <f>IF(AT50=AT52,"○","")</f>
        <v/>
      </c>
    </row>
    <row r="51" spans="2:91" s="3" customFormat="1" ht="20.100000000000001" customHeight="1">
      <c r="D51" s="3" t="s">
        <v>358</v>
      </c>
      <c r="AS51" s="51"/>
      <c r="AT51" s="52" cm="1">
        <f t="array" ref="AT51">_xlfn.IFS(AS11&gt;2,AT50,AS11&lt;3,AT49)</f>
        <v>300</v>
      </c>
      <c r="AU51" s="53" t="s">
        <v>179</v>
      </c>
      <c r="BA51" s="3" t="s">
        <v>358</v>
      </c>
    </row>
    <row r="52" spans="2:91" s="3" customFormat="1" ht="20.100000000000001" customHeight="1">
      <c r="E52" s="3" t="s">
        <v>194</v>
      </c>
      <c r="AS52" s="53" t="s">
        <v>182</v>
      </c>
      <c r="AT52" s="52" cm="1">
        <f t="array" ref="AT52">_xlfn.IFS(AT51&gt;AT48,AT51,AT51&lt;=AT48,AT48)</f>
        <v>300</v>
      </c>
      <c r="AU52" s="53" t="s">
        <v>183</v>
      </c>
      <c r="BB52" s="3" t="s">
        <v>194</v>
      </c>
    </row>
    <row r="53" spans="2:91" s="3" customFormat="1" ht="20.100000000000001" customHeight="1">
      <c r="E53" s="3" t="s">
        <v>195</v>
      </c>
      <c r="BB53" s="3" t="s">
        <v>195</v>
      </c>
    </row>
    <row r="54" spans="2:91" s="3" customFormat="1" ht="20.100000000000001" customHeight="1">
      <c r="E54" s="3" t="s">
        <v>196</v>
      </c>
      <c r="BB54" s="3" t="s">
        <v>196</v>
      </c>
    </row>
    <row r="55" spans="2:91" s="3" customFormat="1" ht="20.100000000000001" customHeight="1">
      <c r="E55" s="3" t="s">
        <v>359</v>
      </c>
      <c r="BB55" s="3" t="s">
        <v>359</v>
      </c>
    </row>
    <row r="56" spans="2:91" s="3" customFormat="1" ht="20.100000000000001" customHeight="1">
      <c r="E56" s="3" t="s">
        <v>360</v>
      </c>
      <c r="BB56" s="3" t="s">
        <v>360</v>
      </c>
    </row>
    <row r="57" spans="2:91" s="3" customFormat="1" ht="20.100000000000001" customHeight="1"/>
    <row r="58" spans="2:91" ht="22.5" customHeight="1">
      <c r="B58" s="9" t="s">
        <v>200</v>
      </c>
      <c r="AP58" s="1" t="s">
        <v>201</v>
      </c>
      <c r="AY58" s="9" t="s">
        <v>200</v>
      </c>
      <c r="CM58" s="1" t="s">
        <v>201</v>
      </c>
    </row>
    <row r="59" spans="2:91" s="3" customFormat="1" ht="21" customHeight="1">
      <c r="C59" s="195" t="s">
        <v>202</v>
      </c>
      <c r="D59" s="195"/>
      <c r="E59" s="195"/>
      <c r="F59" s="195"/>
      <c r="G59" s="195" t="s">
        <v>203</v>
      </c>
      <c r="H59" s="195"/>
      <c r="I59" s="195"/>
      <c r="J59" s="195"/>
      <c r="K59" s="195"/>
      <c r="L59" s="195"/>
      <c r="M59" s="195"/>
      <c r="N59" s="195"/>
      <c r="O59" s="195"/>
      <c r="P59" s="46"/>
      <c r="Q59" s="12"/>
      <c r="R59" s="12"/>
      <c r="S59" s="12"/>
      <c r="T59" s="12" t="s">
        <v>204</v>
      </c>
      <c r="U59" s="12"/>
      <c r="V59" s="12"/>
      <c r="W59" s="12"/>
      <c r="X59" s="12"/>
      <c r="Y59" s="12"/>
      <c r="Z59" s="12"/>
      <c r="AA59" s="12"/>
      <c r="AB59" s="12"/>
      <c r="AC59" s="12" t="s">
        <v>205</v>
      </c>
      <c r="AD59" s="12"/>
      <c r="AE59" s="12"/>
      <c r="AF59" s="12"/>
      <c r="AG59" s="12"/>
      <c r="AH59" s="12"/>
      <c r="AI59" s="12"/>
      <c r="AJ59" s="12"/>
      <c r="AK59" s="12"/>
      <c r="AL59" s="12"/>
      <c r="AM59" s="12"/>
      <c r="AN59" s="12"/>
      <c r="AO59" s="12"/>
      <c r="AP59" s="28"/>
      <c r="AZ59" s="195" t="s">
        <v>202</v>
      </c>
      <c r="BA59" s="195"/>
      <c r="BB59" s="195"/>
      <c r="BC59" s="195"/>
      <c r="BD59" s="195" t="s">
        <v>203</v>
      </c>
      <c r="BE59" s="195"/>
      <c r="BF59" s="195"/>
      <c r="BG59" s="195"/>
      <c r="BH59" s="195"/>
      <c r="BI59" s="195"/>
      <c r="BJ59" s="195"/>
      <c r="BK59" s="195"/>
      <c r="BL59" s="195"/>
      <c r="BM59" s="46"/>
      <c r="BN59" s="12"/>
      <c r="BO59" s="12"/>
      <c r="BP59" s="12"/>
      <c r="BQ59" s="12" t="s">
        <v>204</v>
      </c>
      <c r="BR59" s="12"/>
      <c r="BS59" s="12"/>
      <c r="BT59" s="12"/>
      <c r="BU59" s="12"/>
      <c r="BV59" s="12"/>
      <c r="BW59" s="12"/>
      <c r="BX59" s="12"/>
      <c r="BY59" s="12"/>
      <c r="BZ59" s="12" t="s">
        <v>205</v>
      </c>
      <c r="CA59" s="12"/>
      <c r="CB59" s="12"/>
      <c r="CC59" s="12"/>
      <c r="CD59" s="12"/>
      <c r="CE59" s="12"/>
      <c r="CF59" s="12"/>
      <c r="CG59" s="12"/>
      <c r="CH59" s="12"/>
      <c r="CI59" s="12"/>
      <c r="CJ59" s="12"/>
      <c r="CK59" s="12"/>
      <c r="CL59" s="12"/>
      <c r="CM59" s="28"/>
    </row>
    <row r="60" spans="2:91" s="3" customFormat="1" ht="21" customHeight="1">
      <c r="C60" s="195"/>
      <c r="D60" s="195"/>
      <c r="E60" s="195"/>
      <c r="F60" s="195"/>
      <c r="G60" s="195"/>
      <c r="H60" s="195"/>
      <c r="I60" s="195"/>
      <c r="J60" s="195"/>
      <c r="K60" s="195"/>
      <c r="L60" s="195"/>
      <c r="M60" s="195"/>
      <c r="N60" s="195"/>
      <c r="O60" s="195"/>
      <c r="P60" s="60"/>
      <c r="Q60" s="61"/>
      <c r="R60" s="61"/>
      <c r="S60" s="61"/>
      <c r="T60" s="61" t="s">
        <v>206</v>
      </c>
      <c r="U60" s="61"/>
      <c r="V60" s="61"/>
      <c r="W60" s="61"/>
      <c r="X60" s="61"/>
      <c r="Y60" s="61"/>
      <c r="Z60" s="61"/>
      <c r="AA60" s="61"/>
      <c r="AB60" s="61"/>
      <c r="AC60" s="64" t="s">
        <v>207</v>
      </c>
      <c r="AD60" s="475"/>
      <c r="AE60" s="475"/>
      <c r="AF60" s="475"/>
      <c r="AG60" s="475"/>
      <c r="AH60" s="475"/>
      <c r="AI60" s="475"/>
      <c r="AJ60" s="475"/>
      <c r="AK60" s="475"/>
      <c r="AL60" s="475"/>
      <c r="AM60" s="64" t="s">
        <v>189</v>
      </c>
      <c r="AN60" s="61"/>
      <c r="AO60" s="61"/>
      <c r="AP60" s="62"/>
      <c r="AZ60" s="195"/>
      <c r="BA60" s="195"/>
      <c r="BB60" s="195"/>
      <c r="BC60" s="195"/>
      <c r="BD60" s="195"/>
      <c r="BE60" s="195"/>
      <c r="BF60" s="195"/>
      <c r="BG60" s="195"/>
      <c r="BH60" s="195"/>
      <c r="BI60" s="195"/>
      <c r="BJ60" s="195"/>
      <c r="BK60" s="195"/>
      <c r="BL60" s="195"/>
      <c r="BM60" s="60"/>
      <c r="BN60" s="61"/>
      <c r="BO60" s="61"/>
      <c r="BP60" s="61"/>
      <c r="BQ60" s="61" t="s">
        <v>206</v>
      </c>
      <c r="BR60" s="61"/>
      <c r="BS60" s="61"/>
      <c r="BT60" s="61"/>
      <c r="BU60" s="61"/>
      <c r="BV60" s="61"/>
      <c r="BW60" s="61"/>
      <c r="BX60" s="61"/>
      <c r="BY60" s="61"/>
      <c r="BZ60" s="64" t="s">
        <v>207</v>
      </c>
      <c r="CA60" s="481"/>
      <c r="CB60" s="481"/>
      <c r="CC60" s="481"/>
      <c r="CD60" s="481"/>
      <c r="CE60" s="481"/>
      <c r="CF60" s="481"/>
      <c r="CG60" s="481"/>
      <c r="CH60" s="481"/>
      <c r="CI60" s="481"/>
      <c r="CJ60" s="64" t="s">
        <v>189</v>
      </c>
      <c r="CK60" s="61"/>
      <c r="CL60" s="61"/>
      <c r="CM60" s="62"/>
    </row>
    <row r="61" spans="2:91" s="3" customFormat="1" ht="21" customHeight="1">
      <c r="C61" s="195"/>
      <c r="D61" s="195"/>
      <c r="E61" s="195"/>
      <c r="F61" s="195"/>
      <c r="G61" s="195"/>
      <c r="H61" s="195"/>
      <c r="I61" s="195"/>
      <c r="J61" s="195"/>
      <c r="K61" s="195"/>
      <c r="L61" s="195"/>
      <c r="M61" s="195"/>
      <c r="N61" s="195"/>
      <c r="O61" s="195"/>
      <c r="P61" s="181" t="s">
        <v>208</v>
      </c>
      <c r="Q61" s="182"/>
      <c r="R61" s="182"/>
      <c r="S61" s="182"/>
      <c r="T61" s="182"/>
      <c r="U61" s="183"/>
      <c r="V61" s="308"/>
      <c r="W61" s="309"/>
      <c r="X61" s="65"/>
      <c r="Y61" s="66" t="s">
        <v>209</v>
      </c>
      <c r="Z61" s="67"/>
      <c r="AA61" s="66" t="s">
        <v>210</v>
      </c>
      <c r="AB61" s="67"/>
      <c r="AC61" s="66" t="s">
        <v>211</v>
      </c>
      <c r="AD61" s="66"/>
      <c r="AE61" s="66" t="s">
        <v>212</v>
      </c>
      <c r="AF61" s="309"/>
      <c r="AG61" s="309"/>
      <c r="AH61" s="67"/>
      <c r="AI61" s="66" t="s">
        <v>209</v>
      </c>
      <c r="AJ61" s="67"/>
      <c r="AK61" s="66" t="s">
        <v>210</v>
      </c>
      <c r="AL61" s="67"/>
      <c r="AM61" s="66" t="s">
        <v>211</v>
      </c>
      <c r="AN61" s="66"/>
      <c r="AO61" s="29"/>
      <c r="AP61" s="30"/>
      <c r="AZ61" s="195"/>
      <c r="BA61" s="195"/>
      <c r="BB61" s="195"/>
      <c r="BC61" s="195"/>
      <c r="BD61" s="195"/>
      <c r="BE61" s="195"/>
      <c r="BF61" s="195"/>
      <c r="BG61" s="195"/>
      <c r="BH61" s="195"/>
      <c r="BI61" s="195"/>
      <c r="BJ61" s="195"/>
      <c r="BK61" s="195"/>
      <c r="BL61" s="195"/>
      <c r="BM61" s="182" t="s">
        <v>208</v>
      </c>
      <c r="BN61" s="182"/>
      <c r="BO61" s="182"/>
      <c r="BP61" s="182"/>
      <c r="BQ61" s="182"/>
      <c r="BR61" s="183"/>
      <c r="BS61" s="315"/>
      <c r="BT61" s="316"/>
      <c r="BU61" s="66"/>
      <c r="BV61" s="66" t="s">
        <v>209</v>
      </c>
      <c r="BW61" s="68"/>
      <c r="BX61" s="66" t="s">
        <v>210</v>
      </c>
      <c r="BY61" s="68"/>
      <c r="BZ61" s="66" t="s">
        <v>211</v>
      </c>
      <c r="CA61" s="66"/>
      <c r="CB61" s="66" t="s">
        <v>212</v>
      </c>
      <c r="CC61" s="316"/>
      <c r="CD61" s="316"/>
      <c r="CE61" s="68"/>
      <c r="CF61" s="66" t="s">
        <v>209</v>
      </c>
      <c r="CG61" s="68"/>
      <c r="CH61" s="66" t="s">
        <v>210</v>
      </c>
      <c r="CI61" s="68"/>
      <c r="CJ61" s="66" t="s">
        <v>211</v>
      </c>
      <c r="CK61" s="66"/>
      <c r="CL61" s="29"/>
      <c r="CM61" s="30"/>
    </row>
    <row r="62" spans="2:91" s="3" customFormat="1" ht="21" customHeight="1">
      <c r="C62" s="195"/>
      <c r="D62" s="195"/>
      <c r="E62" s="195"/>
      <c r="F62" s="195"/>
      <c r="G62" s="195" t="s">
        <v>215</v>
      </c>
      <c r="H62" s="195"/>
      <c r="I62" s="195"/>
      <c r="J62" s="195"/>
      <c r="K62" s="195"/>
      <c r="L62" s="195"/>
      <c r="M62" s="195"/>
      <c r="N62" s="195"/>
      <c r="O62" s="195"/>
      <c r="P62" s="476"/>
      <c r="Q62" s="477"/>
      <c r="R62" s="477"/>
      <c r="S62" s="477"/>
      <c r="T62" s="477"/>
      <c r="U62" s="477"/>
      <c r="V62" s="12" t="s">
        <v>216</v>
      </c>
      <c r="W62" s="12"/>
      <c r="X62" s="477"/>
      <c r="Y62" s="477"/>
      <c r="Z62" s="477"/>
      <c r="AA62" s="477"/>
      <c r="AB62" s="12" t="s">
        <v>217</v>
      </c>
      <c r="AC62" s="12"/>
      <c r="AD62" s="12"/>
      <c r="AE62" s="12"/>
      <c r="AF62" s="478"/>
      <c r="AG62" s="478"/>
      <c r="AH62" s="478"/>
      <c r="AI62" s="478"/>
      <c r="AJ62" s="478"/>
      <c r="AK62" s="478"/>
      <c r="AL62" s="478"/>
      <c r="AM62" s="221" t="s">
        <v>218</v>
      </c>
      <c r="AN62" s="221"/>
      <c r="AO62" s="221"/>
      <c r="AP62" s="447"/>
      <c r="AZ62" s="195"/>
      <c r="BA62" s="195"/>
      <c r="BB62" s="195"/>
      <c r="BC62" s="195"/>
      <c r="BD62" s="195" t="s">
        <v>215</v>
      </c>
      <c r="BE62" s="195"/>
      <c r="BF62" s="195"/>
      <c r="BG62" s="195"/>
      <c r="BH62" s="195"/>
      <c r="BI62" s="195"/>
      <c r="BJ62" s="195"/>
      <c r="BK62" s="195"/>
      <c r="BL62" s="195"/>
      <c r="BM62" s="484" t="s">
        <v>219</v>
      </c>
      <c r="BN62" s="479"/>
      <c r="BO62" s="479"/>
      <c r="BP62" s="479"/>
      <c r="BQ62" s="479"/>
      <c r="BR62" s="479"/>
      <c r="BS62" s="12" t="s">
        <v>216</v>
      </c>
      <c r="BT62" s="12"/>
      <c r="BU62" s="479">
        <v>2</v>
      </c>
      <c r="BV62" s="479"/>
      <c r="BW62" s="479"/>
      <c r="BX62" s="479"/>
      <c r="BY62" s="12" t="s">
        <v>217</v>
      </c>
      <c r="BZ62" s="12"/>
      <c r="CA62" s="12"/>
      <c r="CB62" s="12"/>
      <c r="CC62" s="480" t="s">
        <v>220</v>
      </c>
      <c r="CD62" s="480"/>
      <c r="CE62" s="480"/>
      <c r="CF62" s="480"/>
      <c r="CG62" s="480"/>
      <c r="CH62" s="480"/>
      <c r="CI62" s="480"/>
      <c r="CJ62" s="221" t="s">
        <v>218</v>
      </c>
      <c r="CK62" s="221"/>
      <c r="CL62" s="221"/>
      <c r="CM62" s="447"/>
    </row>
    <row r="63" spans="2:91" s="3" customFormat="1" ht="21" customHeight="1">
      <c r="C63" s="195"/>
      <c r="D63" s="195"/>
      <c r="E63" s="195"/>
      <c r="F63" s="195"/>
      <c r="G63" s="195"/>
      <c r="H63" s="195"/>
      <c r="I63" s="195"/>
      <c r="J63" s="195"/>
      <c r="K63" s="195"/>
      <c r="L63" s="195"/>
      <c r="M63" s="195"/>
      <c r="N63" s="195"/>
      <c r="O63" s="195"/>
      <c r="P63" s="483"/>
      <c r="Q63" s="481"/>
      <c r="R63" s="481"/>
      <c r="S63" s="481"/>
      <c r="T63" s="481"/>
      <c r="U63" s="481"/>
      <c r="V63" s="61" t="s">
        <v>221</v>
      </c>
      <c r="W63" s="61"/>
      <c r="X63" s="61"/>
      <c r="Y63" s="61"/>
      <c r="Z63" s="61"/>
      <c r="AA63" s="450">
        <f>SUM(AD17,AD23,AD25)</f>
        <v>0</v>
      </c>
      <c r="AB63" s="450"/>
      <c r="AC63" s="450"/>
      <c r="AD63" s="450"/>
      <c r="AE63" s="450"/>
      <c r="AF63" s="450"/>
      <c r="AG63" s="450"/>
      <c r="AH63" s="450"/>
      <c r="AI63" s="450"/>
      <c r="AJ63" s="450"/>
      <c r="AK63" s="450"/>
      <c r="AL63" s="481" t="s">
        <v>141</v>
      </c>
      <c r="AM63" s="481"/>
      <c r="AN63" s="481"/>
      <c r="AO63" s="481"/>
      <c r="AP63" s="482"/>
      <c r="AZ63" s="195"/>
      <c r="BA63" s="195"/>
      <c r="BB63" s="195"/>
      <c r="BC63" s="195"/>
      <c r="BD63" s="195"/>
      <c r="BE63" s="195"/>
      <c r="BF63" s="195"/>
      <c r="BG63" s="195"/>
      <c r="BH63" s="195"/>
      <c r="BI63" s="195"/>
      <c r="BJ63" s="195"/>
      <c r="BK63" s="195"/>
      <c r="BL63" s="195"/>
      <c r="BM63" s="483"/>
      <c r="BN63" s="481"/>
      <c r="BO63" s="481"/>
      <c r="BP63" s="481"/>
      <c r="BQ63" s="481"/>
      <c r="BR63" s="481"/>
      <c r="BS63" s="61" t="s">
        <v>221</v>
      </c>
      <c r="BT63" s="61"/>
      <c r="BU63" s="61"/>
      <c r="BV63" s="61"/>
      <c r="BW63" s="61"/>
      <c r="BX63" s="450">
        <f>SUM(CA20,CA26,CA29)</f>
        <v>780</v>
      </c>
      <c r="BY63" s="450"/>
      <c r="BZ63" s="450"/>
      <c r="CA63" s="450"/>
      <c r="CB63" s="450"/>
      <c r="CC63" s="450"/>
      <c r="CD63" s="450"/>
      <c r="CE63" s="450"/>
      <c r="CF63" s="450"/>
      <c r="CG63" s="450"/>
      <c r="CH63" s="450"/>
      <c r="CI63" s="481" t="s">
        <v>141</v>
      </c>
      <c r="CJ63" s="481"/>
      <c r="CK63" s="481"/>
      <c r="CL63" s="481"/>
      <c r="CM63" s="482"/>
    </row>
    <row r="64" spans="2:91" s="3" customFormat="1" ht="30" customHeight="1">
      <c r="C64" s="195"/>
      <c r="D64" s="195"/>
      <c r="E64" s="195"/>
      <c r="F64" s="195"/>
      <c r="G64" s="301" t="s">
        <v>361</v>
      </c>
      <c r="H64" s="301"/>
      <c r="I64" s="301"/>
      <c r="J64" s="301"/>
      <c r="K64" s="301"/>
      <c r="L64" s="301"/>
      <c r="M64" s="301"/>
      <c r="N64" s="301"/>
      <c r="O64" s="301"/>
      <c r="P64" s="181" t="s">
        <v>223</v>
      </c>
      <c r="Q64" s="182"/>
      <c r="R64" s="182"/>
      <c r="S64" s="182"/>
      <c r="T64" s="182"/>
      <c r="U64" s="183"/>
      <c r="V64" s="308"/>
      <c r="W64" s="309"/>
      <c r="X64" s="309"/>
      <c r="Y64" s="309"/>
      <c r="Z64" s="309"/>
      <c r="AA64" s="12" t="s">
        <v>209</v>
      </c>
      <c r="AB64" s="12"/>
      <c r="AC64" s="12"/>
      <c r="AD64" s="309"/>
      <c r="AE64" s="309"/>
      <c r="AF64" s="12" t="s">
        <v>210</v>
      </c>
      <c r="AG64" s="12"/>
      <c r="AH64" s="12"/>
      <c r="AI64" s="12"/>
      <c r="AJ64" s="12"/>
      <c r="AK64" s="12" t="s">
        <v>224</v>
      </c>
      <c r="AL64" s="12"/>
      <c r="AM64" s="12"/>
      <c r="AN64" s="12"/>
      <c r="AO64" s="12"/>
      <c r="AP64" s="28"/>
      <c r="AZ64" s="195"/>
      <c r="BA64" s="195"/>
      <c r="BB64" s="195"/>
      <c r="BC64" s="195"/>
      <c r="BD64" s="301" t="s">
        <v>361</v>
      </c>
      <c r="BE64" s="301"/>
      <c r="BF64" s="301"/>
      <c r="BG64" s="301"/>
      <c r="BH64" s="301"/>
      <c r="BI64" s="301"/>
      <c r="BJ64" s="301"/>
      <c r="BK64" s="301"/>
      <c r="BL64" s="301"/>
      <c r="BM64" s="182" t="s">
        <v>223</v>
      </c>
      <c r="BN64" s="182"/>
      <c r="BO64" s="182"/>
      <c r="BP64" s="182"/>
      <c r="BQ64" s="182"/>
      <c r="BR64" s="183"/>
      <c r="BS64" s="315"/>
      <c r="BT64" s="316"/>
      <c r="BU64" s="316"/>
      <c r="BV64" s="316"/>
      <c r="BW64" s="316"/>
      <c r="BX64" s="12" t="s">
        <v>209</v>
      </c>
      <c r="BY64" s="12"/>
      <c r="BZ64" s="12"/>
      <c r="CA64" s="316"/>
      <c r="CB64" s="316"/>
      <c r="CC64" s="12" t="s">
        <v>210</v>
      </c>
      <c r="CD64" s="12"/>
      <c r="CE64" s="12"/>
      <c r="CF64" s="12"/>
      <c r="CG64" s="12"/>
      <c r="CH64" s="12" t="s">
        <v>224</v>
      </c>
      <c r="CI64" s="12"/>
      <c r="CJ64" s="12"/>
      <c r="CK64" s="12"/>
      <c r="CL64" s="12"/>
      <c r="CM64" s="28"/>
    </row>
    <row r="65" spans="2:93" s="3" customFormat="1" ht="30" customHeight="1">
      <c r="C65" s="195"/>
      <c r="D65" s="195"/>
      <c r="E65" s="195"/>
      <c r="F65" s="195"/>
      <c r="G65" s="301"/>
      <c r="H65" s="301"/>
      <c r="I65" s="301"/>
      <c r="J65" s="301"/>
      <c r="K65" s="301"/>
      <c r="L65" s="301"/>
      <c r="M65" s="301"/>
      <c r="N65" s="301"/>
      <c r="O65" s="301"/>
      <c r="P65" s="181" t="s">
        <v>225</v>
      </c>
      <c r="Q65" s="182"/>
      <c r="R65" s="182"/>
      <c r="S65" s="182"/>
      <c r="T65" s="182"/>
      <c r="U65" s="183"/>
      <c r="V65" s="308"/>
      <c r="W65" s="309"/>
      <c r="X65" s="309"/>
      <c r="Y65" s="309"/>
      <c r="Z65" s="309"/>
      <c r="AA65" s="12" t="s">
        <v>209</v>
      </c>
      <c r="AB65" s="12"/>
      <c r="AC65" s="12"/>
      <c r="AD65" s="309"/>
      <c r="AE65" s="309"/>
      <c r="AF65" s="12" t="s">
        <v>210</v>
      </c>
      <c r="AG65" s="12"/>
      <c r="AH65" s="12"/>
      <c r="AI65" s="12"/>
      <c r="AJ65" s="12"/>
      <c r="AK65" s="12" t="s">
        <v>224</v>
      </c>
      <c r="AL65" s="12"/>
      <c r="AM65" s="12"/>
      <c r="AN65" s="12"/>
      <c r="AO65" s="12"/>
      <c r="AP65" s="28"/>
      <c r="AZ65" s="195"/>
      <c r="BA65" s="195"/>
      <c r="BB65" s="195"/>
      <c r="BC65" s="195"/>
      <c r="BD65" s="301"/>
      <c r="BE65" s="301"/>
      <c r="BF65" s="301"/>
      <c r="BG65" s="301"/>
      <c r="BH65" s="301"/>
      <c r="BI65" s="301"/>
      <c r="BJ65" s="301"/>
      <c r="BK65" s="301"/>
      <c r="BL65" s="301"/>
      <c r="BM65" s="182" t="s">
        <v>225</v>
      </c>
      <c r="BN65" s="182"/>
      <c r="BO65" s="182"/>
      <c r="BP65" s="182"/>
      <c r="BQ65" s="182"/>
      <c r="BR65" s="183"/>
      <c r="BS65" s="315"/>
      <c r="BT65" s="316"/>
      <c r="BU65" s="316"/>
      <c r="BV65" s="316"/>
      <c r="BW65" s="316"/>
      <c r="BX65" s="12" t="s">
        <v>209</v>
      </c>
      <c r="BY65" s="12"/>
      <c r="BZ65" s="12"/>
      <c r="CA65" s="316"/>
      <c r="CB65" s="316"/>
      <c r="CC65" s="12" t="s">
        <v>210</v>
      </c>
      <c r="CD65" s="12"/>
      <c r="CE65" s="12"/>
      <c r="CF65" s="12"/>
      <c r="CG65" s="12"/>
      <c r="CH65" s="12" t="s">
        <v>224</v>
      </c>
      <c r="CI65" s="12"/>
      <c r="CJ65" s="12"/>
      <c r="CK65" s="12"/>
      <c r="CL65" s="12"/>
      <c r="CM65" s="28"/>
    </row>
    <row r="66" spans="2:93" s="3" customFormat="1" ht="21" customHeight="1">
      <c r="C66" s="249" t="s">
        <v>226</v>
      </c>
      <c r="D66" s="250"/>
      <c r="E66" s="250"/>
      <c r="F66" s="250"/>
      <c r="G66" s="250"/>
      <c r="H66" s="250"/>
      <c r="I66" s="250"/>
      <c r="J66" s="250"/>
      <c r="K66" s="250"/>
      <c r="L66" s="250"/>
      <c r="M66" s="250"/>
      <c r="N66" s="250"/>
      <c r="O66" s="251"/>
      <c r="P66" s="46" t="s">
        <v>227</v>
      </c>
      <c r="Q66" s="12"/>
      <c r="R66" s="12"/>
      <c r="S66" s="12"/>
      <c r="T66" s="12"/>
      <c r="U66" s="12"/>
      <c r="V66" s="12"/>
      <c r="W66" s="12"/>
      <c r="X66" s="12"/>
      <c r="Y66" s="12"/>
      <c r="Z66" s="12"/>
      <c r="AA66" s="12" t="s">
        <v>204</v>
      </c>
      <c r="AB66" s="12"/>
      <c r="AC66" s="12"/>
      <c r="AD66" s="12"/>
      <c r="AE66" s="12"/>
      <c r="AF66" s="12"/>
      <c r="AG66" s="12"/>
      <c r="AH66" s="12" t="s">
        <v>205</v>
      </c>
      <c r="AI66" s="12"/>
      <c r="AJ66" s="12"/>
      <c r="AK66" s="12"/>
      <c r="AL66" s="12"/>
      <c r="AM66" s="12"/>
      <c r="AN66" s="12"/>
      <c r="AO66" s="12"/>
      <c r="AP66" s="28"/>
      <c r="AZ66" s="249" t="s">
        <v>226</v>
      </c>
      <c r="BA66" s="250"/>
      <c r="BB66" s="250"/>
      <c r="BC66" s="250"/>
      <c r="BD66" s="250"/>
      <c r="BE66" s="250"/>
      <c r="BF66" s="250"/>
      <c r="BG66" s="250"/>
      <c r="BH66" s="250"/>
      <c r="BI66" s="250"/>
      <c r="BJ66" s="250"/>
      <c r="BK66" s="250"/>
      <c r="BL66" s="251"/>
      <c r="BM66" s="46" t="s">
        <v>227</v>
      </c>
      <c r="BN66" s="12"/>
      <c r="BO66" s="12"/>
      <c r="BP66" s="12"/>
      <c r="BQ66" s="12"/>
      <c r="BR66" s="12"/>
      <c r="BS66" s="12"/>
      <c r="BT66" s="12"/>
      <c r="BU66" s="12"/>
      <c r="BV66" s="12"/>
      <c r="BW66" s="12"/>
      <c r="BX66" s="12" t="s">
        <v>204</v>
      </c>
      <c r="BY66" s="12"/>
      <c r="BZ66" s="12"/>
      <c r="CA66" s="12"/>
      <c r="CB66" s="12"/>
      <c r="CC66" s="12"/>
      <c r="CD66" s="12"/>
      <c r="CE66" s="12" t="s">
        <v>205</v>
      </c>
      <c r="CF66" s="12"/>
      <c r="CG66" s="12"/>
      <c r="CH66" s="12"/>
      <c r="CI66" s="12"/>
      <c r="CJ66" s="12"/>
      <c r="CK66" s="12"/>
      <c r="CL66" s="12"/>
      <c r="CM66" s="28"/>
    </row>
    <row r="67" spans="2:93" s="3" customFormat="1" ht="21" customHeight="1">
      <c r="C67" s="485"/>
      <c r="D67" s="486"/>
      <c r="E67" s="486"/>
      <c r="F67" s="486"/>
      <c r="G67" s="486"/>
      <c r="H67" s="486"/>
      <c r="I67" s="486"/>
      <c r="J67" s="486"/>
      <c r="K67" s="486"/>
      <c r="L67" s="486"/>
      <c r="M67" s="486"/>
      <c r="N67" s="486"/>
      <c r="O67" s="487"/>
      <c r="P67" s="60"/>
      <c r="Q67" s="61"/>
      <c r="R67" s="61"/>
      <c r="S67" s="61"/>
      <c r="T67" s="61"/>
      <c r="U67" s="61"/>
      <c r="V67" s="61"/>
      <c r="W67" s="61"/>
      <c r="X67" s="61"/>
      <c r="Y67" s="61"/>
      <c r="Z67" s="61"/>
      <c r="AA67" s="61" t="s">
        <v>206</v>
      </c>
      <c r="AB67" s="61"/>
      <c r="AC67" s="61"/>
      <c r="AD67" s="61"/>
      <c r="AE67" s="61"/>
      <c r="AF67" s="61"/>
      <c r="AG67" s="61"/>
      <c r="AH67" s="64" t="s">
        <v>207</v>
      </c>
      <c r="AI67" s="475"/>
      <c r="AJ67" s="475"/>
      <c r="AK67" s="475"/>
      <c r="AL67" s="475"/>
      <c r="AM67" s="475"/>
      <c r="AN67" s="475"/>
      <c r="AO67" s="475"/>
      <c r="AP67" s="70" t="s">
        <v>189</v>
      </c>
      <c r="AZ67" s="485"/>
      <c r="BA67" s="486"/>
      <c r="BB67" s="486"/>
      <c r="BC67" s="486"/>
      <c r="BD67" s="486"/>
      <c r="BE67" s="486"/>
      <c r="BF67" s="486"/>
      <c r="BG67" s="486"/>
      <c r="BH67" s="486"/>
      <c r="BI67" s="486"/>
      <c r="BJ67" s="486"/>
      <c r="BK67" s="486"/>
      <c r="BL67" s="487"/>
      <c r="BM67" s="60"/>
      <c r="BN67" s="61"/>
      <c r="BO67" s="61"/>
      <c r="BP67" s="61"/>
      <c r="BQ67" s="61"/>
      <c r="BR67" s="61"/>
      <c r="BS67" s="61"/>
      <c r="BT67" s="61"/>
      <c r="BU67" s="61"/>
      <c r="BV67" s="61"/>
      <c r="BW67" s="61"/>
      <c r="BX67" s="61" t="s">
        <v>206</v>
      </c>
      <c r="BY67" s="61"/>
      <c r="BZ67" s="61"/>
      <c r="CA67" s="61"/>
      <c r="CB67" s="61"/>
      <c r="CC67" s="61"/>
      <c r="CD67" s="61"/>
      <c r="CE67" s="64" t="s">
        <v>207</v>
      </c>
      <c r="CF67" s="481"/>
      <c r="CG67" s="481"/>
      <c r="CH67" s="481"/>
      <c r="CI67" s="481"/>
      <c r="CJ67" s="481"/>
      <c r="CK67" s="481"/>
      <c r="CL67" s="481"/>
      <c r="CM67" s="70" t="s">
        <v>189</v>
      </c>
    </row>
    <row r="68" spans="2:93" s="3" customFormat="1" ht="21" customHeight="1">
      <c r="C68" s="252"/>
      <c r="D68" s="253"/>
      <c r="E68" s="253"/>
      <c r="F68" s="253"/>
      <c r="G68" s="253"/>
      <c r="H68" s="253"/>
      <c r="I68" s="253"/>
      <c r="J68" s="253"/>
      <c r="K68" s="253"/>
      <c r="L68" s="253"/>
      <c r="M68" s="253"/>
      <c r="N68" s="253"/>
      <c r="O68" s="254"/>
      <c r="P68" s="181" t="s">
        <v>208</v>
      </c>
      <c r="Q68" s="182"/>
      <c r="R68" s="182"/>
      <c r="S68" s="182"/>
      <c r="T68" s="182"/>
      <c r="U68" s="183"/>
      <c r="V68" s="308"/>
      <c r="W68" s="309"/>
      <c r="X68" s="65"/>
      <c r="Y68" s="66" t="s">
        <v>209</v>
      </c>
      <c r="Z68" s="65"/>
      <c r="AA68" s="66" t="s">
        <v>210</v>
      </c>
      <c r="AB68" s="65"/>
      <c r="AC68" s="66" t="s">
        <v>211</v>
      </c>
      <c r="AD68" s="66"/>
      <c r="AE68" s="66" t="s">
        <v>212</v>
      </c>
      <c r="AF68" s="309"/>
      <c r="AG68" s="309"/>
      <c r="AH68" s="65"/>
      <c r="AI68" s="66" t="s">
        <v>209</v>
      </c>
      <c r="AJ68" s="65"/>
      <c r="AK68" s="66" t="s">
        <v>210</v>
      </c>
      <c r="AL68" s="65"/>
      <c r="AM68" s="66" t="s">
        <v>211</v>
      </c>
      <c r="AN68" s="66"/>
      <c r="AO68" s="29"/>
      <c r="AP68" s="30"/>
      <c r="AZ68" s="252"/>
      <c r="BA68" s="253"/>
      <c r="BB68" s="253"/>
      <c r="BC68" s="253"/>
      <c r="BD68" s="253"/>
      <c r="BE68" s="253"/>
      <c r="BF68" s="253"/>
      <c r="BG68" s="253"/>
      <c r="BH68" s="253"/>
      <c r="BI68" s="253"/>
      <c r="BJ68" s="253"/>
      <c r="BK68" s="253"/>
      <c r="BL68" s="254"/>
      <c r="BM68" s="182" t="s">
        <v>208</v>
      </c>
      <c r="BN68" s="182"/>
      <c r="BO68" s="182"/>
      <c r="BP68" s="182"/>
      <c r="BQ68" s="182"/>
      <c r="BR68" s="183"/>
      <c r="BS68" s="315" t="s">
        <v>213</v>
      </c>
      <c r="BT68" s="316"/>
      <c r="BU68" s="66">
        <v>23</v>
      </c>
      <c r="BV68" s="66" t="s">
        <v>209</v>
      </c>
      <c r="BW68" s="66">
        <v>4</v>
      </c>
      <c r="BX68" s="66" t="s">
        <v>210</v>
      </c>
      <c r="BY68" s="66">
        <v>1</v>
      </c>
      <c r="BZ68" s="66" t="s">
        <v>211</v>
      </c>
      <c r="CA68" s="66"/>
      <c r="CB68" s="66" t="s">
        <v>212</v>
      </c>
      <c r="CC68" s="316" t="s">
        <v>214</v>
      </c>
      <c r="CD68" s="316"/>
      <c r="CE68" s="66">
        <v>8</v>
      </c>
      <c r="CF68" s="66" t="s">
        <v>209</v>
      </c>
      <c r="CG68" s="66">
        <v>3</v>
      </c>
      <c r="CH68" s="66" t="s">
        <v>210</v>
      </c>
      <c r="CI68" s="66">
        <v>31</v>
      </c>
      <c r="CJ68" s="66" t="s">
        <v>211</v>
      </c>
      <c r="CK68" s="66"/>
      <c r="CL68" s="29"/>
      <c r="CM68" s="30"/>
    </row>
    <row r="69" spans="2:93" s="3" customFormat="1" ht="22.5" customHeight="1"/>
    <row r="70" spans="2:93" s="3" customFormat="1" ht="22.5" customHeight="1">
      <c r="B70" s="9" t="s">
        <v>228</v>
      </c>
      <c r="AY70" s="9" t="s">
        <v>228</v>
      </c>
    </row>
    <row r="71" spans="2:93" ht="18.75" customHeight="1">
      <c r="B71" s="4" t="s">
        <v>229</v>
      </c>
      <c r="D71" s="4"/>
      <c r="AE71" s="488" t="s">
        <v>230</v>
      </c>
      <c r="AF71" s="488"/>
      <c r="AG71" s="488"/>
      <c r="AH71" s="488"/>
      <c r="AI71" s="488"/>
      <c r="AJ71" s="488"/>
      <c r="AK71" s="488"/>
      <c r="AL71" s="488"/>
      <c r="AM71" s="488"/>
      <c r="AN71" s="4" t="s">
        <v>231</v>
      </c>
      <c r="AO71" s="20"/>
      <c r="AP71" s="20"/>
      <c r="AQ71" s="20"/>
      <c r="AR71" s="4"/>
      <c r="AY71" s="4" t="s">
        <v>229</v>
      </c>
      <c r="BA71" s="4"/>
      <c r="CB71" s="123" t="s">
        <v>230</v>
      </c>
      <c r="CC71" s="20"/>
      <c r="CD71" s="20"/>
      <c r="CF71" s="20"/>
      <c r="CG71" s="20"/>
      <c r="CH71" s="20"/>
      <c r="CI71" s="20"/>
      <c r="CJ71" s="20"/>
      <c r="CK71" s="4" t="s">
        <v>231</v>
      </c>
      <c r="CL71" s="20"/>
      <c r="CM71" s="20"/>
      <c r="CN71" s="20"/>
      <c r="CO71" s="4"/>
    </row>
    <row r="72" spans="2:93" ht="18.75" customHeight="1">
      <c r="B72" s="10" t="s">
        <v>232</v>
      </c>
      <c r="AN72" s="71" t="s">
        <v>233</v>
      </c>
      <c r="AY72" s="10" t="s">
        <v>232</v>
      </c>
      <c r="CK72" s="71" t="s">
        <v>233</v>
      </c>
    </row>
    <row r="73" spans="2:93" ht="22.5" customHeight="1">
      <c r="D73" s="181"/>
      <c r="E73" s="182"/>
      <c r="F73" s="182"/>
      <c r="G73" s="182"/>
      <c r="H73" s="182"/>
      <c r="I73" s="183"/>
      <c r="J73" s="181" t="s">
        <v>234</v>
      </c>
      <c r="K73" s="182"/>
      <c r="L73" s="182"/>
      <c r="M73" s="182"/>
      <c r="N73" s="182"/>
      <c r="O73" s="182"/>
      <c r="P73" s="182"/>
      <c r="Q73" s="182"/>
      <c r="R73" s="182"/>
      <c r="S73" s="182"/>
      <c r="T73" s="182"/>
      <c r="U73" s="182"/>
      <c r="V73" s="182"/>
      <c r="W73" s="182"/>
      <c r="X73" s="182"/>
      <c r="Y73" s="182"/>
      <c r="Z73" s="182"/>
      <c r="AA73" s="182"/>
      <c r="AB73" s="182"/>
      <c r="AC73" s="182"/>
      <c r="AD73" s="182"/>
      <c r="AE73" s="182"/>
      <c r="AF73" s="182"/>
      <c r="AG73" s="182"/>
      <c r="AH73" s="182"/>
      <c r="AI73" s="182"/>
      <c r="AJ73" s="182"/>
      <c r="AK73" s="182"/>
      <c r="AL73" s="182"/>
      <c r="AM73" s="182"/>
      <c r="AN73" s="183"/>
      <c r="BA73" s="181"/>
      <c r="BB73" s="182"/>
      <c r="BC73" s="182"/>
      <c r="BD73" s="182"/>
      <c r="BE73" s="182"/>
      <c r="BF73" s="183"/>
      <c r="BG73" s="181" t="s">
        <v>234</v>
      </c>
      <c r="BH73" s="182"/>
      <c r="BI73" s="182"/>
      <c r="BJ73" s="182"/>
      <c r="BK73" s="182"/>
      <c r="BL73" s="182"/>
      <c r="BM73" s="182"/>
      <c r="BN73" s="182"/>
      <c r="BO73" s="182"/>
      <c r="BP73" s="182"/>
      <c r="BQ73" s="182"/>
      <c r="BR73" s="182"/>
      <c r="BS73" s="182"/>
      <c r="BT73" s="182"/>
      <c r="BU73" s="182"/>
      <c r="BV73" s="182"/>
      <c r="BW73" s="182"/>
      <c r="BX73" s="182"/>
      <c r="BY73" s="182"/>
      <c r="BZ73" s="182"/>
      <c r="CA73" s="182"/>
      <c r="CB73" s="182"/>
      <c r="CC73" s="182"/>
      <c r="CD73" s="182"/>
      <c r="CE73" s="182"/>
      <c r="CF73" s="182"/>
      <c r="CG73" s="182"/>
      <c r="CH73" s="182"/>
      <c r="CI73" s="182"/>
      <c r="CJ73" s="182"/>
      <c r="CK73" s="183"/>
    </row>
    <row r="74" spans="2:93" ht="19.5" customHeight="1">
      <c r="D74" s="181" t="s">
        <v>235</v>
      </c>
      <c r="E74" s="182"/>
      <c r="F74" s="182"/>
      <c r="G74" s="182"/>
      <c r="H74" s="182"/>
      <c r="I74" s="183"/>
      <c r="J74" s="42"/>
      <c r="K74" s="29"/>
      <c r="L74" s="81" t="s">
        <v>236</v>
      </c>
      <c r="M74" s="2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c r="AN74" s="30"/>
      <c r="BA74" s="181" t="s">
        <v>235</v>
      </c>
      <c r="BB74" s="182"/>
      <c r="BC74" s="182"/>
      <c r="BD74" s="182"/>
      <c r="BE74" s="182"/>
      <c r="BF74" s="183"/>
      <c r="BG74" s="42"/>
      <c r="BH74" s="29"/>
      <c r="BI74" s="81" t="s">
        <v>236</v>
      </c>
      <c r="BJ74" s="29"/>
      <c r="BK74" s="29"/>
      <c r="BL74" s="29"/>
      <c r="BM74" s="29"/>
      <c r="BN74" s="29"/>
      <c r="BO74" s="29"/>
      <c r="BP74" s="29"/>
      <c r="BQ74" s="29"/>
      <c r="BR74" s="29"/>
      <c r="BS74" s="29"/>
      <c r="BT74" s="29"/>
      <c r="BU74" s="29"/>
      <c r="BV74" s="29"/>
      <c r="BW74" s="29"/>
      <c r="BX74" s="29"/>
      <c r="BY74" s="29"/>
      <c r="BZ74" s="29"/>
      <c r="CA74" s="29"/>
      <c r="CB74" s="29"/>
      <c r="CC74" s="29"/>
      <c r="CD74" s="29"/>
      <c r="CE74" s="29"/>
      <c r="CF74" s="29"/>
      <c r="CG74" s="29"/>
      <c r="CH74" s="29"/>
      <c r="CI74" s="29"/>
      <c r="CJ74" s="29"/>
      <c r="CK74" s="30"/>
    </row>
    <row r="75" spans="2:93" ht="22.5" customHeight="1"/>
    <row r="76" spans="2:93" ht="18.75" customHeight="1">
      <c r="B76" s="10" t="s">
        <v>238</v>
      </c>
      <c r="AY76" s="10" t="s">
        <v>238</v>
      </c>
    </row>
    <row r="77" spans="2:93" ht="22.5" customHeight="1">
      <c r="D77" s="181"/>
      <c r="E77" s="182"/>
      <c r="F77" s="182"/>
      <c r="G77" s="182"/>
      <c r="H77" s="182"/>
      <c r="I77" s="182"/>
      <c r="J77" s="183"/>
      <c r="K77" s="181" t="s">
        <v>239</v>
      </c>
      <c r="L77" s="182"/>
      <c r="M77" s="182"/>
      <c r="N77" s="182"/>
      <c r="O77" s="182"/>
      <c r="P77" s="182"/>
      <c r="Q77" s="182"/>
      <c r="R77" s="182"/>
      <c r="S77" s="182"/>
      <c r="T77" s="182"/>
      <c r="U77" s="182"/>
      <c r="V77" s="182"/>
      <c r="W77" s="182"/>
      <c r="X77" s="182"/>
      <c r="Y77" s="182"/>
      <c r="Z77" s="182"/>
      <c r="AA77" s="182"/>
      <c r="AB77" s="182"/>
      <c r="AC77" s="182"/>
      <c r="AD77" s="182"/>
      <c r="AE77" s="182"/>
      <c r="AF77" s="182"/>
      <c r="AG77" s="182"/>
      <c r="AH77" s="182"/>
      <c r="AI77" s="182"/>
      <c r="AJ77" s="182"/>
      <c r="AK77" s="182"/>
      <c r="AL77" s="182"/>
      <c r="AM77" s="182"/>
      <c r="AN77" s="182"/>
      <c r="AO77" s="182"/>
      <c r="AP77" s="182"/>
      <c r="AQ77" s="182"/>
      <c r="AR77" s="183"/>
      <c r="BA77" s="181"/>
      <c r="BB77" s="182"/>
      <c r="BC77" s="182"/>
      <c r="BD77" s="182"/>
      <c r="BE77" s="182"/>
      <c r="BF77" s="182"/>
      <c r="BG77" s="183"/>
      <c r="BH77" s="181" t="s">
        <v>239</v>
      </c>
      <c r="BI77" s="182"/>
      <c r="BJ77" s="182"/>
      <c r="BK77" s="182"/>
      <c r="BL77" s="182"/>
      <c r="BM77" s="182"/>
      <c r="BN77" s="182"/>
      <c r="BO77" s="182"/>
      <c r="BP77" s="182"/>
      <c r="BQ77" s="182"/>
      <c r="BR77" s="182"/>
      <c r="BS77" s="182"/>
      <c r="BT77" s="182"/>
      <c r="BU77" s="182"/>
      <c r="BV77" s="182"/>
      <c r="BW77" s="182"/>
      <c r="BX77" s="182"/>
      <c r="BY77" s="182"/>
      <c r="BZ77" s="182"/>
      <c r="CA77" s="182"/>
      <c r="CB77" s="182"/>
      <c r="CC77" s="182"/>
      <c r="CD77" s="182"/>
      <c r="CE77" s="182"/>
      <c r="CF77" s="182"/>
      <c r="CG77" s="182"/>
      <c r="CH77" s="182"/>
      <c r="CI77" s="182"/>
      <c r="CJ77" s="182"/>
      <c r="CK77" s="182"/>
      <c r="CL77" s="182"/>
      <c r="CM77" s="182"/>
      <c r="CN77" s="182"/>
      <c r="CO77" s="183"/>
    </row>
    <row r="78" spans="2:93" ht="21" customHeight="1">
      <c r="D78" s="489" t="s">
        <v>240</v>
      </c>
      <c r="E78" s="489"/>
      <c r="F78" s="302" t="s">
        <v>241</v>
      </c>
      <c r="G78" s="302"/>
      <c r="H78" s="302"/>
      <c r="I78" s="302"/>
      <c r="J78" s="302"/>
      <c r="K78" s="80"/>
      <c r="L78" s="81"/>
      <c r="M78" s="81" t="s">
        <v>242</v>
      </c>
      <c r="N78" s="81"/>
      <c r="O78" s="81"/>
      <c r="P78" s="81"/>
      <c r="Q78" s="81"/>
      <c r="R78" s="81"/>
      <c r="S78" s="81"/>
      <c r="T78" s="81"/>
      <c r="U78" s="81"/>
      <c r="V78" s="81"/>
      <c r="W78" s="81" t="s">
        <v>243</v>
      </c>
      <c r="X78" s="81"/>
      <c r="Y78" s="81"/>
      <c r="Z78" s="81"/>
      <c r="AA78" s="81"/>
      <c r="AB78" s="81"/>
      <c r="AC78" s="81"/>
      <c r="AD78" s="81"/>
      <c r="AE78" s="81"/>
      <c r="AF78" s="81"/>
      <c r="AG78" s="81"/>
      <c r="AH78" s="81"/>
      <c r="AI78" s="81"/>
      <c r="AJ78" s="81"/>
      <c r="AK78" s="81"/>
      <c r="AL78" s="81"/>
      <c r="AM78" s="81"/>
      <c r="AN78" s="81"/>
      <c r="AO78" s="81"/>
      <c r="AP78" s="81"/>
      <c r="AQ78" s="82"/>
      <c r="AR78" s="83"/>
      <c r="BA78" s="489" t="s">
        <v>240</v>
      </c>
      <c r="BB78" s="489"/>
      <c r="BC78" s="302" t="s">
        <v>241</v>
      </c>
      <c r="BD78" s="302"/>
      <c r="BE78" s="302"/>
      <c r="BF78" s="302"/>
      <c r="BG78" s="302"/>
      <c r="BH78" s="80"/>
      <c r="BI78" s="81"/>
      <c r="BJ78" s="81" t="s">
        <v>242</v>
      </c>
      <c r="BK78" s="81"/>
      <c r="BL78" s="81"/>
      <c r="BM78" s="81"/>
      <c r="BN78" s="81"/>
      <c r="BO78" s="81"/>
      <c r="BP78" s="81"/>
      <c r="BQ78" s="81"/>
      <c r="BR78" s="81"/>
      <c r="BS78" s="81"/>
      <c r="BT78" s="81" t="s">
        <v>243</v>
      </c>
      <c r="BU78" s="81"/>
      <c r="BV78" s="81"/>
      <c r="BW78" s="81"/>
      <c r="BX78" s="81"/>
      <c r="BY78" s="81"/>
      <c r="BZ78" s="81"/>
      <c r="CA78" s="81"/>
      <c r="CB78" s="81"/>
      <c r="CC78" s="81"/>
      <c r="CD78" s="81"/>
      <c r="CE78" s="81"/>
      <c r="CF78" s="81"/>
      <c r="CG78" s="81"/>
      <c r="CH78" s="81"/>
      <c r="CI78" s="81"/>
      <c r="CJ78" s="81"/>
      <c r="CK78" s="81"/>
      <c r="CL78" s="81"/>
      <c r="CM78" s="81"/>
      <c r="CN78" s="82"/>
      <c r="CO78" s="83"/>
    </row>
    <row r="79" spans="2:93" ht="21" customHeight="1">
      <c r="D79" s="489"/>
      <c r="E79" s="489"/>
      <c r="F79" s="302" t="s">
        <v>244</v>
      </c>
      <c r="G79" s="302"/>
      <c r="H79" s="302"/>
      <c r="I79" s="302"/>
      <c r="J79" s="302"/>
      <c r="K79" s="88"/>
      <c r="L79" s="4"/>
      <c r="M79" s="4" t="s">
        <v>245</v>
      </c>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R79" s="89"/>
      <c r="BA79" s="489"/>
      <c r="BB79" s="489"/>
      <c r="BC79" s="302" t="s">
        <v>244</v>
      </c>
      <c r="BD79" s="302"/>
      <c r="BE79" s="302"/>
      <c r="BF79" s="302"/>
      <c r="BG79" s="302"/>
      <c r="BH79" s="88"/>
      <c r="BI79" s="4"/>
      <c r="BJ79" s="4" t="s">
        <v>245</v>
      </c>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O79" s="89"/>
    </row>
    <row r="80" spans="2:93" ht="21" customHeight="1">
      <c r="D80" s="489"/>
      <c r="E80" s="489"/>
      <c r="F80" s="302"/>
      <c r="G80" s="302"/>
      <c r="H80" s="302"/>
      <c r="I80" s="302"/>
      <c r="J80" s="302"/>
      <c r="K80" s="88"/>
      <c r="L80" s="4"/>
      <c r="M80" s="4" t="s">
        <v>246</v>
      </c>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R80" s="89"/>
      <c r="BA80" s="489"/>
      <c r="BB80" s="489"/>
      <c r="BC80" s="302"/>
      <c r="BD80" s="302"/>
      <c r="BE80" s="302"/>
      <c r="BF80" s="302"/>
      <c r="BG80" s="302"/>
      <c r="BH80" s="88"/>
      <c r="BI80" s="4"/>
      <c r="BJ80" s="4" t="s">
        <v>246</v>
      </c>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O80" s="89"/>
    </row>
    <row r="81" spans="2:93" ht="21" customHeight="1">
      <c r="D81" s="489"/>
      <c r="E81" s="489"/>
      <c r="F81" s="302"/>
      <c r="G81" s="302"/>
      <c r="H81" s="302"/>
      <c r="I81" s="302"/>
      <c r="J81" s="302"/>
      <c r="K81" s="93"/>
      <c r="L81" s="75"/>
      <c r="M81" s="75" t="s">
        <v>247</v>
      </c>
      <c r="N81" s="75"/>
      <c r="O81" s="75"/>
      <c r="P81" s="75"/>
      <c r="Q81" s="75"/>
      <c r="R81" s="75"/>
      <c r="S81" s="75"/>
      <c r="T81" s="75"/>
      <c r="U81" s="75"/>
      <c r="V81" s="75"/>
      <c r="W81" s="75"/>
      <c r="X81" s="75"/>
      <c r="Y81" s="75"/>
      <c r="Z81" s="75"/>
      <c r="AA81" s="75"/>
      <c r="AB81" s="75"/>
      <c r="AC81" s="75"/>
      <c r="AD81" s="75"/>
      <c r="AE81" s="75"/>
      <c r="AF81" s="75"/>
      <c r="AG81" s="75"/>
      <c r="AH81" s="75" t="s">
        <v>243</v>
      </c>
      <c r="AI81" s="75"/>
      <c r="AJ81" s="75"/>
      <c r="AK81" s="75"/>
      <c r="AL81" s="75"/>
      <c r="AM81" s="75"/>
      <c r="AN81" s="75"/>
      <c r="AO81" s="75"/>
      <c r="AP81" s="75"/>
      <c r="AQ81" s="94"/>
      <c r="AR81" s="95"/>
      <c r="BA81" s="489"/>
      <c r="BB81" s="489"/>
      <c r="BC81" s="302"/>
      <c r="BD81" s="302"/>
      <c r="BE81" s="302"/>
      <c r="BF81" s="302"/>
      <c r="BG81" s="302"/>
      <c r="BH81" s="93"/>
      <c r="BI81" s="75"/>
      <c r="BJ81" s="75" t="s">
        <v>247</v>
      </c>
      <c r="BK81" s="75"/>
      <c r="BL81" s="75"/>
      <c r="BM81" s="75"/>
      <c r="BN81" s="75"/>
      <c r="BO81" s="75"/>
      <c r="BP81" s="75"/>
      <c r="BQ81" s="75"/>
      <c r="BR81" s="75"/>
      <c r="BS81" s="75"/>
      <c r="BT81" s="75"/>
      <c r="BU81" s="75"/>
      <c r="BV81" s="75"/>
      <c r="BW81" s="75"/>
      <c r="BX81" s="75"/>
      <c r="BY81" s="75"/>
      <c r="BZ81" s="75"/>
      <c r="CA81" s="75"/>
      <c r="CB81" s="75"/>
      <c r="CC81" s="75"/>
      <c r="CD81" s="75"/>
      <c r="CE81" s="75" t="s">
        <v>243</v>
      </c>
      <c r="CF81" s="75"/>
      <c r="CG81" s="75"/>
      <c r="CH81" s="75"/>
      <c r="CI81" s="75"/>
      <c r="CJ81" s="75"/>
      <c r="CK81" s="75"/>
      <c r="CL81" s="75"/>
      <c r="CM81" s="75"/>
      <c r="CN81" s="94"/>
      <c r="CO81" s="95"/>
    </row>
    <row r="82" spans="2:93" ht="21" customHeight="1">
      <c r="D82" s="489" t="s">
        <v>248</v>
      </c>
      <c r="E82" s="489"/>
      <c r="F82" s="302" t="s">
        <v>241</v>
      </c>
      <c r="G82" s="302"/>
      <c r="H82" s="302"/>
      <c r="I82" s="302"/>
      <c r="J82" s="302"/>
      <c r="K82" s="93"/>
      <c r="L82" s="75"/>
      <c r="M82" s="75" t="s">
        <v>249</v>
      </c>
      <c r="N82" s="75"/>
      <c r="O82" s="75"/>
      <c r="P82" s="75"/>
      <c r="Q82" s="75"/>
      <c r="R82" s="75"/>
      <c r="S82" s="75"/>
      <c r="T82" s="75"/>
      <c r="U82" s="75"/>
      <c r="V82" s="75"/>
      <c r="W82" s="75"/>
      <c r="X82" s="75"/>
      <c r="Y82" s="75"/>
      <c r="Z82" s="75"/>
      <c r="AA82" s="75"/>
      <c r="AB82" s="75"/>
      <c r="AC82" s="75"/>
      <c r="AD82" s="75"/>
      <c r="AE82" s="75"/>
      <c r="AF82" s="75"/>
      <c r="AG82" s="75"/>
      <c r="AH82" s="75" t="s">
        <v>243</v>
      </c>
      <c r="AI82" s="75"/>
      <c r="AJ82" s="75"/>
      <c r="AK82" s="75"/>
      <c r="AL82" s="75"/>
      <c r="AM82" s="75"/>
      <c r="AN82" s="75"/>
      <c r="AO82" s="75"/>
      <c r="AP82" s="75"/>
      <c r="AQ82" s="94"/>
      <c r="AR82" s="95"/>
      <c r="BA82" s="489" t="s">
        <v>248</v>
      </c>
      <c r="BB82" s="489"/>
      <c r="BC82" s="302" t="s">
        <v>241</v>
      </c>
      <c r="BD82" s="302"/>
      <c r="BE82" s="302"/>
      <c r="BF82" s="302"/>
      <c r="BG82" s="302"/>
      <c r="BH82" s="93"/>
      <c r="BI82" s="75"/>
      <c r="BJ82" s="75" t="s">
        <v>249</v>
      </c>
      <c r="BK82" s="75"/>
      <c r="BL82" s="75"/>
      <c r="BM82" s="75"/>
      <c r="BN82" s="75"/>
      <c r="BO82" s="75"/>
      <c r="BP82" s="75"/>
      <c r="BQ82" s="75"/>
      <c r="BR82" s="75"/>
      <c r="BS82" s="75"/>
      <c r="BT82" s="75"/>
      <c r="BU82" s="75"/>
      <c r="BV82" s="75"/>
      <c r="BW82" s="75"/>
      <c r="BX82" s="75"/>
      <c r="BY82" s="75"/>
      <c r="BZ82" s="75"/>
      <c r="CA82" s="75"/>
      <c r="CB82" s="75"/>
      <c r="CC82" s="75"/>
      <c r="CD82" s="75"/>
      <c r="CE82" s="75" t="s">
        <v>243</v>
      </c>
      <c r="CF82" s="75"/>
      <c r="CG82" s="75"/>
      <c r="CH82" s="75"/>
      <c r="CI82" s="75"/>
      <c r="CJ82" s="75"/>
      <c r="CK82" s="75"/>
      <c r="CL82" s="75"/>
      <c r="CM82" s="75"/>
      <c r="CN82" s="94"/>
      <c r="CO82" s="95"/>
    </row>
    <row r="83" spans="2:93" ht="21" customHeight="1">
      <c r="D83" s="489"/>
      <c r="E83" s="489"/>
      <c r="F83" s="302" t="s">
        <v>244</v>
      </c>
      <c r="G83" s="302"/>
      <c r="H83" s="302"/>
      <c r="I83" s="302"/>
      <c r="J83" s="302"/>
      <c r="K83" s="88"/>
      <c r="L83" s="4"/>
      <c r="M83" s="4" t="s">
        <v>245</v>
      </c>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R83" s="89"/>
      <c r="BA83" s="489"/>
      <c r="BB83" s="489"/>
      <c r="BC83" s="302" t="s">
        <v>244</v>
      </c>
      <c r="BD83" s="302"/>
      <c r="BE83" s="302"/>
      <c r="BF83" s="302"/>
      <c r="BG83" s="302"/>
      <c r="BH83" s="88"/>
      <c r="BI83" s="4"/>
      <c r="BJ83" s="4" t="s">
        <v>245</v>
      </c>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O83" s="89"/>
    </row>
    <row r="84" spans="2:93" ht="21" customHeight="1">
      <c r="D84" s="489"/>
      <c r="E84" s="489"/>
      <c r="F84" s="302"/>
      <c r="G84" s="302"/>
      <c r="H84" s="302"/>
      <c r="I84" s="302"/>
      <c r="J84" s="302"/>
      <c r="K84" s="88"/>
      <c r="L84" s="4"/>
      <c r="M84" s="4" t="s">
        <v>250</v>
      </c>
      <c r="N84" s="4"/>
      <c r="O84" s="4"/>
      <c r="P84" s="4"/>
      <c r="Q84" s="4"/>
      <c r="R84" s="4"/>
      <c r="S84" s="4"/>
      <c r="T84" s="4"/>
      <c r="U84" s="4"/>
      <c r="V84" s="4"/>
      <c r="W84" s="4"/>
      <c r="X84" s="4"/>
      <c r="Y84" s="4"/>
      <c r="Z84" s="4"/>
      <c r="AA84" s="4"/>
      <c r="AB84" s="4"/>
      <c r="AC84" s="4"/>
      <c r="AD84" s="4"/>
      <c r="AE84" s="4"/>
      <c r="AF84" s="4"/>
      <c r="AG84" s="4"/>
      <c r="AH84" s="4" t="s">
        <v>243</v>
      </c>
      <c r="AI84" s="4"/>
      <c r="AJ84" s="4"/>
      <c r="AK84" s="4"/>
      <c r="AL84" s="4"/>
      <c r="AM84" s="4"/>
      <c r="AN84" s="4"/>
      <c r="AO84" s="4"/>
      <c r="AP84" s="4"/>
      <c r="AR84" s="89"/>
      <c r="BA84" s="489"/>
      <c r="BB84" s="489"/>
      <c r="BC84" s="302"/>
      <c r="BD84" s="302"/>
      <c r="BE84" s="302"/>
      <c r="BF84" s="302"/>
      <c r="BG84" s="302"/>
      <c r="BH84" s="88"/>
      <c r="BI84" s="4"/>
      <c r="BJ84" s="4" t="s">
        <v>250</v>
      </c>
      <c r="BK84" s="4"/>
      <c r="BL84" s="4"/>
      <c r="BM84" s="4"/>
      <c r="BN84" s="4"/>
      <c r="BO84" s="4"/>
      <c r="BP84" s="4"/>
      <c r="BQ84" s="4"/>
      <c r="BR84" s="4"/>
      <c r="BS84" s="4"/>
      <c r="BT84" s="4"/>
      <c r="BU84" s="4"/>
      <c r="BV84" s="4"/>
      <c r="BW84" s="4"/>
      <c r="BX84" s="4"/>
      <c r="BY84" s="4"/>
      <c r="BZ84" s="4"/>
      <c r="CA84" s="4"/>
      <c r="CB84" s="4"/>
      <c r="CC84" s="4"/>
      <c r="CD84" s="4"/>
      <c r="CE84" s="4" t="s">
        <v>243</v>
      </c>
      <c r="CF84" s="4"/>
      <c r="CG84" s="4"/>
      <c r="CH84" s="4"/>
      <c r="CI84" s="4"/>
      <c r="CJ84" s="4"/>
      <c r="CK84" s="4"/>
      <c r="CL84" s="4"/>
      <c r="CM84" s="4"/>
      <c r="CO84" s="89"/>
    </row>
    <row r="85" spans="2:93" ht="21" customHeight="1">
      <c r="D85" s="489"/>
      <c r="E85" s="489"/>
      <c r="F85" s="302"/>
      <c r="G85" s="302"/>
      <c r="H85" s="302"/>
      <c r="I85" s="302"/>
      <c r="J85" s="302"/>
      <c r="K85" s="93"/>
      <c r="L85" s="97" t="s">
        <v>251</v>
      </c>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75"/>
      <c r="AN85" s="75"/>
      <c r="AO85" s="75"/>
      <c r="AP85" s="75"/>
      <c r="AQ85" s="94"/>
      <c r="AR85" s="95"/>
      <c r="BA85" s="489"/>
      <c r="BB85" s="489"/>
      <c r="BC85" s="302"/>
      <c r="BD85" s="302"/>
      <c r="BE85" s="302"/>
      <c r="BF85" s="302"/>
      <c r="BG85" s="302"/>
      <c r="BH85" s="93"/>
      <c r="BI85" s="97" t="s">
        <v>251</v>
      </c>
      <c r="BJ85" s="75"/>
      <c r="BK85" s="75"/>
      <c r="BL85" s="75"/>
      <c r="BM85" s="75"/>
      <c r="BN85" s="75"/>
      <c r="BO85" s="75"/>
      <c r="BP85" s="75"/>
      <c r="BQ85" s="75"/>
      <c r="BR85" s="75"/>
      <c r="BS85" s="75"/>
      <c r="BT85" s="75"/>
      <c r="BU85" s="75"/>
      <c r="BV85" s="75"/>
      <c r="BW85" s="75"/>
      <c r="BX85" s="75"/>
      <c r="BY85" s="75"/>
      <c r="BZ85" s="75"/>
      <c r="CA85" s="75"/>
      <c r="CB85" s="75"/>
      <c r="CC85" s="75"/>
      <c r="CD85" s="75"/>
      <c r="CE85" s="75"/>
      <c r="CF85" s="75"/>
      <c r="CG85" s="75"/>
      <c r="CH85" s="75"/>
      <c r="CI85" s="75"/>
      <c r="CJ85" s="75"/>
      <c r="CK85" s="75"/>
      <c r="CL85" s="75"/>
      <c r="CM85" s="75"/>
      <c r="CN85" s="94"/>
      <c r="CO85" s="95"/>
    </row>
    <row r="86" spans="2:93" ht="21" customHeight="1">
      <c r="D86" s="496" t="s">
        <v>252</v>
      </c>
      <c r="E86" s="496"/>
      <c r="F86" s="302" t="s">
        <v>241</v>
      </c>
      <c r="G86" s="302"/>
      <c r="H86" s="302"/>
      <c r="I86" s="302"/>
      <c r="J86" s="302"/>
      <c r="K86" s="93"/>
      <c r="L86" s="75"/>
      <c r="M86" s="75" t="s">
        <v>249</v>
      </c>
      <c r="N86" s="75"/>
      <c r="O86" s="75"/>
      <c r="P86" s="75"/>
      <c r="Q86" s="75"/>
      <c r="R86" s="75"/>
      <c r="S86" s="75"/>
      <c r="T86" s="75"/>
      <c r="U86" s="75"/>
      <c r="V86" s="75"/>
      <c r="W86" s="75"/>
      <c r="X86" s="75"/>
      <c r="Y86" s="75"/>
      <c r="Z86" s="75"/>
      <c r="AA86" s="75"/>
      <c r="AB86" s="75"/>
      <c r="AC86" s="75"/>
      <c r="AD86" s="75"/>
      <c r="AE86" s="75"/>
      <c r="AF86" s="75"/>
      <c r="AG86" s="75"/>
      <c r="AH86" s="75" t="s">
        <v>253</v>
      </c>
      <c r="AI86" s="75"/>
      <c r="AJ86" s="75"/>
      <c r="AK86" s="75"/>
      <c r="AL86" s="75"/>
      <c r="AM86" s="75"/>
      <c r="AN86" s="75"/>
      <c r="AO86" s="75"/>
      <c r="AP86" s="75"/>
      <c r="AQ86" s="94"/>
      <c r="AR86" s="95"/>
      <c r="BA86" s="496" t="s">
        <v>252</v>
      </c>
      <c r="BB86" s="496"/>
      <c r="BC86" s="302" t="s">
        <v>241</v>
      </c>
      <c r="BD86" s="302"/>
      <c r="BE86" s="302"/>
      <c r="BF86" s="302"/>
      <c r="BG86" s="302"/>
      <c r="BH86" s="93"/>
      <c r="BI86" s="75"/>
      <c r="BJ86" s="75" t="s">
        <v>249</v>
      </c>
      <c r="BK86" s="75"/>
      <c r="BL86" s="75"/>
      <c r="BM86" s="75"/>
      <c r="BN86" s="75"/>
      <c r="BO86" s="75"/>
      <c r="BP86" s="75"/>
      <c r="BQ86" s="75"/>
      <c r="BR86" s="75"/>
      <c r="BS86" s="75"/>
      <c r="BT86" s="75"/>
      <c r="BU86" s="75"/>
      <c r="BV86" s="75"/>
      <c r="BW86" s="75"/>
      <c r="BX86" s="75"/>
      <c r="BY86" s="75"/>
      <c r="BZ86" s="75"/>
      <c r="CA86" s="75"/>
      <c r="CB86" s="75"/>
      <c r="CC86" s="75"/>
      <c r="CD86" s="75"/>
      <c r="CE86" s="75" t="s">
        <v>253</v>
      </c>
      <c r="CF86" s="75"/>
      <c r="CG86" s="75"/>
      <c r="CH86" s="75"/>
      <c r="CI86" s="75"/>
      <c r="CJ86" s="75"/>
      <c r="CK86" s="75"/>
      <c r="CL86" s="75"/>
      <c r="CM86" s="75"/>
      <c r="CN86" s="94"/>
      <c r="CO86" s="95"/>
    </row>
    <row r="87" spans="2:93" ht="21" customHeight="1">
      <c r="D87" s="496"/>
      <c r="E87" s="496"/>
      <c r="F87" s="302" t="s">
        <v>244</v>
      </c>
      <c r="G87" s="302"/>
      <c r="H87" s="302"/>
      <c r="I87" s="302"/>
      <c r="J87" s="302"/>
      <c r="K87" s="88"/>
      <c r="L87" s="4"/>
      <c r="M87" s="4" t="s">
        <v>254</v>
      </c>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R87" s="89"/>
      <c r="BA87" s="496"/>
      <c r="BB87" s="496"/>
      <c r="BC87" s="302" t="s">
        <v>244</v>
      </c>
      <c r="BD87" s="302"/>
      <c r="BE87" s="302"/>
      <c r="BF87" s="302"/>
      <c r="BG87" s="302"/>
      <c r="BH87" s="88"/>
      <c r="BI87" s="4"/>
      <c r="BJ87" s="4" t="s">
        <v>254</v>
      </c>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O87" s="89"/>
    </row>
    <row r="88" spans="2:93" ht="21" customHeight="1">
      <c r="D88" s="496"/>
      <c r="E88" s="496"/>
      <c r="F88" s="302"/>
      <c r="G88" s="302"/>
      <c r="H88" s="302"/>
      <c r="I88" s="302"/>
      <c r="J88" s="302"/>
      <c r="K88" s="88"/>
      <c r="L88" s="4"/>
      <c r="M88" s="4" t="s">
        <v>255</v>
      </c>
      <c r="N88" s="4"/>
      <c r="O88" s="4"/>
      <c r="P88" s="4"/>
      <c r="Q88" s="4"/>
      <c r="R88" s="4"/>
      <c r="S88" s="4"/>
      <c r="T88" s="4"/>
      <c r="U88" s="4"/>
      <c r="V88" s="4"/>
      <c r="W88" s="4"/>
      <c r="X88" s="4" t="s">
        <v>253</v>
      </c>
      <c r="Y88" s="4"/>
      <c r="Z88" s="4"/>
      <c r="AA88" s="4"/>
      <c r="AB88" s="4"/>
      <c r="AC88" s="4"/>
      <c r="AD88" s="4"/>
      <c r="AE88" s="4"/>
      <c r="AF88" s="4"/>
      <c r="AG88" s="4"/>
      <c r="AH88" s="4"/>
      <c r="AI88" s="4"/>
      <c r="AJ88" s="4"/>
      <c r="AK88" s="4"/>
      <c r="AL88" s="4"/>
      <c r="AM88" s="4"/>
      <c r="AN88" s="4"/>
      <c r="AO88" s="4"/>
      <c r="AP88" s="4"/>
      <c r="AR88" s="89"/>
      <c r="BA88" s="496"/>
      <c r="BB88" s="496"/>
      <c r="BC88" s="302"/>
      <c r="BD88" s="302"/>
      <c r="BE88" s="302"/>
      <c r="BF88" s="302"/>
      <c r="BG88" s="302"/>
      <c r="BH88" s="88"/>
      <c r="BI88" s="4"/>
      <c r="BJ88" s="4" t="s">
        <v>255</v>
      </c>
      <c r="BK88" s="4"/>
      <c r="BL88" s="4"/>
      <c r="BM88" s="4"/>
      <c r="BN88" s="4"/>
      <c r="BO88" s="4"/>
      <c r="BP88" s="4"/>
      <c r="BQ88" s="4"/>
      <c r="BR88" s="4"/>
      <c r="BS88" s="4"/>
      <c r="BT88" s="4"/>
      <c r="BU88" s="4" t="s">
        <v>253</v>
      </c>
      <c r="BV88" s="4"/>
      <c r="BW88" s="4"/>
      <c r="BX88" s="4"/>
      <c r="BY88" s="4"/>
      <c r="BZ88" s="4"/>
      <c r="CA88" s="4"/>
      <c r="CB88" s="4"/>
      <c r="CC88" s="4"/>
      <c r="CD88" s="4"/>
      <c r="CE88" s="4"/>
      <c r="CF88" s="4"/>
      <c r="CG88" s="4"/>
      <c r="CH88" s="4"/>
      <c r="CI88" s="4"/>
      <c r="CJ88" s="4"/>
      <c r="CK88" s="4"/>
      <c r="CL88" s="4"/>
      <c r="CM88" s="4"/>
      <c r="CO88" s="89"/>
    </row>
    <row r="89" spans="2:93" ht="21" customHeight="1">
      <c r="D89" s="496"/>
      <c r="E89" s="496"/>
      <c r="F89" s="302"/>
      <c r="G89" s="302"/>
      <c r="H89" s="302"/>
      <c r="I89" s="302"/>
      <c r="J89" s="302"/>
      <c r="K89" s="93"/>
      <c r="L89" s="97" t="s">
        <v>256</v>
      </c>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94"/>
      <c r="AR89" s="95"/>
      <c r="BA89" s="496"/>
      <c r="BB89" s="496"/>
      <c r="BC89" s="302"/>
      <c r="BD89" s="302"/>
      <c r="BE89" s="302"/>
      <c r="BF89" s="302"/>
      <c r="BG89" s="302"/>
      <c r="BH89" s="93"/>
      <c r="BI89" s="97" t="s">
        <v>256</v>
      </c>
      <c r="BJ89" s="75"/>
      <c r="BK89" s="75"/>
      <c r="BL89" s="75"/>
      <c r="BM89" s="75"/>
      <c r="BN89" s="75"/>
      <c r="BO89" s="75"/>
      <c r="BP89" s="75"/>
      <c r="BQ89" s="75"/>
      <c r="BR89" s="75"/>
      <c r="BS89" s="75"/>
      <c r="BT89" s="75"/>
      <c r="BU89" s="75"/>
      <c r="BV89" s="75"/>
      <c r="BW89" s="75"/>
      <c r="BX89" s="75"/>
      <c r="BY89" s="75"/>
      <c r="BZ89" s="75"/>
      <c r="CA89" s="75"/>
      <c r="CB89" s="75"/>
      <c r="CC89" s="75"/>
      <c r="CD89" s="75"/>
      <c r="CE89" s="75"/>
      <c r="CF89" s="75"/>
      <c r="CG89" s="75"/>
      <c r="CH89" s="75"/>
      <c r="CI89" s="75"/>
      <c r="CJ89" s="75"/>
      <c r="CK89" s="75"/>
      <c r="CL89" s="75"/>
      <c r="CM89" s="75"/>
      <c r="CN89" s="94"/>
      <c r="CO89" s="95"/>
    </row>
    <row r="90" spans="2:93" ht="22.5" customHeight="1">
      <c r="B90" s="10" t="s">
        <v>257</v>
      </c>
      <c r="AY90" s="10" t="s">
        <v>257</v>
      </c>
    </row>
    <row r="91" spans="2:93" ht="22.5" customHeight="1">
      <c r="D91" s="181"/>
      <c r="E91" s="182"/>
      <c r="F91" s="182"/>
      <c r="G91" s="182"/>
      <c r="H91" s="182"/>
      <c r="I91" s="182"/>
      <c r="J91" s="183"/>
      <c r="K91" s="181" t="s">
        <v>239</v>
      </c>
      <c r="L91" s="182"/>
      <c r="M91" s="182"/>
      <c r="N91" s="182"/>
      <c r="O91" s="182"/>
      <c r="P91" s="182"/>
      <c r="Q91" s="182"/>
      <c r="R91" s="182"/>
      <c r="S91" s="182"/>
      <c r="T91" s="182"/>
      <c r="U91" s="182"/>
      <c r="V91" s="182"/>
      <c r="W91" s="182"/>
      <c r="X91" s="182"/>
      <c r="Y91" s="182"/>
      <c r="Z91" s="182"/>
      <c r="AA91" s="182"/>
      <c r="AB91" s="182"/>
      <c r="AC91" s="182"/>
      <c r="AD91" s="182"/>
      <c r="AE91" s="182"/>
      <c r="AF91" s="182"/>
      <c r="AG91" s="182"/>
      <c r="AH91" s="182"/>
      <c r="AI91" s="182"/>
      <c r="AJ91" s="182"/>
      <c r="AK91" s="182"/>
      <c r="AL91" s="182"/>
      <c r="AM91" s="182"/>
      <c r="AN91" s="182"/>
      <c r="AO91" s="182"/>
      <c r="AP91" s="182"/>
      <c r="AQ91" s="182"/>
      <c r="AR91" s="183"/>
      <c r="BA91" s="181"/>
      <c r="BB91" s="182"/>
      <c r="BC91" s="182"/>
      <c r="BD91" s="182"/>
      <c r="BE91" s="182"/>
      <c r="BF91" s="182"/>
      <c r="BG91" s="183"/>
      <c r="BH91" s="181" t="s">
        <v>239</v>
      </c>
      <c r="BI91" s="182"/>
      <c r="BJ91" s="182"/>
      <c r="BK91" s="182"/>
      <c r="BL91" s="182"/>
      <c r="BM91" s="182"/>
      <c r="BN91" s="182"/>
      <c r="BO91" s="182"/>
      <c r="BP91" s="182"/>
      <c r="BQ91" s="182"/>
      <c r="BR91" s="182"/>
      <c r="BS91" s="182"/>
      <c r="BT91" s="182"/>
      <c r="BU91" s="182"/>
      <c r="BV91" s="182"/>
      <c r="BW91" s="182"/>
      <c r="BX91" s="182"/>
      <c r="BY91" s="182"/>
      <c r="BZ91" s="182"/>
      <c r="CA91" s="182"/>
      <c r="CB91" s="182"/>
      <c r="CC91" s="182"/>
      <c r="CD91" s="182"/>
      <c r="CE91" s="182"/>
      <c r="CF91" s="182"/>
      <c r="CG91" s="182"/>
      <c r="CH91" s="182"/>
      <c r="CI91" s="182"/>
      <c r="CJ91" s="182"/>
      <c r="CK91" s="182"/>
      <c r="CL91" s="182"/>
      <c r="CM91" s="182"/>
      <c r="CN91" s="182"/>
      <c r="CO91" s="183"/>
    </row>
    <row r="92" spans="2:93" ht="21" customHeight="1">
      <c r="D92" s="490" t="s">
        <v>258</v>
      </c>
      <c r="E92" s="491"/>
      <c r="F92" s="491"/>
      <c r="G92" s="491"/>
      <c r="H92" s="491"/>
      <c r="I92" s="491"/>
      <c r="J92" s="492"/>
      <c r="K92" s="88"/>
      <c r="L92" s="4"/>
      <c r="M92" s="4" t="s">
        <v>259</v>
      </c>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R92" s="89"/>
      <c r="BA92" s="490" t="s">
        <v>258</v>
      </c>
      <c r="BB92" s="491"/>
      <c r="BC92" s="491"/>
      <c r="BD92" s="491"/>
      <c r="BE92" s="491"/>
      <c r="BF92" s="491"/>
      <c r="BG92" s="492"/>
      <c r="BH92" s="88"/>
      <c r="BI92" s="4"/>
      <c r="BJ92" s="4" t="s">
        <v>259</v>
      </c>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O92" s="89"/>
    </row>
    <row r="93" spans="2:93" ht="21" customHeight="1">
      <c r="D93" s="493"/>
      <c r="E93" s="494"/>
      <c r="F93" s="494"/>
      <c r="G93" s="494"/>
      <c r="H93" s="494"/>
      <c r="I93" s="494"/>
      <c r="J93" s="495"/>
      <c r="K93" s="93"/>
      <c r="L93" s="75" t="s">
        <v>260</v>
      </c>
      <c r="M93" s="75"/>
      <c r="N93" s="75"/>
      <c r="O93" s="75"/>
      <c r="P93" s="75"/>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94"/>
      <c r="AR93" s="95"/>
      <c r="BA93" s="493"/>
      <c r="BB93" s="494"/>
      <c r="BC93" s="494"/>
      <c r="BD93" s="494"/>
      <c r="BE93" s="494"/>
      <c r="BF93" s="494"/>
      <c r="BG93" s="495"/>
      <c r="BH93" s="93"/>
      <c r="BI93" s="75" t="s">
        <v>260</v>
      </c>
      <c r="BJ93" s="75"/>
      <c r="BK93" s="75"/>
      <c r="BL93" s="75"/>
      <c r="BM93" s="75"/>
      <c r="BN93" s="75"/>
      <c r="BO93" s="75"/>
      <c r="BP93" s="75"/>
      <c r="BQ93" s="75"/>
      <c r="BR93" s="75"/>
      <c r="BS93" s="75"/>
      <c r="BT93" s="75"/>
      <c r="BU93" s="75"/>
      <c r="BV93" s="75"/>
      <c r="BW93" s="75"/>
      <c r="BX93" s="75"/>
      <c r="BY93" s="75"/>
      <c r="BZ93" s="75"/>
      <c r="CA93" s="75"/>
      <c r="CB93" s="75"/>
      <c r="CC93" s="75"/>
      <c r="CD93" s="75"/>
      <c r="CE93" s="75"/>
      <c r="CF93" s="75"/>
      <c r="CG93" s="75"/>
      <c r="CH93" s="75"/>
      <c r="CI93" s="75"/>
      <c r="CJ93" s="75"/>
      <c r="CK93" s="75"/>
      <c r="CL93" s="75"/>
      <c r="CM93" s="75"/>
      <c r="CN93" s="94"/>
      <c r="CO93" s="95"/>
    </row>
    <row r="94" spans="2:93" ht="21" customHeight="1">
      <c r="D94" s="489" t="s">
        <v>261</v>
      </c>
      <c r="E94" s="489"/>
      <c r="F94" s="302" t="s">
        <v>262</v>
      </c>
      <c r="G94" s="302"/>
      <c r="H94" s="302"/>
      <c r="I94" s="302"/>
      <c r="J94" s="302"/>
      <c r="K94" s="88"/>
      <c r="L94" s="4"/>
      <c r="M94" s="4" t="s">
        <v>263</v>
      </c>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R94" s="89"/>
      <c r="BA94" s="489" t="s">
        <v>261</v>
      </c>
      <c r="BB94" s="489"/>
      <c r="BC94" s="302" t="s">
        <v>262</v>
      </c>
      <c r="BD94" s="302"/>
      <c r="BE94" s="302"/>
      <c r="BF94" s="302"/>
      <c r="BG94" s="302"/>
      <c r="BH94" s="88"/>
      <c r="BI94" s="4"/>
      <c r="BJ94" s="4" t="s">
        <v>263</v>
      </c>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O94" s="89"/>
    </row>
    <row r="95" spans="2:93" ht="21" customHeight="1">
      <c r="D95" s="489"/>
      <c r="E95" s="489"/>
      <c r="F95" s="302"/>
      <c r="G95" s="302"/>
      <c r="H95" s="302"/>
      <c r="I95" s="302"/>
      <c r="J95" s="302"/>
      <c r="K95" s="88"/>
      <c r="L95" s="4"/>
      <c r="M95" s="4" t="s">
        <v>264</v>
      </c>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R95" s="89"/>
      <c r="BA95" s="489"/>
      <c r="BB95" s="489"/>
      <c r="BC95" s="302"/>
      <c r="BD95" s="302"/>
      <c r="BE95" s="302"/>
      <c r="BF95" s="302"/>
      <c r="BG95" s="302"/>
      <c r="BH95" s="88"/>
      <c r="BI95" s="4"/>
      <c r="BJ95" s="4" t="s">
        <v>264</v>
      </c>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O95" s="89"/>
    </row>
    <row r="96" spans="2:93" ht="21" customHeight="1">
      <c r="D96" s="489"/>
      <c r="E96" s="489"/>
      <c r="F96" s="302"/>
      <c r="G96" s="302"/>
      <c r="H96" s="302"/>
      <c r="I96" s="302"/>
      <c r="J96" s="302"/>
      <c r="K96" s="88"/>
      <c r="L96" s="4" t="s">
        <v>265</v>
      </c>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R96" s="89"/>
      <c r="BA96" s="489"/>
      <c r="BB96" s="489"/>
      <c r="BC96" s="302"/>
      <c r="BD96" s="302"/>
      <c r="BE96" s="302"/>
      <c r="BF96" s="302"/>
      <c r="BG96" s="302"/>
      <c r="BH96" s="88"/>
      <c r="BI96" s="4" t="s">
        <v>265</v>
      </c>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O96" s="89"/>
    </row>
    <row r="97" spans="4:93" ht="21" customHeight="1">
      <c r="D97" s="489"/>
      <c r="E97" s="489"/>
      <c r="F97" s="302"/>
      <c r="G97" s="302"/>
      <c r="H97" s="302"/>
      <c r="I97" s="302"/>
      <c r="J97" s="302"/>
      <c r="K97" s="88"/>
      <c r="L97" s="4"/>
      <c r="M97" s="502" t="s">
        <v>266</v>
      </c>
      <c r="N97" s="502"/>
      <c r="O97" s="502"/>
      <c r="P97" s="502"/>
      <c r="Q97" s="502"/>
      <c r="R97" s="502"/>
      <c r="S97" s="502"/>
      <c r="T97" s="502"/>
      <c r="U97" s="502"/>
      <c r="V97" s="502"/>
      <c r="W97" s="502"/>
      <c r="X97" s="502"/>
      <c r="Y97" s="502"/>
      <c r="Z97" s="502"/>
      <c r="AA97" s="502"/>
      <c r="AB97" s="502"/>
      <c r="AC97" s="502"/>
      <c r="AD97" s="502"/>
      <c r="AE97" s="502"/>
      <c r="AF97" s="502"/>
      <c r="AG97" s="502"/>
      <c r="AH97" s="502"/>
      <c r="AI97" s="502"/>
      <c r="AJ97" s="502"/>
      <c r="AK97" s="502"/>
      <c r="AL97" s="502"/>
      <c r="AM97" s="502"/>
      <c r="AN97" s="502"/>
      <c r="AO97" s="502"/>
      <c r="AP97" s="502"/>
      <c r="AR97" s="89"/>
      <c r="BA97" s="489"/>
      <c r="BB97" s="489"/>
      <c r="BC97" s="302"/>
      <c r="BD97" s="302"/>
      <c r="BE97" s="302"/>
      <c r="BF97" s="302"/>
      <c r="BG97" s="302"/>
      <c r="BH97" s="88"/>
      <c r="BI97" s="4"/>
      <c r="BJ97" s="502" t="s">
        <v>267</v>
      </c>
      <c r="BK97" s="502"/>
      <c r="BL97" s="502"/>
      <c r="BM97" s="502"/>
      <c r="BN97" s="502"/>
      <c r="BO97" s="502"/>
      <c r="BP97" s="502"/>
      <c r="BQ97" s="502"/>
      <c r="BR97" s="502"/>
      <c r="BS97" s="502"/>
      <c r="BT97" s="502"/>
      <c r="BU97" s="502"/>
      <c r="BV97" s="502"/>
      <c r="BW97" s="502"/>
      <c r="BX97" s="502"/>
      <c r="BY97" s="502"/>
      <c r="BZ97" s="502"/>
      <c r="CA97" s="502"/>
      <c r="CB97" s="502"/>
      <c r="CC97" s="502"/>
      <c r="CD97" s="502"/>
      <c r="CE97" s="502"/>
      <c r="CF97" s="502"/>
      <c r="CG97" s="502"/>
      <c r="CH97" s="502"/>
      <c r="CI97" s="502"/>
      <c r="CJ97" s="502"/>
      <c r="CK97" s="502"/>
      <c r="CL97" s="502"/>
      <c r="CM97" s="502"/>
      <c r="CO97" s="89"/>
    </row>
    <row r="98" spans="4:93" ht="21" customHeight="1">
      <c r="D98" s="489"/>
      <c r="E98" s="489"/>
      <c r="F98" s="302"/>
      <c r="G98" s="302"/>
      <c r="H98" s="302"/>
      <c r="I98" s="302"/>
      <c r="J98" s="302"/>
      <c r="K98" s="88"/>
      <c r="L98" s="4"/>
      <c r="M98" s="499" t="s">
        <v>268</v>
      </c>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500"/>
      <c r="BA98" s="489"/>
      <c r="BB98" s="489"/>
      <c r="BC98" s="302"/>
      <c r="BD98" s="302"/>
      <c r="BE98" s="302"/>
      <c r="BF98" s="302"/>
      <c r="BG98" s="302"/>
      <c r="BH98" s="88"/>
      <c r="BI98" s="4"/>
      <c r="BJ98" s="499" t="s">
        <v>268</v>
      </c>
      <c r="BK98" s="499"/>
      <c r="BL98" s="499"/>
      <c r="BM98" s="499"/>
      <c r="BN98" s="499"/>
      <c r="BO98" s="499"/>
      <c r="BP98" s="499"/>
      <c r="BQ98" s="499"/>
      <c r="BR98" s="499"/>
      <c r="BS98" s="499"/>
      <c r="BT98" s="499"/>
      <c r="BU98" s="499"/>
      <c r="BV98" s="499"/>
      <c r="BW98" s="499"/>
      <c r="BX98" s="499"/>
      <c r="BY98" s="499"/>
      <c r="BZ98" s="499"/>
      <c r="CA98" s="499"/>
      <c r="CB98" s="499"/>
      <c r="CC98" s="499"/>
      <c r="CD98" s="499"/>
      <c r="CE98" s="499"/>
      <c r="CF98" s="499"/>
      <c r="CG98" s="499"/>
      <c r="CH98" s="499"/>
      <c r="CI98" s="499"/>
      <c r="CJ98" s="499"/>
      <c r="CK98" s="499"/>
      <c r="CL98" s="499"/>
      <c r="CM98" s="499"/>
      <c r="CN98" s="499"/>
      <c r="CO98" s="500"/>
    </row>
    <row r="99" spans="4:93" ht="21" customHeight="1">
      <c r="D99" s="489"/>
      <c r="E99" s="489"/>
      <c r="F99" s="302"/>
      <c r="G99" s="302"/>
      <c r="H99" s="302"/>
      <c r="I99" s="302"/>
      <c r="J99" s="302"/>
      <c r="K99" s="93"/>
      <c r="L99" s="75" t="s">
        <v>269</v>
      </c>
      <c r="M99" s="75"/>
      <c r="N99" s="75"/>
      <c r="O99" s="75"/>
      <c r="P99" s="75"/>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94"/>
      <c r="AR99" s="95"/>
      <c r="BA99" s="489"/>
      <c r="BB99" s="489"/>
      <c r="BC99" s="302"/>
      <c r="BD99" s="302"/>
      <c r="BE99" s="302"/>
      <c r="BF99" s="302"/>
      <c r="BG99" s="302"/>
      <c r="BH99" s="93"/>
      <c r="BI99" s="75" t="s">
        <v>269</v>
      </c>
      <c r="BJ99" s="75"/>
      <c r="BK99" s="75"/>
      <c r="BL99" s="75"/>
      <c r="BM99" s="75"/>
      <c r="BN99" s="75"/>
      <c r="BO99" s="75"/>
      <c r="BP99" s="75"/>
      <c r="BQ99" s="75"/>
      <c r="BR99" s="75"/>
      <c r="BS99" s="75"/>
      <c r="BT99" s="75"/>
      <c r="BU99" s="75"/>
      <c r="BV99" s="75"/>
      <c r="BW99" s="75"/>
      <c r="BX99" s="75"/>
      <c r="BY99" s="75"/>
      <c r="BZ99" s="75"/>
      <c r="CA99" s="75"/>
      <c r="CB99" s="75"/>
      <c r="CC99" s="75"/>
      <c r="CD99" s="75"/>
      <c r="CE99" s="75"/>
      <c r="CF99" s="75"/>
      <c r="CG99" s="75"/>
      <c r="CH99" s="75"/>
      <c r="CI99" s="75"/>
      <c r="CJ99" s="75"/>
      <c r="CK99" s="75"/>
      <c r="CL99" s="75"/>
      <c r="CM99" s="75"/>
      <c r="CN99" s="94"/>
      <c r="CO99" s="95"/>
    </row>
    <row r="100" spans="4:93" ht="21" customHeight="1">
      <c r="D100" s="489"/>
      <c r="E100" s="489"/>
      <c r="F100" s="302" t="s">
        <v>270</v>
      </c>
      <c r="G100" s="302"/>
      <c r="H100" s="302"/>
      <c r="I100" s="302"/>
      <c r="J100" s="302"/>
      <c r="K100" s="88"/>
      <c r="L100" s="4"/>
      <c r="M100" s="4" t="s">
        <v>271</v>
      </c>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R100" s="89"/>
      <c r="BA100" s="489"/>
      <c r="BB100" s="489"/>
      <c r="BC100" s="302" t="s">
        <v>270</v>
      </c>
      <c r="BD100" s="302"/>
      <c r="BE100" s="302"/>
      <c r="BF100" s="302"/>
      <c r="BG100" s="302"/>
      <c r="BH100" s="88"/>
      <c r="BI100" s="4"/>
      <c r="BJ100" s="4" t="s">
        <v>271</v>
      </c>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O100" s="89"/>
    </row>
    <row r="101" spans="4:93" ht="21" customHeight="1">
      <c r="D101" s="489"/>
      <c r="E101" s="489"/>
      <c r="F101" s="302"/>
      <c r="G101" s="302"/>
      <c r="H101" s="302"/>
      <c r="I101" s="302"/>
      <c r="J101" s="302"/>
      <c r="K101" s="88"/>
      <c r="L101" s="4"/>
      <c r="M101" s="499" t="s">
        <v>272</v>
      </c>
      <c r="N101" s="499"/>
      <c r="O101" s="499"/>
      <c r="P101" s="499"/>
      <c r="Q101" s="499"/>
      <c r="R101" s="499"/>
      <c r="S101" s="499"/>
      <c r="T101" s="499"/>
      <c r="U101" s="499"/>
      <c r="V101" s="499"/>
      <c r="W101" s="499"/>
      <c r="X101" s="499"/>
      <c r="Y101" s="499"/>
      <c r="Z101" s="499"/>
      <c r="AA101" s="499"/>
      <c r="AB101" s="499"/>
      <c r="AC101" s="499"/>
      <c r="AD101" s="499"/>
      <c r="AE101" s="499"/>
      <c r="AF101" s="499"/>
      <c r="AG101" s="499"/>
      <c r="AH101" s="499"/>
      <c r="AI101" s="499"/>
      <c r="AJ101" s="499"/>
      <c r="AK101" s="499"/>
      <c r="AL101" s="499"/>
      <c r="AM101" s="499"/>
      <c r="AN101" s="499"/>
      <c r="AO101" s="499"/>
      <c r="AP101" s="499"/>
      <c r="AQ101" s="499"/>
      <c r="AR101" s="500"/>
      <c r="BA101" s="489"/>
      <c r="BB101" s="489"/>
      <c r="BC101" s="302"/>
      <c r="BD101" s="302"/>
      <c r="BE101" s="302"/>
      <c r="BF101" s="302"/>
      <c r="BG101" s="302"/>
      <c r="BH101" s="88"/>
      <c r="BI101" s="4"/>
      <c r="BJ101" s="499" t="s">
        <v>272</v>
      </c>
      <c r="BK101" s="499"/>
      <c r="BL101" s="499"/>
      <c r="BM101" s="499"/>
      <c r="BN101" s="499"/>
      <c r="BO101" s="499"/>
      <c r="BP101" s="499"/>
      <c r="BQ101" s="499"/>
      <c r="BR101" s="499"/>
      <c r="BS101" s="499"/>
      <c r="BT101" s="499"/>
      <c r="BU101" s="499"/>
      <c r="BV101" s="499"/>
      <c r="BW101" s="499"/>
      <c r="BX101" s="499"/>
      <c r="BY101" s="499"/>
      <c r="BZ101" s="499"/>
      <c r="CA101" s="499"/>
      <c r="CB101" s="499"/>
      <c r="CC101" s="499"/>
      <c r="CD101" s="499"/>
      <c r="CE101" s="499"/>
      <c r="CF101" s="499"/>
      <c r="CG101" s="499"/>
      <c r="CH101" s="499"/>
      <c r="CI101" s="499"/>
      <c r="CJ101" s="499"/>
      <c r="CK101" s="499"/>
      <c r="CL101" s="499"/>
      <c r="CM101" s="499"/>
      <c r="CN101" s="499"/>
      <c r="CO101" s="500"/>
    </row>
    <row r="102" spans="4:93" ht="21" customHeight="1">
      <c r="D102" s="489"/>
      <c r="E102" s="489"/>
      <c r="F102" s="302"/>
      <c r="G102" s="302"/>
      <c r="H102" s="302"/>
      <c r="I102" s="302"/>
      <c r="J102" s="302"/>
      <c r="K102" s="93"/>
      <c r="L102" s="75"/>
      <c r="M102" s="75" t="s">
        <v>273</v>
      </c>
      <c r="N102" s="75"/>
      <c r="O102" s="75"/>
      <c r="P102" s="75"/>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94"/>
      <c r="AR102" s="95"/>
      <c r="BA102" s="489"/>
      <c r="BB102" s="489"/>
      <c r="BC102" s="302"/>
      <c r="BD102" s="302"/>
      <c r="BE102" s="302"/>
      <c r="BF102" s="302"/>
      <c r="BG102" s="302"/>
      <c r="BH102" s="93"/>
      <c r="BI102" s="75"/>
      <c r="BJ102" s="75" t="s">
        <v>273</v>
      </c>
      <c r="BK102" s="75"/>
      <c r="BL102" s="75"/>
      <c r="BM102" s="75"/>
      <c r="BN102" s="75"/>
      <c r="BO102" s="75"/>
      <c r="BP102" s="75"/>
      <c r="BQ102" s="75"/>
      <c r="BR102" s="75"/>
      <c r="BS102" s="75"/>
      <c r="BT102" s="75"/>
      <c r="BU102" s="75"/>
      <c r="BV102" s="75"/>
      <c r="BW102" s="75"/>
      <c r="BX102" s="75"/>
      <c r="BY102" s="75"/>
      <c r="BZ102" s="75"/>
      <c r="CA102" s="75"/>
      <c r="CB102" s="75"/>
      <c r="CC102" s="75"/>
      <c r="CD102" s="75"/>
      <c r="CE102" s="75"/>
      <c r="CF102" s="75"/>
      <c r="CG102" s="75"/>
      <c r="CH102" s="75"/>
      <c r="CI102" s="75"/>
      <c r="CJ102" s="75"/>
      <c r="CK102" s="75"/>
      <c r="CL102" s="75"/>
      <c r="CM102" s="75"/>
      <c r="CN102" s="94"/>
      <c r="CO102" s="95"/>
    </row>
    <row r="103" spans="4:93" ht="13.5" customHeight="1"/>
    <row r="104" spans="4:93" ht="13.5" customHeight="1"/>
    <row r="105" spans="4:93" ht="13.5" customHeight="1"/>
    <row r="106" spans="4:93" ht="13.5" customHeight="1"/>
    <row r="107" spans="4:93" ht="13.5" customHeight="1"/>
    <row r="108" spans="4:93" ht="13.5" customHeight="1"/>
    <row r="109" spans="4:93" ht="13.5" customHeight="1"/>
    <row r="110" spans="4:93" ht="13.5" customHeight="1"/>
    <row r="111" spans="4:93" ht="13.5" customHeight="1"/>
    <row r="112" spans="4:93"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sheetData>
  <sheetProtection algorithmName="SHA-512" hashValue="stgsj5yAztKBQ7zBxNi4zQo++BcVREvfjANoF0AEPDljDX1VQyoHHjzCYEH4Try1lfa+gOuAy0pWQDMdR3ECkw==" saltValue="gngXVK8CoH9S1b+leITpuw==" spinCount="100000" sheet="1" objects="1" scenarios="1"/>
  <mergeCells count="459">
    <mergeCell ref="M101:AR101"/>
    <mergeCell ref="BJ101:CO101"/>
    <mergeCell ref="D94:E102"/>
    <mergeCell ref="F94:J99"/>
    <mergeCell ref="BA94:BB102"/>
    <mergeCell ref="BC94:BG99"/>
    <mergeCell ref="M97:AP97"/>
    <mergeCell ref="BJ97:CM97"/>
    <mergeCell ref="M98:AR98"/>
    <mergeCell ref="BJ98:CO98"/>
    <mergeCell ref="F100:J102"/>
    <mergeCell ref="BC100:BG102"/>
    <mergeCell ref="D91:J91"/>
    <mergeCell ref="K91:AR91"/>
    <mergeCell ref="BA91:BG91"/>
    <mergeCell ref="BH91:CO91"/>
    <mergeCell ref="D92:J93"/>
    <mergeCell ref="BA92:BG93"/>
    <mergeCell ref="D86:E89"/>
    <mergeCell ref="F86:J86"/>
    <mergeCell ref="BA86:BB89"/>
    <mergeCell ref="BC86:BG86"/>
    <mergeCell ref="F87:J89"/>
    <mergeCell ref="BC87:BG89"/>
    <mergeCell ref="D82:E85"/>
    <mergeCell ref="F82:J82"/>
    <mergeCell ref="BA82:BB85"/>
    <mergeCell ref="BC82:BG82"/>
    <mergeCell ref="F83:J85"/>
    <mergeCell ref="BC83:BG85"/>
    <mergeCell ref="D77:J77"/>
    <mergeCell ref="K77:AR77"/>
    <mergeCell ref="BA77:BG77"/>
    <mergeCell ref="BH77:CO77"/>
    <mergeCell ref="D78:E81"/>
    <mergeCell ref="F78:J78"/>
    <mergeCell ref="BA78:BB81"/>
    <mergeCell ref="BC78:BG78"/>
    <mergeCell ref="F79:J81"/>
    <mergeCell ref="BC79:BG81"/>
    <mergeCell ref="AE71:AM71"/>
    <mergeCell ref="D73:I73"/>
    <mergeCell ref="J73:AN73"/>
    <mergeCell ref="BA73:BF73"/>
    <mergeCell ref="BG73:CK73"/>
    <mergeCell ref="D74:I74"/>
    <mergeCell ref="BA74:BF74"/>
    <mergeCell ref="C66:O68"/>
    <mergeCell ref="AZ66:BL68"/>
    <mergeCell ref="AI67:AO67"/>
    <mergeCell ref="CF67:CL67"/>
    <mergeCell ref="P68:U68"/>
    <mergeCell ref="V68:W68"/>
    <mergeCell ref="AF68:AG68"/>
    <mergeCell ref="BM68:BR68"/>
    <mergeCell ref="BS68:BT68"/>
    <mergeCell ref="CC68:CD68"/>
    <mergeCell ref="BV64:BW64"/>
    <mergeCell ref="CA64:CB64"/>
    <mergeCell ref="P65:U65"/>
    <mergeCell ref="V65:X65"/>
    <mergeCell ref="Y65:Z65"/>
    <mergeCell ref="AD65:AE65"/>
    <mergeCell ref="BM65:BR65"/>
    <mergeCell ref="BS65:BU65"/>
    <mergeCell ref="BV65:BW65"/>
    <mergeCell ref="CA65:CB65"/>
    <mergeCell ref="G64:O65"/>
    <mergeCell ref="P64:U64"/>
    <mergeCell ref="V64:X64"/>
    <mergeCell ref="Y64:Z64"/>
    <mergeCell ref="AD64:AE64"/>
    <mergeCell ref="BD64:BL65"/>
    <mergeCell ref="BM64:BR64"/>
    <mergeCell ref="BS64:BU64"/>
    <mergeCell ref="G62:O63"/>
    <mergeCell ref="BU49:BW49"/>
    <mergeCell ref="BX49:CJ49"/>
    <mergeCell ref="BM62:BR62"/>
    <mergeCell ref="BU62:BX62"/>
    <mergeCell ref="CC62:CI62"/>
    <mergeCell ref="CJ62:CM62"/>
    <mergeCell ref="P63:R63"/>
    <mergeCell ref="S63:U63"/>
    <mergeCell ref="AA63:AK63"/>
    <mergeCell ref="AL63:AP63"/>
    <mergeCell ref="BM63:BO63"/>
    <mergeCell ref="BP63:BR63"/>
    <mergeCell ref="P62:U62"/>
    <mergeCell ref="X62:AA62"/>
    <mergeCell ref="AF62:AL62"/>
    <mergeCell ref="AM62:AP62"/>
    <mergeCell ref="BD62:BL63"/>
    <mergeCell ref="BX63:CH63"/>
    <mergeCell ref="CI63:CM63"/>
    <mergeCell ref="CK49:CM49"/>
    <mergeCell ref="C59:F65"/>
    <mergeCell ref="G59:O61"/>
    <mergeCell ref="AZ59:BC65"/>
    <mergeCell ref="BD59:BL61"/>
    <mergeCell ref="AD60:AL60"/>
    <mergeCell ref="CA60:CI60"/>
    <mergeCell ref="C48:J48"/>
    <mergeCell ref="AA48:AE48"/>
    <mergeCell ref="AZ48:BG48"/>
    <mergeCell ref="BX48:CB48"/>
    <mergeCell ref="C49:J49"/>
    <mergeCell ref="K49:W49"/>
    <mergeCell ref="X49:Z49"/>
    <mergeCell ref="AA49:AM49"/>
    <mergeCell ref="AN49:AP49"/>
    <mergeCell ref="AZ49:BG49"/>
    <mergeCell ref="P61:U61"/>
    <mergeCell ref="V61:W61"/>
    <mergeCell ref="AF61:AG61"/>
    <mergeCell ref="BM61:BR61"/>
    <mergeCell ref="BS61:BT61"/>
    <mergeCell ref="CC61:CD61"/>
    <mergeCell ref="BH49:BT49"/>
    <mergeCell ref="C47:J47"/>
    <mergeCell ref="K47:Z47"/>
    <mergeCell ref="AA47:AP47"/>
    <mergeCell ref="AZ47:BG47"/>
    <mergeCell ref="BH47:BW47"/>
    <mergeCell ref="BX47:CM47"/>
    <mergeCell ref="C40:M40"/>
    <mergeCell ref="AZ40:BJ40"/>
    <mergeCell ref="C41:M41"/>
    <mergeCell ref="AZ41:BJ41"/>
    <mergeCell ref="C42:M42"/>
    <mergeCell ref="AZ42:BJ42"/>
    <mergeCell ref="CE31:CO31"/>
    <mergeCell ref="AH32:AR32"/>
    <mergeCell ref="CE32:CO32"/>
    <mergeCell ref="AH33:AO33"/>
    <mergeCell ref="AP33:AR33"/>
    <mergeCell ref="CE33:CL33"/>
    <mergeCell ref="CM33:CO33"/>
    <mergeCell ref="BK30:BN33"/>
    <mergeCell ref="BO30:BR33"/>
    <mergeCell ref="BS30:BV33"/>
    <mergeCell ref="BW30:BZ33"/>
    <mergeCell ref="CA30:CD33"/>
    <mergeCell ref="CE30:CO30"/>
    <mergeCell ref="C30:M33"/>
    <mergeCell ref="N30:Q33"/>
    <mergeCell ref="R30:U33"/>
    <mergeCell ref="V30:Y33"/>
    <mergeCell ref="Z30:AC33"/>
    <mergeCell ref="AD30:AG33"/>
    <mergeCell ref="AH30:AR30"/>
    <mergeCell ref="AZ30:BJ33"/>
    <mergeCell ref="AH29:AR29"/>
    <mergeCell ref="AZ29:BJ29"/>
    <mergeCell ref="C29:M29"/>
    <mergeCell ref="N29:Q29"/>
    <mergeCell ref="R29:U29"/>
    <mergeCell ref="V29:Y29"/>
    <mergeCell ref="Z29:AC29"/>
    <mergeCell ref="AD29:AG29"/>
    <mergeCell ref="AH31:AR31"/>
    <mergeCell ref="CE28:CL28"/>
    <mergeCell ref="CM28:CO28"/>
    <mergeCell ref="BK26:BN28"/>
    <mergeCell ref="BO26:BR28"/>
    <mergeCell ref="BS26:BV28"/>
    <mergeCell ref="BW26:BZ28"/>
    <mergeCell ref="CA26:CD28"/>
    <mergeCell ref="CE26:CO26"/>
    <mergeCell ref="CA29:CD29"/>
    <mergeCell ref="CE29:CO29"/>
    <mergeCell ref="BK29:BN29"/>
    <mergeCell ref="BO29:BR29"/>
    <mergeCell ref="BS29:BV29"/>
    <mergeCell ref="BW29:BZ29"/>
    <mergeCell ref="CA25:CD25"/>
    <mergeCell ref="CE25:CO25"/>
    <mergeCell ref="E26:M28"/>
    <mergeCell ref="N26:Q28"/>
    <mergeCell ref="R26:U28"/>
    <mergeCell ref="V26:Y28"/>
    <mergeCell ref="Z26:AC28"/>
    <mergeCell ref="AD26:AG28"/>
    <mergeCell ref="AH26:AR26"/>
    <mergeCell ref="BB26:BJ28"/>
    <mergeCell ref="AH25:AR25"/>
    <mergeCell ref="BB25:BJ25"/>
    <mergeCell ref="BK25:BN25"/>
    <mergeCell ref="BO25:BR25"/>
    <mergeCell ref="BS25:BV25"/>
    <mergeCell ref="BW25:BZ25"/>
    <mergeCell ref="E25:M25"/>
    <mergeCell ref="N25:Q25"/>
    <mergeCell ref="R25:U25"/>
    <mergeCell ref="V25:Y25"/>
    <mergeCell ref="Z25:AC25"/>
    <mergeCell ref="AD25:AG25"/>
    <mergeCell ref="AH27:AR27"/>
    <mergeCell ref="CE27:CO27"/>
    <mergeCell ref="CM22:CO22"/>
    <mergeCell ref="E23:J24"/>
    <mergeCell ref="K23:M23"/>
    <mergeCell ref="N23:Q23"/>
    <mergeCell ref="R23:U23"/>
    <mergeCell ref="V23:Y23"/>
    <mergeCell ref="Z23:AC23"/>
    <mergeCell ref="AD23:AG23"/>
    <mergeCell ref="AH23:AR23"/>
    <mergeCell ref="BB23:BG24"/>
    <mergeCell ref="BK22:BN22"/>
    <mergeCell ref="BO22:BR22"/>
    <mergeCell ref="BS22:BV22"/>
    <mergeCell ref="BW22:BZ22"/>
    <mergeCell ref="CA22:CD22"/>
    <mergeCell ref="CE22:CL22"/>
    <mergeCell ref="K22:M22"/>
    <mergeCell ref="N22:Q22"/>
    <mergeCell ref="BH24:BJ24"/>
    <mergeCell ref="BK24:BN24"/>
    <mergeCell ref="BO24:BR24"/>
    <mergeCell ref="BS24:BV24"/>
    <mergeCell ref="BW24:BZ24"/>
    <mergeCell ref="CA24:CD24"/>
    <mergeCell ref="CE21:CO21"/>
    <mergeCell ref="Z21:AC21"/>
    <mergeCell ref="AD21:AG21"/>
    <mergeCell ref="AH21:AR21"/>
    <mergeCell ref="AZ21:BA28"/>
    <mergeCell ref="BB21:BG22"/>
    <mergeCell ref="BH21:BJ21"/>
    <mergeCell ref="AH22:AO22"/>
    <mergeCell ref="AP22:AR22"/>
    <mergeCell ref="BH22:BJ22"/>
    <mergeCell ref="BH23:BJ23"/>
    <mergeCell ref="Z22:AC22"/>
    <mergeCell ref="AD22:AG22"/>
    <mergeCell ref="BK21:BN21"/>
    <mergeCell ref="BO21:BR21"/>
    <mergeCell ref="BS21:BV21"/>
    <mergeCell ref="BW21:BZ21"/>
    <mergeCell ref="CA21:CD21"/>
    <mergeCell ref="BK23:BN23"/>
    <mergeCell ref="BO23:BR23"/>
    <mergeCell ref="BS23:BV23"/>
    <mergeCell ref="BW23:BZ23"/>
    <mergeCell ref="CA23:CD23"/>
    <mergeCell ref="CE23:CO23"/>
    <mergeCell ref="C21:D28"/>
    <mergeCell ref="E21:J22"/>
    <mergeCell ref="K21:M21"/>
    <mergeCell ref="N21:Q21"/>
    <mergeCell ref="R21:U21"/>
    <mergeCell ref="V21:Y21"/>
    <mergeCell ref="AH20:AO20"/>
    <mergeCell ref="AP20:AR20"/>
    <mergeCell ref="BB20:BJ20"/>
    <mergeCell ref="C16:D20"/>
    <mergeCell ref="V17:Y17"/>
    <mergeCell ref="R22:U22"/>
    <mergeCell ref="V22:Y22"/>
    <mergeCell ref="K24:M24"/>
    <mergeCell ref="N24:Q24"/>
    <mergeCell ref="R24:U24"/>
    <mergeCell ref="V24:Y24"/>
    <mergeCell ref="Z24:AC24"/>
    <mergeCell ref="AD24:AG24"/>
    <mergeCell ref="AH28:AO28"/>
    <mergeCell ref="AP28:AR28"/>
    <mergeCell ref="CE19:CL19"/>
    <mergeCell ref="CM19:CO19"/>
    <mergeCell ref="E20:M20"/>
    <mergeCell ref="N20:Q20"/>
    <mergeCell ref="R20:U20"/>
    <mergeCell ref="V20:Y20"/>
    <mergeCell ref="Z20:AC20"/>
    <mergeCell ref="AD20:AG20"/>
    <mergeCell ref="BW20:BZ20"/>
    <mergeCell ref="CA20:CD20"/>
    <mergeCell ref="CE20:CL20"/>
    <mergeCell ref="CM20:CO20"/>
    <mergeCell ref="BK20:BN20"/>
    <mergeCell ref="BO20:BR20"/>
    <mergeCell ref="BS20:BV20"/>
    <mergeCell ref="BO18:BR18"/>
    <mergeCell ref="BS18:BV18"/>
    <mergeCell ref="BW18:BZ18"/>
    <mergeCell ref="BH19:BJ19"/>
    <mergeCell ref="BK19:BN19"/>
    <mergeCell ref="BO19:BR19"/>
    <mergeCell ref="BS19:BV19"/>
    <mergeCell ref="BW19:BZ19"/>
    <mergeCell ref="CA19:CD19"/>
    <mergeCell ref="E18:J19"/>
    <mergeCell ref="K18:M18"/>
    <mergeCell ref="N18:Q18"/>
    <mergeCell ref="R18:U18"/>
    <mergeCell ref="V18:Y18"/>
    <mergeCell ref="Z18:AC18"/>
    <mergeCell ref="AD18:AG18"/>
    <mergeCell ref="AH18:AR18"/>
    <mergeCell ref="BH17:BJ17"/>
    <mergeCell ref="E16:J17"/>
    <mergeCell ref="K16:M16"/>
    <mergeCell ref="N16:Q16"/>
    <mergeCell ref="R16:U16"/>
    <mergeCell ref="V16:Y16"/>
    <mergeCell ref="K17:M17"/>
    <mergeCell ref="N17:Q17"/>
    <mergeCell ref="R17:U17"/>
    <mergeCell ref="K19:M19"/>
    <mergeCell ref="N19:Q19"/>
    <mergeCell ref="R19:U19"/>
    <mergeCell ref="V19:Y19"/>
    <mergeCell ref="Z19:AC19"/>
    <mergeCell ref="AD19:AG19"/>
    <mergeCell ref="AH19:AO19"/>
    <mergeCell ref="CE16:CO16"/>
    <mergeCell ref="Z16:AC16"/>
    <mergeCell ref="AD16:AG16"/>
    <mergeCell ref="AH16:AR16"/>
    <mergeCell ref="AZ16:BA20"/>
    <mergeCell ref="BB16:BG17"/>
    <mergeCell ref="BH16:BJ16"/>
    <mergeCell ref="Z17:AC17"/>
    <mergeCell ref="AD17:AG17"/>
    <mergeCell ref="AH17:AO17"/>
    <mergeCell ref="AP17:AR17"/>
    <mergeCell ref="CE17:CL17"/>
    <mergeCell ref="CM17:CO17"/>
    <mergeCell ref="BK17:BN17"/>
    <mergeCell ref="BO17:BR17"/>
    <mergeCell ref="BS17:BV17"/>
    <mergeCell ref="BW17:BZ17"/>
    <mergeCell ref="CA17:CD17"/>
    <mergeCell ref="CA18:CD18"/>
    <mergeCell ref="CE18:CO18"/>
    <mergeCell ref="AP19:AR19"/>
    <mergeCell ref="BB18:BG19"/>
    <mergeCell ref="BH18:BJ18"/>
    <mergeCell ref="BK18:BN18"/>
    <mergeCell ref="C14:M15"/>
    <mergeCell ref="N14:AG14"/>
    <mergeCell ref="AH14:AR15"/>
    <mergeCell ref="AZ14:BJ15"/>
    <mergeCell ref="BK14:CD14"/>
    <mergeCell ref="BK16:BN16"/>
    <mergeCell ref="BO16:BR16"/>
    <mergeCell ref="BS16:BV16"/>
    <mergeCell ref="BW16:BZ16"/>
    <mergeCell ref="CA16:CD16"/>
    <mergeCell ref="CE14:CO15"/>
    <mergeCell ref="N15:Q15"/>
    <mergeCell ref="R15:U15"/>
    <mergeCell ref="V15:Y15"/>
    <mergeCell ref="Z15:AC15"/>
    <mergeCell ref="BR11:BS11"/>
    <mergeCell ref="BT11:BU11"/>
    <mergeCell ref="BV11:CB11"/>
    <mergeCell ref="CC11:CD11"/>
    <mergeCell ref="CE11:CF11"/>
    <mergeCell ref="CG11:CO11"/>
    <mergeCell ref="AF11:AG11"/>
    <mergeCell ref="AH11:AI11"/>
    <mergeCell ref="AJ11:AR11"/>
    <mergeCell ref="AZ11:BH11"/>
    <mergeCell ref="BI11:BJ11"/>
    <mergeCell ref="BK11:BQ11"/>
    <mergeCell ref="AD15:AG15"/>
    <mergeCell ref="BK15:BN15"/>
    <mergeCell ref="BO15:BR15"/>
    <mergeCell ref="BS15:BV15"/>
    <mergeCell ref="BW15:BZ15"/>
    <mergeCell ref="CA15:CD15"/>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CC10:CD10"/>
    <mergeCell ref="CE10:CF10"/>
    <mergeCell ref="CG10:CO10"/>
    <mergeCell ref="AF10:AG10"/>
    <mergeCell ref="AH10:AI10"/>
    <mergeCell ref="AJ10:AR10"/>
    <mergeCell ref="AZ10:BH10"/>
    <mergeCell ref="BI10:BJ10"/>
    <mergeCell ref="BK10:BQ10"/>
    <mergeCell ref="AZ8:BH8"/>
    <mergeCell ref="BI8:BS8"/>
    <mergeCell ref="BT8:BU8"/>
    <mergeCell ref="BR9:BS9"/>
    <mergeCell ref="BT9:BU9"/>
    <mergeCell ref="BV9:CB9"/>
    <mergeCell ref="CC9:CD9"/>
    <mergeCell ref="CE9:CF9"/>
    <mergeCell ref="CG9:CO9"/>
    <mergeCell ref="AZ9:BH9"/>
    <mergeCell ref="BI9:BJ9"/>
    <mergeCell ref="BK9:BQ9"/>
    <mergeCell ref="C8:K8"/>
    <mergeCell ref="L8:V8"/>
    <mergeCell ref="W8:X8"/>
    <mergeCell ref="Y8:AE8"/>
    <mergeCell ref="AF8:AG8"/>
    <mergeCell ref="AH8:AR8"/>
    <mergeCell ref="C9:K9"/>
    <mergeCell ref="L9:M9"/>
    <mergeCell ref="N9:T9"/>
    <mergeCell ref="U9:V9"/>
    <mergeCell ref="W9:X9"/>
    <mergeCell ref="Y9:AE9"/>
    <mergeCell ref="AF9:AG9"/>
    <mergeCell ref="AH9:AI9"/>
    <mergeCell ref="AJ9:AR9"/>
    <mergeCell ref="BT7:BU7"/>
    <mergeCell ref="BV7:CB7"/>
    <mergeCell ref="CC7:CD7"/>
    <mergeCell ref="CE7:CO7"/>
    <mergeCell ref="BT6:BU6"/>
    <mergeCell ref="BV6:CB6"/>
    <mergeCell ref="CC6:CD6"/>
    <mergeCell ref="CE6:CO6"/>
    <mergeCell ref="BV8:CB8"/>
    <mergeCell ref="CC8:CD8"/>
    <mergeCell ref="CE8:CO8"/>
    <mergeCell ref="C7:K7"/>
    <mergeCell ref="L7:V7"/>
    <mergeCell ref="W7:X7"/>
    <mergeCell ref="Y7:AE7"/>
    <mergeCell ref="AF7:AG7"/>
    <mergeCell ref="AH7:AR7"/>
    <mergeCell ref="BT5:CD5"/>
    <mergeCell ref="CE5:CO5"/>
    <mergeCell ref="C6:K6"/>
    <mergeCell ref="L6:V6"/>
    <mergeCell ref="W6:X6"/>
    <mergeCell ref="Y6:AE6"/>
    <mergeCell ref="AF6:AG6"/>
    <mergeCell ref="AH6:AR6"/>
    <mergeCell ref="AZ6:BH6"/>
    <mergeCell ref="BI6:BS6"/>
    <mergeCell ref="C5:K5"/>
    <mergeCell ref="L5:V5"/>
    <mergeCell ref="W5:AG5"/>
    <mergeCell ref="AH5:AR5"/>
    <mergeCell ref="AZ5:BH5"/>
    <mergeCell ref="BI5:BS5"/>
    <mergeCell ref="AZ7:BH7"/>
    <mergeCell ref="BI7:BS7"/>
  </mergeCells>
  <phoneticPr fontId="5"/>
  <conditionalFormatting sqref="N9:T11">
    <cfRule type="containsBlanks" dxfId="7" priority="8">
      <formula>LEN(TRIM(N9))=0</formula>
    </cfRule>
  </conditionalFormatting>
  <conditionalFormatting sqref="Y6:AE11">
    <cfRule type="containsBlanks" dxfId="6" priority="7">
      <formula>LEN(TRIM(Y6))=0</formula>
    </cfRule>
  </conditionalFormatting>
  <conditionalFormatting sqref="AJ9:AR11">
    <cfRule type="containsBlanks" dxfId="5" priority="6">
      <formula>LEN(TRIM(AJ9))=0</formula>
    </cfRule>
  </conditionalFormatting>
  <conditionalFormatting sqref="N16:AC19">
    <cfRule type="containsBlanks" dxfId="4" priority="5">
      <formula>LEN(TRIM(N16))=0</formula>
    </cfRule>
  </conditionalFormatting>
  <conditionalFormatting sqref="N21:AC25">
    <cfRule type="containsBlanks" dxfId="3" priority="4">
      <formula>LEN(TRIM(N21))=0</formula>
    </cfRule>
  </conditionalFormatting>
  <conditionalFormatting sqref="N29:AC29">
    <cfRule type="containsBlanks" dxfId="2" priority="3">
      <formula>LEN(TRIM(N29))=0</formula>
    </cfRule>
  </conditionalFormatting>
  <conditionalFormatting sqref="K49:W49">
    <cfRule type="containsBlanks" dxfId="1" priority="2">
      <formula>LEN(TRIM(K49))=0</formula>
    </cfRule>
  </conditionalFormatting>
  <conditionalFormatting sqref="AD60:AL60 V61:X61 Z61 AB61 AF61:AH61 AJ61 AL61 P62:U62 X62:AA62 AF62:AL62 V64:Z65 AD64:AE65 AI67:AO67 V68:X68 Z68 AB68 AF68:AH68 AJ68 AL68">
    <cfRule type="containsBlanks" dxfId="0" priority="1">
      <formula>LEN(TRIM(P60))=0</formula>
    </cfRule>
  </conditionalFormatting>
  <dataValidations count="1">
    <dataValidation imeMode="halfAlpha" allowBlank="1" showInputMessage="1" showErrorMessage="1" sqref="AJ9:AR11 Y6:AE11 N9:T11 CG9:CO11 BV6:CB11 BK9:BQ11" xr:uid="{07726257-7E65-4AC6-A984-1F3AD2FB00ED}"/>
  </dataValidations>
  <hyperlinks>
    <hyperlink ref="AV1" location="'認定こども園移行相談票（表紙）'!A1" display="★表紙へ戻る" xr:uid="{CFEA4633-60F2-4AA9-A6D8-256603AC19BF}"/>
  </hyperlinks>
  <pageMargins left="0.7" right="0.7" top="0.75" bottom="0.75" header="0.3" footer="0.3"/>
  <pageSetup paperSize="9" orientation="portrait" r:id="rId1"/>
  <rowBreaks count="2" manualBreakCount="2">
    <brk id="38" max="43" man="1"/>
    <brk id="69"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9</xdr:col>
                    <xdr:colOff>104775</xdr:colOff>
                    <xdr:row>72</xdr:row>
                    <xdr:rowOff>276225</xdr:rowOff>
                  </from>
                  <to>
                    <xdr:col>11</xdr:col>
                    <xdr:colOff>104775</xdr:colOff>
                    <xdr:row>74</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10</xdr:col>
                    <xdr:colOff>114300</xdr:colOff>
                    <xdr:row>76</xdr:row>
                    <xdr:rowOff>276225</xdr:rowOff>
                  </from>
                  <to>
                    <xdr:col>12</xdr:col>
                    <xdr:colOff>123825</xdr:colOff>
                    <xdr:row>78</xdr:row>
                    <xdr:rowOff>9525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10</xdr:col>
                    <xdr:colOff>114300</xdr:colOff>
                    <xdr:row>79</xdr:row>
                    <xdr:rowOff>0</xdr:rowOff>
                  </from>
                  <to>
                    <xdr:col>12</xdr:col>
                    <xdr:colOff>123825</xdr:colOff>
                    <xdr:row>80</xdr:row>
                    <xdr:rowOff>28575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10</xdr:col>
                    <xdr:colOff>114300</xdr:colOff>
                    <xdr:row>78</xdr:row>
                    <xdr:rowOff>0</xdr:rowOff>
                  </from>
                  <to>
                    <xdr:col>12</xdr:col>
                    <xdr:colOff>123825</xdr:colOff>
                    <xdr:row>79</xdr:row>
                    <xdr:rowOff>28575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10</xdr:col>
                    <xdr:colOff>114300</xdr:colOff>
                    <xdr:row>80</xdr:row>
                    <xdr:rowOff>0</xdr:rowOff>
                  </from>
                  <to>
                    <xdr:col>12</xdr:col>
                    <xdr:colOff>123825</xdr:colOff>
                    <xdr:row>81</xdr:row>
                    <xdr:rowOff>28575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10</xdr:col>
                    <xdr:colOff>114300</xdr:colOff>
                    <xdr:row>81</xdr:row>
                    <xdr:rowOff>0</xdr:rowOff>
                  </from>
                  <to>
                    <xdr:col>12</xdr:col>
                    <xdr:colOff>123825</xdr:colOff>
                    <xdr:row>82</xdr:row>
                    <xdr:rowOff>28575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10</xdr:col>
                    <xdr:colOff>114300</xdr:colOff>
                    <xdr:row>82</xdr:row>
                    <xdr:rowOff>0</xdr:rowOff>
                  </from>
                  <to>
                    <xdr:col>12</xdr:col>
                    <xdr:colOff>123825</xdr:colOff>
                    <xdr:row>83</xdr:row>
                    <xdr:rowOff>28575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10</xdr:col>
                    <xdr:colOff>114300</xdr:colOff>
                    <xdr:row>82</xdr:row>
                    <xdr:rowOff>257175</xdr:rowOff>
                  </from>
                  <to>
                    <xdr:col>12</xdr:col>
                    <xdr:colOff>123825</xdr:colOff>
                    <xdr:row>84</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10</xdr:col>
                    <xdr:colOff>114300</xdr:colOff>
                    <xdr:row>84</xdr:row>
                    <xdr:rowOff>257175</xdr:rowOff>
                  </from>
                  <to>
                    <xdr:col>12</xdr:col>
                    <xdr:colOff>123825</xdr:colOff>
                    <xdr:row>86</xdr:row>
                    <xdr:rowOff>9525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10</xdr:col>
                    <xdr:colOff>114300</xdr:colOff>
                    <xdr:row>85</xdr:row>
                    <xdr:rowOff>257175</xdr:rowOff>
                  </from>
                  <to>
                    <xdr:col>12</xdr:col>
                    <xdr:colOff>123825</xdr:colOff>
                    <xdr:row>87</xdr:row>
                    <xdr:rowOff>9525</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10</xdr:col>
                    <xdr:colOff>114300</xdr:colOff>
                    <xdr:row>87</xdr:row>
                    <xdr:rowOff>0</xdr:rowOff>
                  </from>
                  <to>
                    <xdr:col>12</xdr:col>
                    <xdr:colOff>123825</xdr:colOff>
                    <xdr:row>88</xdr:row>
                    <xdr:rowOff>28575</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20</xdr:col>
                    <xdr:colOff>123825</xdr:colOff>
                    <xdr:row>76</xdr:row>
                    <xdr:rowOff>276225</xdr:rowOff>
                  </from>
                  <to>
                    <xdr:col>22</xdr:col>
                    <xdr:colOff>123825</xdr:colOff>
                    <xdr:row>78</xdr:row>
                    <xdr:rowOff>9525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31</xdr:col>
                    <xdr:colOff>114300</xdr:colOff>
                    <xdr:row>81</xdr:row>
                    <xdr:rowOff>0</xdr:rowOff>
                  </from>
                  <to>
                    <xdr:col>33</xdr:col>
                    <xdr:colOff>123825</xdr:colOff>
                    <xdr:row>82</xdr:row>
                    <xdr:rowOff>28575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31</xdr:col>
                    <xdr:colOff>114300</xdr:colOff>
                    <xdr:row>80</xdr:row>
                    <xdr:rowOff>0</xdr:rowOff>
                  </from>
                  <to>
                    <xdr:col>33</xdr:col>
                    <xdr:colOff>123825</xdr:colOff>
                    <xdr:row>81</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31</xdr:col>
                    <xdr:colOff>114300</xdr:colOff>
                    <xdr:row>83</xdr:row>
                    <xdr:rowOff>0</xdr:rowOff>
                  </from>
                  <to>
                    <xdr:col>33</xdr:col>
                    <xdr:colOff>123825</xdr:colOff>
                    <xdr:row>84</xdr:row>
                    <xdr:rowOff>28575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31</xdr:col>
                    <xdr:colOff>114300</xdr:colOff>
                    <xdr:row>85</xdr:row>
                    <xdr:rowOff>0</xdr:rowOff>
                  </from>
                  <to>
                    <xdr:col>33</xdr:col>
                    <xdr:colOff>123825</xdr:colOff>
                    <xdr:row>86</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21</xdr:col>
                    <xdr:colOff>123825</xdr:colOff>
                    <xdr:row>87</xdr:row>
                    <xdr:rowOff>0</xdr:rowOff>
                  </from>
                  <to>
                    <xdr:col>23</xdr:col>
                    <xdr:colOff>123825</xdr:colOff>
                    <xdr:row>88</xdr:row>
                    <xdr:rowOff>28575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10</xdr:col>
                    <xdr:colOff>104775</xdr:colOff>
                    <xdr:row>90</xdr:row>
                    <xdr:rowOff>276225</xdr:rowOff>
                  </from>
                  <to>
                    <xdr:col>12</xdr:col>
                    <xdr:colOff>104775</xdr:colOff>
                    <xdr:row>92</xdr:row>
                    <xdr:rowOff>9525</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10</xdr:col>
                    <xdr:colOff>104775</xdr:colOff>
                    <xdr:row>93</xdr:row>
                    <xdr:rowOff>9525</xdr:rowOff>
                  </from>
                  <to>
                    <xdr:col>12</xdr:col>
                    <xdr:colOff>104775</xdr:colOff>
                    <xdr:row>94</xdr:row>
                    <xdr:rowOff>28575</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10</xdr:col>
                    <xdr:colOff>104775</xdr:colOff>
                    <xdr:row>93</xdr:row>
                    <xdr:rowOff>257175</xdr:rowOff>
                  </from>
                  <to>
                    <xdr:col>12</xdr:col>
                    <xdr:colOff>104775</xdr:colOff>
                    <xdr:row>95</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10</xdr:col>
                    <xdr:colOff>104775</xdr:colOff>
                    <xdr:row>95</xdr:row>
                    <xdr:rowOff>257175</xdr:rowOff>
                  </from>
                  <to>
                    <xdr:col>12</xdr:col>
                    <xdr:colOff>104775</xdr:colOff>
                    <xdr:row>97</xdr:row>
                    <xdr:rowOff>9525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10</xdr:col>
                    <xdr:colOff>104775</xdr:colOff>
                    <xdr:row>96</xdr:row>
                    <xdr:rowOff>257175</xdr:rowOff>
                  </from>
                  <to>
                    <xdr:col>12</xdr:col>
                    <xdr:colOff>104775</xdr:colOff>
                    <xdr:row>98</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10</xdr:col>
                    <xdr:colOff>104775</xdr:colOff>
                    <xdr:row>99</xdr:row>
                    <xdr:rowOff>0</xdr:rowOff>
                  </from>
                  <to>
                    <xdr:col>12</xdr:col>
                    <xdr:colOff>104775</xdr:colOff>
                    <xdr:row>100</xdr:row>
                    <xdr:rowOff>28575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10</xdr:col>
                    <xdr:colOff>104775</xdr:colOff>
                    <xdr:row>100</xdr:row>
                    <xdr:rowOff>0</xdr:rowOff>
                  </from>
                  <to>
                    <xdr:col>12</xdr:col>
                    <xdr:colOff>104775</xdr:colOff>
                    <xdr:row>101</xdr:row>
                    <xdr:rowOff>28575</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10</xdr:col>
                    <xdr:colOff>104775</xdr:colOff>
                    <xdr:row>101</xdr:row>
                    <xdr:rowOff>0</xdr:rowOff>
                  </from>
                  <to>
                    <xdr:col>12</xdr:col>
                    <xdr:colOff>104775</xdr:colOff>
                    <xdr:row>102</xdr:row>
                    <xdr:rowOff>28575</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22</xdr:col>
                    <xdr:colOff>85725</xdr:colOff>
                    <xdr:row>39</xdr:row>
                    <xdr:rowOff>47625</xdr:rowOff>
                  </from>
                  <to>
                    <xdr:col>24</xdr:col>
                    <xdr:colOff>85725</xdr:colOff>
                    <xdr:row>39</xdr:row>
                    <xdr:rowOff>295275</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22</xdr:col>
                    <xdr:colOff>85725</xdr:colOff>
                    <xdr:row>41</xdr:row>
                    <xdr:rowOff>28575</xdr:rowOff>
                  </from>
                  <to>
                    <xdr:col>24</xdr:col>
                    <xdr:colOff>85725</xdr:colOff>
                    <xdr:row>41</xdr:row>
                    <xdr:rowOff>276225</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28</xdr:col>
                    <xdr:colOff>85725</xdr:colOff>
                    <xdr:row>41</xdr:row>
                    <xdr:rowOff>47625</xdr:rowOff>
                  </from>
                  <to>
                    <xdr:col>30</xdr:col>
                    <xdr:colOff>85725</xdr:colOff>
                    <xdr:row>41</xdr:row>
                    <xdr:rowOff>295275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28</xdr:col>
                    <xdr:colOff>85725</xdr:colOff>
                    <xdr:row>39</xdr:row>
                    <xdr:rowOff>47625</xdr:rowOff>
                  </from>
                  <to>
                    <xdr:col>30</xdr:col>
                    <xdr:colOff>85725</xdr:colOff>
                    <xdr:row>39</xdr:row>
                    <xdr:rowOff>295275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22</xdr:col>
                    <xdr:colOff>85725</xdr:colOff>
                    <xdr:row>40</xdr:row>
                    <xdr:rowOff>47625</xdr:rowOff>
                  </from>
                  <to>
                    <xdr:col>24</xdr:col>
                    <xdr:colOff>85725</xdr:colOff>
                    <xdr:row>40</xdr:row>
                    <xdr:rowOff>295275</xdr:rowOff>
                  </to>
                </anchor>
              </controlPr>
            </control>
          </mc:Choice>
        </mc:AlternateContent>
        <mc:AlternateContent xmlns:mc="http://schemas.openxmlformats.org/markup-compatibility/2006">
          <mc:Choice Requires="x14">
            <control shapeId="10279" r:id="rId42" name="Check Box 39">
              <controlPr defaultSize="0" autoFill="0" autoLine="0" autoPict="0">
                <anchor moveWithCells="1">
                  <from>
                    <xdr:col>28</xdr:col>
                    <xdr:colOff>85725</xdr:colOff>
                    <xdr:row>40</xdr:row>
                    <xdr:rowOff>47625</xdr:rowOff>
                  </from>
                  <to>
                    <xdr:col>30</xdr:col>
                    <xdr:colOff>85725</xdr:colOff>
                    <xdr:row>40</xdr:row>
                    <xdr:rowOff>295275</xdr:rowOff>
                  </to>
                </anchor>
              </controlPr>
            </control>
          </mc:Choice>
        </mc:AlternateContent>
        <mc:AlternateContent xmlns:mc="http://schemas.openxmlformats.org/markup-compatibility/2006">
          <mc:Choice Requires="x14">
            <control shapeId="10280" r:id="rId43" name="Check Box 40">
              <controlPr defaultSize="0" autoFill="0" autoLine="0" autoPict="0">
                <anchor moveWithCells="1">
                  <from>
                    <xdr:col>66</xdr:col>
                    <xdr:colOff>85725</xdr:colOff>
                    <xdr:row>57</xdr:row>
                    <xdr:rowOff>276225</xdr:rowOff>
                  </from>
                  <to>
                    <xdr:col>68</xdr:col>
                    <xdr:colOff>85725</xdr:colOff>
                    <xdr:row>59</xdr:row>
                    <xdr:rowOff>9525</xdr:rowOff>
                  </to>
                </anchor>
              </controlPr>
            </control>
          </mc:Choice>
        </mc:AlternateContent>
        <mc:AlternateContent xmlns:mc="http://schemas.openxmlformats.org/markup-compatibility/2006">
          <mc:Choice Requires="x14">
            <control shapeId="10281" r:id="rId44" name="Check Box 41">
              <controlPr defaultSize="0" autoFill="0" autoLine="0" autoPict="0">
                <anchor moveWithCells="1">
                  <from>
                    <xdr:col>66</xdr:col>
                    <xdr:colOff>85725</xdr:colOff>
                    <xdr:row>58</xdr:row>
                    <xdr:rowOff>257175</xdr:rowOff>
                  </from>
                  <to>
                    <xdr:col>68</xdr:col>
                    <xdr:colOff>85725</xdr:colOff>
                    <xdr:row>60</xdr:row>
                    <xdr:rowOff>9525</xdr:rowOff>
                  </to>
                </anchor>
              </controlPr>
            </control>
          </mc:Choice>
        </mc:AlternateContent>
        <mc:AlternateContent xmlns:mc="http://schemas.openxmlformats.org/markup-compatibility/2006">
          <mc:Choice Requires="x14">
            <control shapeId="10282" r:id="rId45" name="Check Box 42">
              <controlPr defaultSize="0" autoFill="0" autoLine="0" autoPict="0">
                <anchor moveWithCells="1">
                  <from>
                    <xdr:col>75</xdr:col>
                    <xdr:colOff>85725</xdr:colOff>
                    <xdr:row>57</xdr:row>
                    <xdr:rowOff>276225</xdr:rowOff>
                  </from>
                  <to>
                    <xdr:col>77</xdr:col>
                    <xdr:colOff>85725</xdr:colOff>
                    <xdr:row>59</xdr:row>
                    <xdr:rowOff>9525</xdr:rowOff>
                  </to>
                </anchor>
              </controlPr>
            </control>
          </mc:Choice>
        </mc:AlternateContent>
        <mc:AlternateContent xmlns:mc="http://schemas.openxmlformats.org/markup-compatibility/2006">
          <mc:Choice Requires="x14">
            <control shapeId="10283" r:id="rId46" name="Check Box 43">
              <controlPr defaultSize="0" autoFill="0" autoLine="0" autoPict="0">
                <anchor moveWithCells="1">
                  <from>
                    <xdr:col>75</xdr:col>
                    <xdr:colOff>85725</xdr:colOff>
                    <xdr:row>58</xdr:row>
                    <xdr:rowOff>257175</xdr:rowOff>
                  </from>
                  <to>
                    <xdr:col>77</xdr:col>
                    <xdr:colOff>85725</xdr:colOff>
                    <xdr:row>60</xdr:row>
                    <xdr:rowOff>9525</xdr:rowOff>
                  </to>
                </anchor>
              </controlPr>
            </control>
          </mc:Choice>
        </mc:AlternateContent>
        <mc:AlternateContent xmlns:mc="http://schemas.openxmlformats.org/markup-compatibility/2006">
          <mc:Choice Requires="x14">
            <control shapeId="10284" r:id="rId47" name="Check Box 44">
              <controlPr defaultSize="0" autoFill="0" autoLine="0" autoPict="0">
                <anchor moveWithCells="1">
                  <from>
                    <xdr:col>73</xdr:col>
                    <xdr:colOff>76200</xdr:colOff>
                    <xdr:row>64</xdr:row>
                    <xdr:rowOff>361950</xdr:rowOff>
                  </from>
                  <to>
                    <xdr:col>75</xdr:col>
                    <xdr:colOff>76200</xdr:colOff>
                    <xdr:row>66</xdr:row>
                    <xdr:rowOff>0</xdr:rowOff>
                  </to>
                </anchor>
              </controlPr>
            </control>
          </mc:Choice>
        </mc:AlternateContent>
        <mc:AlternateContent xmlns:mc="http://schemas.openxmlformats.org/markup-compatibility/2006">
          <mc:Choice Requires="x14">
            <control shapeId="10285" r:id="rId48" name="Check Box 45">
              <controlPr defaultSize="0" autoFill="0" autoLine="0" autoPict="0">
                <anchor moveWithCells="1">
                  <from>
                    <xdr:col>73</xdr:col>
                    <xdr:colOff>85725</xdr:colOff>
                    <xdr:row>65</xdr:row>
                    <xdr:rowOff>257175</xdr:rowOff>
                  </from>
                  <to>
                    <xdr:col>75</xdr:col>
                    <xdr:colOff>85725</xdr:colOff>
                    <xdr:row>67</xdr:row>
                    <xdr:rowOff>9525</xdr:rowOff>
                  </to>
                </anchor>
              </controlPr>
            </control>
          </mc:Choice>
        </mc:AlternateContent>
        <mc:AlternateContent xmlns:mc="http://schemas.openxmlformats.org/markup-compatibility/2006">
          <mc:Choice Requires="x14">
            <control shapeId="10286" r:id="rId49" name="Check Box 46">
              <controlPr defaultSize="0" autoFill="0" autoLine="0" autoPict="0">
                <anchor moveWithCells="1">
                  <from>
                    <xdr:col>80</xdr:col>
                    <xdr:colOff>85725</xdr:colOff>
                    <xdr:row>64</xdr:row>
                    <xdr:rowOff>361950</xdr:rowOff>
                  </from>
                  <to>
                    <xdr:col>82</xdr:col>
                    <xdr:colOff>85725</xdr:colOff>
                    <xdr:row>66</xdr:row>
                    <xdr:rowOff>0</xdr:rowOff>
                  </to>
                </anchor>
              </controlPr>
            </control>
          </mc:Choice>
        </mc:AlternateContent>
        <mc:AlternateContent xmlns:mc="http://schemas.openxmlformats.org/markup-compatibility/2006">
          <mc:Choice Requires="x14">
            <control shapeId="10287" r:id="rId50" name="Check Box 47">
              <controlPr defaultSize="0" autoFill="0" autoLine="0" autoPict="0">
                <anchor moveWithCells="1">
                  <from>
                    <xdr:col>80</xdr:col>
                    <xdr:colOff>95250</xdr:colOff>
                    <xdr:row>66</xdr:row>
                    <xdr:rowOff>0</xdr:rowOff>
                  </from>
                  <to>
                    <xdr:col>82</xdr:col>
                    <xdr:colOff>95250</xdr:colOff>
                    <xdr:row>67</xdr:row>
                    <xdr:rowOff>28575</xdr:rowOff>
                  </to>
                </anchor>
              </controlPr>
            </control>
          </mc:Choice>
        </mc:AlternateContent>
        <mc:AlternateContent xmlns:mc="http://schemas.openxmlformats.org/markup-compatibility/2006">
          <mc:Choice Requires="x14">
            <control shapeId="10288" r:id="rId51" name="Check Box 48">
              <controlPr defaultSize="0" autoFill="0" autoLine="0" autoPict="0">
                <anchor moveWithCells="1">
                  <from>
                    <xdr:col>58</xdr:col>
                    <xdr:colOff>104775</xdr:colOff>
                    <xdr:row>72</xdr:row>
                    <xdr:rowOff>276225</xdr:rowOff>
                  </from>
                  <to>
                    <xdr:col>60</xdr:col>
                    <xdr:colOff>104775</xdr:colOff>
                    <xdr:row>74</xdr:row>
                    <xdr:rowOff>28575</xdr:rowOff>
                  </to>
                </anchor>
              </controlPr>
            </control>
          </mc:Choice>
        </mc:AlternateContent>
        <mc:AlternateContent xmlns:mc="http://schemas.openxmlformats.org/markup-compatibility/2006">
          <mc:Choice Requires="x14">
            <control shapeId="10289" r:id="rId52" name="Check Box 49">
              <controlPr defaultSize="0" autoFill="0" autoLine="0" autoPict="0">
                <anchor moveWithCells="1">
                  <from>
                    <xdr:col>59</xdr:col>
                    <xdr:colOff>114300</xdr:colOff>
                    <xdr:row>76</xdr:row>
                    <xdr:rowOff>276225</xdr:rowOff>
                  </from>
                  <to>
                    <xdr:col>61</xdr:col>
                    <xdr:colOff>123825</xdr:colOff>
                    <xdr:row>78</xdr:row>
                    <xdr:rowOff>9525</xdr:rowOff>
                  </to>
                </anchor>
              </controlPr>
            </control>
          </mc:Choice>
        </mc:AlternateContent>
        <mc:AlternateContent xmlns:mc="http://schemas.openxmlformats.org/markup-compatibility/2006">
          <mc:Choice Requires="x14">
            <control shapeId="10290" r:id="rId53" name="Check Box 50">
              <controlPr defaultSize="0" autoFill="0" autoLine="0" autoPict="0">
                <anchor moveWithCells="1">
                  <from>
                    <xdr:col>59</xdr:col>
                    <xdr:colOff>114300</xdr:colOff>
                    <xdr:row>79</xdr:row>
                    <xdr:rowOff>0</xdr:rowOff>
                  </from>
                  <to>
                    <xdr:col>61</xdr:col>
                    <xdr:colOff>123825</xdr:colOff>
                    <xdr:row>80</xdr:row>
                    <xdr:rowOff>28575</xdr:rowOff>
                  </to>
                </anchor>
              </controlPr>
            </control>
          </mc:Choice>
        </mc:AlternateContent>
        <mc:AlternateContent xmlns:mc="http://schemas.openxmlformats.org/markup-compatibility/2006">
          <mc:Choice Requires="x14">
            <control shapeId="10291" r:id="rId54" name="Check Box 51">
              <controlPr defaultSize="0" autoFill="0" autoLine="0" autoPict="0">
                <anchor moveWithCells="1">
                  <from>
                    <xdr:col>59</xdr:col>
                    <xdr:colOff>114300</xdr:colOff>
                    <xdr:row>78</xdr:row>
                    <xdr:rowOff>0</xdr:rowOff>
                  </from>
                  <to>
                    <xdr:col>61</xdr:col>
                    <xdr:colOff>123825</xdr:colOff>
                    <xdr:row>79</xdr:row>
                    <xdr:rowOff>28575</xdr:rowOff>
                  </to>
                </anchor>
              </controlPr>
            </control>
          </mc:Choice>
        </mc:AlternateContent>
        <mc:AlternateContent xmlns:mc="http://schemas.openxmlformats.org/markup-compatibility/2006">
          <mc:Choice Requires="x14">
            <control shapeId="10292" r:id="rId55" name="Check Box 52">
              <controlPr defaultSize="0" autoFill="0" autoLine="0" autoPict="0">
                <anchor moveWithCells="1">
                  <from>
                    <xdr:col>59</xdr:col>
                    <xdr:colOff>114300</xdr:colOff>
                    <xdr:row>80</xdr:row>
                    <xdr:rowOff>0</xdr:rowOff>
                  </from>
                  <to>
                    <xdr:col>61</xdr:col>
                    <xdr:colOff>123825</xdr:colOff>
                    <xdr:row>81</xdr:row>
                    <xdr:rowOff>28575</xdr:rowOff>
                  </to>
                </anchor>
              </controlPr>
            </control>
          </mc:Choice>
        </mc:AlternateContent>
        <mc:AlternateContent xmlns:mc="http://schemas.openxmlformats.org/markup-compatibility/2006">
          <mc:Choice Requires="x14">
            <control shapeId="10293" r:id="rId56" name="Check Box 53">
              <controlPr defaultSize="0" autoFill="0" autoLine="0" autoPict="0">
                <anchor moveWithCells="1">
                  <from>
                    <xdr:col>59</xdr:col>
                    <xdr:colOff>114300</xdr:colOff>
                    <xdr:row>81</xdr:row>
                    <xdr:rowOff>0</xdr:rowOff>
                  </from>
                  <to>
                    <xdr:col>61</xdr:col>
                    <xdr:colOff>123825</xdr:colOff>
                    <xdr:row>82</xdr:row>
                    <xdr:rowOff>28575</xdr:rowOff>
                  </to>
                </anchor>
              </controlPr>
            </control>
          </mc:Choice>
        </mc:AlternateContent>
        <mc:AlternateContent xmlns:mc="http://schemas.openxmlformats.org/markup-compatibility/2006">
          <mc:Choice Requires="x14">
            <control shapeId="10294" r:id="rId57" name="Check Box 54">
              <controlPr defaultSize="0" autoFill="0" autoLine="0" autoPict="0">
                <anchor moveWithCells="1">
                  <from>
                    <xdr:col>59</xdr:col>
                    <xdr:colOff>114300</xdr:colOff>
                    <xdr:row>82</xdr:row>
                    <xdr:rowOff>0</xdr:rowOff>
                  </from>
                  <to>
                    <xdr:col>61</xdr:col>
                    <xdr:colOff>123825</xdr:colOff>
                    <xdr:row>83</xdr:row>
                    <xdr:rowOff>28575</xdr:rowOff>
                  </to>
                </anchor>
              </controlPr>
            </control>
          </mc:Choice>
        </mc:AlternateContent>
        <mc:AlternateContent xmlns:mc="http://schemas.openxmlformats.org/markup-compatibility/2006">
          <mc:Choice Requires="x14">
            <control shapeId="10295" r:id="rId58" name="Check Box 55">
              <controlPr defaultSize="0" autoFill="0" autoLine="0" autoPict="0">
                <anchor moveWithCells="1">
                  <from>
                    <xdr:col>59</xdr:col>
                    <xdr:colOff>114300</xdr:colOff>
                    <xdr:row>82</xdr:row>
                    <xdr:rowOff>257175</xdr:rowOff>
                  </from>
                  <to>
                    <xdr:col>61</xdr:col>
                    <xdr:colOff>123825</xdr:colOff>
                    <xdr:row>84</xdr:row>
                    <xdr:rowOff>9525</xdr:rowOff>
                  </to>
                </anchor>
              </controlPr>
            </control>
          </mc:Choice>
        </mc:AlternateContent>
        <mc:AlternateContent xmlns:mc="http://schemas.openxmlformats.org/markup-compatibility/2006">
          <mc:Choice Requires="x14">
            <control shapeId="10296" r:id="rId59" name="Check Box 56">
              <controlPr defaultSize="0" autoFill="0" autoLine="0" autoPict="0">
                <anchor moveWithCells="1">
                  <from>
                    <xdr:col>59</xdr:col>
                    <xdr:colOff>114300</xdr:colOff>
                    <xdr:row>84</xdr:row>
                    <xdr:rowOff>257175</xdr:rowOff>
                  </from>
                  <to>
                    <xdr:col>61</xdr:col>
                    <xdr:colOff>123825</xdr:colOff>
                    <xdr:row>86</xdr:row>
                    <xdr:rowOff>9525</xdr:rowOff>
                  </to>
                </anchor>
              </controlPr>
            </control>
          </mc:Choice>
        </mc:AlternateContent>
        <mc:AlternateContent xmlns:mc="http://schemas.openxmlformats.org/markup-compatibility/2006">
          <mc:Choice Requires="x14">
            <control shapeId="10297" r:id="rId60" name="Check Box 57">
              <controlPr defaultSize="0" autoFill="0" autoLine="0" autoPict="0">
                <anchor moveWithCells="1">
                  <from>
                    <xdr:col>59</xdr:col>
                    <xdr:colOff>114300</xdr:colOff>
                    <xdr:row>85</xdr:row>
                    <xdr:rowOff>257175</xdr:rowOff>
                  </from>
                  <to>
                    <xdr:col>61</xdr:col>
                    <xdr:colOff>123825</xdr:colOff>
                    <xdr:row>87</xdr:row>
                    <xdr:rowOff>9525</xdr:rowOff>
                  </to>
                </anchor>
              </controlPr>
            </control>
          </mc:Choice>
        </mc:AlternateContent>
        <mc:AlternateContent xmlns:mc="http://schemas.openxmlformats.org/markup-compatibility/2006">
          <mc:Choice Requires="x14">
            <control shapeId="10298" r:id="rId61" name="Check Box 58">
              <controlPr defaultSize="0" autoFill="0" autoLine="0" autoPict="0">
                <anchor moveWithCells="1">
                  <from>
                    <xdr:col>59</xdr:col>
                    <xdr:colOff>114300</xdr:colOff>
                    <xdr:row>87</xdr:row>
                    <xdr:rowOff>0</xdr:rowOff>
                  </from>
                  <to>
                    <xdr:col>61</xdr:col>
                    <xdr:colOff>123825</xdr:colOff>
                    <xdr:row>88</xdr:row>
                    <xdr:rowOff>28575</xdr:rowOff>
                  </to>
                </anchor>
              </controlPr>
            </control>
          </mc:Choice>
        </mc:AlternateContent>
        <mc:AlternateContent xmlns:mc="http://schemas.openxmlformats.org/markup-compatibility/2006">
          <mc:Choice Requires="x14">
            <control shapeId="10299" r:id="rId62" name="Check Box 59">
              <controlPr defaultSize="0" autoFill="0" autoLine="0" autoPict="0">
                <anchor moveWithCells="1">
                  <from>
                    <xdr:col>69</xdr:col>
                    <xdr:colOff>123825</xdr:colOff>
                    <xdr:row>76</xdr:row>
                    <xdr:rowOff>276225</xdr:rowOff>
                  </from>
                  <to>
                    <xdr:col>71</xdr:col>
                    <xdr:colOff>123825</xdr:colOff>
                    <xdr:row>78</xdr:row>
                    <xdr:rowOff>9525</xdr:rowOff>
                  </to>
                </anchor>
              </controlPr>
            </control>
          </mc:Choice>
        </mc:AlternateContent>
        <mc:AlternateContent xmlns:mc="http://schemas.openxmlformats.org/markup-compatibility/2006">
          <mc:Choice Requires="x14">
            <control shapeId="10300" r:id="rId63" name="Check Box 60">
              <controlPr defaultSize="0" autoFill="0" autoLine="0" autoPict="0">
                <anchor moveWithCells="1">
                  <from>
                    <xdr:col>80</xdr:col>
                    <xdr:colOff>114300</xdr:colOff>
                    <xdr:row>81</xdr:row>
                    <xdr:rowOff>0</xdr:rowOff>
                  </from>
                  <to>
                    <xdr:col>82</xdr:col>
                    <xdr:colOff>123825</xdr:colOff>
                    <xdr:row>82</xdr:row>
                    <xdr:rowOff>28575</xdr:rowOff>
                  </to>
                </anchor>
              </controlPr>
            </control>
          </mc:Choice>
        </mc:AlternateContent>
        <mc:AlternateContent xmlns:mc="http://schemas.openxmlformats.org/markup-compatibility/2006">
          <mc:Choice Requires="x14">
            <control shapeId="10301" r:id="rId64" name="Check Box 61">
              <controlPr defaultSize="0" autoFill="0" autoLine="0" autoPict="0">
                <anchor moveWithCells="1">
                  <from>
                    <xdr:col>80</xdr:col>
                    <xdr:colOff>114300</xdr:colOff>
                    <xdr:row>80</xdr:row>
                    <xdr:rowOff>0</xdr:rowOff>
                  </from>
                  <to>
                    <xdr:col>82</xdr:col>
                    <xdr:colOff>123825</xdr:colOff>
                    <xdr:row>81</xdr:row>
                    <xdr:rowOff>28575</xdr:rowOff>
                  </to>
                </anchor>
              </controlPr>
            </control>
          </mc:Choice>
        </mc:AlternateContent>
        <mc:AlternateContent xmlns:mc="http://schemas.openxmlformats.org/markup-compatibility/2006">
          <mc:Choice Requires="x14">
            <control shapeId="10302" r:id="rId65" name="Check Box 62">
              <controlPr defaultSize="0" autoFill="0" autoLine="0" autoPict="0">
                <anchor moveWithCells="1">
                  <from>
                    <xdr:col>80</xdr:col>
                    <xdr:colOff>114300</xdr:colOff>
                    <xdr:row>83</xdr:row>
                    <xdr:rowOff>0</xdr:rowOff>
                  </from>
                  <to>
                    <xdr:col>82</xdr:col>
                    <xdr:colOff>123825</xdr:colOff>
                    <xdr:row>84</xdr:row>
                    <xdr:rowOff>28575</xdr:rowOff>
                  </to>
                </anchor>
              </controlPr>
            </control>
          </mc:Choice>
        </mc:AlternateContent>
        <mc:AlternateContent xmlns:mc="http://schemas.openxmlformats.org/markup-compatibility/2006">
          <mc:Choice Requires="x14">
            <control shapeId="10303" r:id="rId66" name="Check Box 63">
              <controlPr defaultSize="0" autoFill="0" autoLine="0" autoPict="0">
                <anchor moveWithCells="1">
                  <from>
                    <xdr:col>80</xdr:col>
                    <xdr:colOff>114300</xdr:colOff>
                    <xdr:row>85</xdr:row>
                    <xdr:rowOff>0</xdr:rowOff>
                  </from>
                  <to>
                    <xdr:col>82</xdr:col>
                    <xdr:colOff>123825</xdr:colOff>
                    <xdr:row>86</xdr:row>
                    <xdr:rowOff>28575</xdr:rowOff>
                  </to>
                </anchor>
              </controlPr>
            </control>
          </mc:Choice>
        </mc:AlternateContent>
        <mc:AlternateContent xmlns:mc="http://schemas.openxmlformats.org/markup-compatibility/2006">
          <mc:Choice Requires="x14">
            <control shapeId="10304" r:id="rId67" name="Check Box 64">
              <controlPr defaultSize="0" autoFill="0" autoLine="0" autoPict="0">
                <anchor moveWithCells="1">
                  <from>
                    <xdr:col>70</xdr:col>
                    <xdr:colOff>123825</xdr:colOff>
                    <xdr:row>87</xdr:row>
                    <xdr:rowOff>0</xdr:rowOff>
                  </from>
                  <to>
                    <xdr:col>72</xdr:col>
                    <xdr:colOff>123825</xdr:colOff>
                    <xdr:row>88</xdr:row>
                    <xdr:rowOff>28575</xdr:rowOff>
                  </to>
                </anchor>
              </controlPr>
            </control>
          </mc:Choice>
        </mc:AlternateContent>
        <mc:AlternateContent xmlns:mc="http://schemas.openxmlformats.org/markup-compatibility/2006">
          <mc:Choice Requires="x14">
            <control shapeId="10305" r:id="rId68" name="Check Box 65">
              <controlPr defaultSize="0" autoFill="0" autoLine="0" autoPict="0">
                <anchor moveWithCells="1">
                  <from>
                    <xdr:col>59</xdr:col>
                    <xdr:colOff>104775</xdr:colOff>
                    <xdr:row>90</xdr:row>
                    <xdr:rowOff>276225</xdr:rowOff>
                  </from>
                  <to>
                    <xdr:col>61</xdr:col>
                    <xdr:colOff>104775</xdr:colOff>
                    <xdr:row>92</xdr:row>
                    <xdr:rowOff>9525</xdr:rowOff>
                  </to>
                </anchor>
              </controlPr>
            </control>
          </mc:Choice>
        </mc:AlternateContent>
        <mc:AlternateContent xmlns:mc="http://schemas.openxmlformats.org/markup-compatibility/2006">
          <mc:Choice Requires="x14">
            <control shapeId="10306" r:id="rId69" name="Check Box 66">
              <controlPr defaultSize="0" autoFill="0" autoLine="0" autoPict="0">
                <anchor moveWithCells="1">
                  <from>
                    <xdr:col>59</xdr:col>
                    <xdr:colOff>104775</xdr:colOff>
                    <xdr:row>93</xdr:row>
                    <xdr:rowOff>9525</xdr:rowOff>
                  </from>
                  <to>
                    <xdr:col>61</xdr:col>
                    <xdr:colOff>104775</xdr:colOff>
                    <xdr:row>94</xdr:row>
                    <xdr:rowOff>28575</xdr:rowOff>
                  </to>
                </anchor>
              </controlPr>
            </control>
          </mc:Choice>
        </mc:AlternateContent>
        <mc:AlternateContent xmlns:mc="http://schemas.openxmlformats.org/markup-compatibility/2006">
          <mc:Choice Requires="x14">
            <control shapeId="10307" r:id="rId70" name="Check Box 67">
              <controlPr defaultSize="0" autoFill="0" autoLine="0" autoPict="0">
                <anchor moveWithCells="1">
                  <from>
                    <xdr:col>59</xdr:col>
                    <xdr:colOff>104775</xdr:colOff>
                    <xdr:row>93</xdr:row>
                    <xdr:rowOff>257175</xdr:rowOff>
                  </from>
                  <to>
                    <xdr:col>61</xdr:col>
                    <xdr:colOff>104775</xdr:colOff>
                    <xdr:row>95</xdr:row>
                    <xdr:rowOff>9525</xdr:rowOff>
                  </to>
                </anchor>
              </controlPr>
            </control>
          </mc:Choice>
        </mc:AlternateContent>
        <mc:AlternateContent xmlns:mc="http://schemas.openxmlformats.org/markup-compatibility/2006">
          <mc:Choice Requires="x14">
            <control shapeId="10308" r:id="rId71" name="Check Box 68">
              <controlPr defaultSize="0" autoFill="0" autoLine="0" autoPict="0">
                <anchor moveWithCells="1">
                  <from>
                    <xdr:col>59</xdr:col>
                    <xdr:colOff>104775</xdr:colOff>
                    <xdr:row>95</xdr:row>
                    <xdr:rowOff>257175</xdr:rowOff>
                  </from>
                  <to>
                    <xdr:col>61</xdr:col>
                    <xdr:colOff>104775</xdr:colOff>
                    <xdr:row>97</xdr:row>
                    <xdr:rowOff>9525</xdr:rowOff>
                  </to>
                </anchor>
              </controlPr>
            </control>
          </mc:Choice>
        </mc:AlternateContent>
        <mc:AlternateContent xmlns:mc="http://schemas.openxmlformats.org/markup-compatibility/2006">
          <mc:Choice Requires="x14">
            <control shapeId="10309" r:id="rId72" name="Check Box 69">
              <controlPr defaultSize="0" autoFill="0" autoLine="0" autoPict="0">
                <anchor moveWithCells="1">
                  <from>
                    <xdr:col>59</xdr:col>
                    <xdr:colOff>104775</xdr:colOff>
                    <xdr:row>96</xdr:row>
                    <xdr:rowOff>257175</xdr:rowOff>
                  </from>
                  <to>
                    <xdr:col>61</xdr:col>
                    <xdr:colOff>104775</xdr:colOff>
                    <xdr:row>98</xdr:row>
                    <xdr:rowOff>9525</xdr:rowOff>
                  </to>
                </anchor>
              </controlPr>
            </control>
          </mc:Choice>
        </mc:AlternateContent>
        <mc:AlternateContent xmlns:mc="http://schemas.openxmlformats.org/markup-compatibility/2006">
          <mc:Choice Requires="x14">
            <control shapeId="10310" r:id="rId73" name="Check Box 70">
              <controlPr defaultSize="0" autoFill="0" autoLine="0" autoPict="0">
                <anchor moveWithCells="1">
                  <from>
                    <xdr:col>59</xdr:col>
                    <xdr:colOff>104775</xdr:colOff>
                    <xdr:row>99</xdr:row>
                    <xdr:rowOff>0</xdr:rowOff>
                  </from>
                  <to>
                    <xdr:col>61</xdr:col>
                    <xdr:colOff>104775</xdr:colOff>
                    <xdr:row>100</xdr:row>
                    <xdr:rowOff>28575</xdr:rowOff>
                  </to>
                </anchor>
              </controlPr>
            </control>
          </mc:Choice>
        </mc:AlternateContent>
        <mc:AlternateContent xmlns:mc="http://schemas.openxmlformats.org/markup-compatibility/2006">
          <mc:Choice Requires="x14">
            <control shapeId="10311" r:id="rId74" name="Check Box 71">
              <controlPr defaultSize="0" autoFill="0" autoLine="0" autoPict="0">
                <anchor moveWithCells="1">
                  <from>
                    <xdr:col>59</xdr:col>
                    <xdr:colOff>104775</xdr:colOff>
                    <xdr:row>100</xdr:row>
                    <xdr:rowOff>0</xdr:rowOff>
                  </from>
                  <to>
                    <xdr:col>61</xdr:col>
                    <xdr:colOff>104775</xdr:colOff>
                    <xdr:row>101</xdr:row>
                    <xdr:rowOff>28575</xdr:rowOff>
                  </to>
                </anchor>
              </controlPr>
            </control>
          </mc:Choice>
        </mc:AlternateContent>
        <mc:AlternateContent xmlns:mc="http://schemas.openxmlformats.org/markup-compatibility/2006">
          <mc:Choice Requires="x14">
            <control shapeId="10312" r:id="rId75" name="Check Box 72">
              <controlPr defaultSize="0" autoFill="0" autoLine="0" autoPict="0">
                <anchor moveWithCells="1">
                  <from>
                    <xdr:col>59</xdr:col>
                    <xdr:colOff>104775</xdr:colOff>
                    <xdr:row>101</xdr:row>
                    <xdr:rowOff>0</xdr:rowOff>
                  </from>
                  <to>
                    <xdr:col>61</xdr:col>
                    <xdr:colOff>104775</xdr:colOff>
                    <xdr:row>102</xdr:row>
                    <xdr:rowOff>28575</xdr:rowOff>
                  </to>
                </anchor>
              </controlPr>
            </control>
          </mc:Choice>
        </mc:AlternateContent>
        <mc:AlternateContent xmlns:mc="http://schemas.openxmlformats.org/markup-compatibility/2006">
          <mc:Choice Requires="x14">
            <control shapeId="10313" r:id="rId76" name="Check Box 73">
              <controlPr defaultSize="0" autoFill="0" autoLine="0" autoPict="0">
                <anchor moveWithCells="1">
                  <from>
                    <xdr:col>71</xdr:col>
                    <xdr:colOff>85725</xdr:colOff>
                    <xdr:row>39</xdr:row>
                    <xdr:rowOff>47625</xdr:rowOff>
                  </from>
                  <to>
                    <xdr:col>73</xdr:col>
                    <xdr:colOff>85725</xdr:colOff>
                    <xdr:row>39</xdr:row>
                    <xdr:rowOff>295275</xdr:rowOff>
                  </to>
                </anchor>
              </controlPr>
            </control>
          </mc:Choice>
        </mc:AlternateContent>
        <mc:AlternateContent xmlns:mc="http://schemas.openxmlformats.org/markup-compatibility/2006">
          <mc:Choice Requires="x14">
            <control shapeId="10314" r:id="rId77" name="Check Box 74">
              <controlPr defaultSize="0" autoFill="0" autoLine="0" autoPict="0">
                <anchor moveWithCells="1">
                  <from>
                    <xdr:col>71</xdr:col>
                    <xdr:colOff>85725</xdr:colOff>
                    <xdr:row>41</xdr:row>
                    <xdr:rowOff>28575</xdr:rowOff>
                  </from>
                  <to>
                    <xdr:col>73</xdr:col>
                    <xdr:colOff>85725</xdr:colOff>
                    <xdr:row>41</xdr:row>
                    <xdr:rowOff>276225</xdr:rowOff>
                  </to>
                </anchor>
              </controlPr>
            </control>
          </mc:Choice>
        </mc:AlternateContent>
        <mc:AlternateContent xmlns:mc="http://schemas.openxmlformats.org/markup-compatibility/2006">
          <mc:Choice Requires="x14">
            <control shapeId="10315" r:id="rId78" name="Check Box 75">
              <controlPr defaultSize="0" autoFill="0" autoLine="0" autoPict="0">
                <anchor moveWithCells="1">
                  <from>
                    <xdr:col>77</xdr:col>
                    <xdr:colOff>85725</xdr:colOff>
                    <xdr:row>41</xdr:row>
                    <xdr:rowOff>47625</xdr:rowOff>
                  </from>
                  <to>
                    <xdr:col>79</xdr:col>
                    <xdr:colOff>85725</xdr:colOff>
                    <xdr:row>41</xdr:row>
                    <xdr:rowOff>295275</xdr:rowOff>
                  </to>
                </anchor>
              </controlPr>
            </control>
          </mc:Choice>
        </mc:AlternateContent>
        <mc:AlternateContent xmlns:mc="http://schemas.openxmlformats.org/markup-compatibility/2006">
          <mc:Choice Requires="x14">
            <control shapeId="10316" r:id="rId79" name="Check Box 76">
              <controlPr defaultSize="0" autoFill="0" autoLine="0" autoPict="0">
                <anchor moveWithCells="1">
                  <from>
                    <xdr:col>77</xdr:col>
                    <xdr:colOff>85725</xdr:colOff>
                    <xdr:row>39</xdr:row>
                    <xdr:rowOff>47625</xdr:rowOff>
                  </from>
                  <to>
                    <xdr:col>79</xdr:col>
                    <xdr:colOff>85725</xdr:colOff>
                    <xdr:row>39</xdr:row>
                    <xdr:rowOff>295275</xdr:rowOff>
                  </to>
                </anchor>
              </controlPr>
            </control>
          </mc:Choice>
        </mc:AlternateContent>
        <mc:AlternateContent xmlns:mc="http://schemas.openxmlformats.org/markup-compatibility/2006">
          <mc:Choice Requires="x14">
            <control shapeId="10317" r:id="rId80" name="Check Box 77">
              <controlPr defaultSize="0" autoFill="0" autoLine="0" autoPict="0">
                <anchor moveWithCells="1">
                  <from>
                    <xdr:col>71</xdr:col>
                    <xdr:colOff>85725</xdr:colOff>
                    <xdr:row>40</xdr:row>
                    <xdr:rowOff>47625</xdr:rowOff>
                  </from>
                  <to>
                    <xdr:col>73</xdr:col>
                    <xdr:colOff>85725</xdr:colOff>
                    <xdr:row>40</xdr:row>
                    <xdr:rowOff>295275</xdr:rowOff>
                  </to>
                </anchor>
              </controlPr>
            </control>
          </mc:Choice>
        </mc:AlternateContent>
        <mc:AlternateContent xmlns:mc="http://schemas.openxmlformats.org/markup-compatibility/2006">
          <mc:Choice Requires="x14">
            <control shapeId="10318" r:id="rId81" name="Check Box 78">
              <controlPr defaultSize="0" autoFill="0" autoLine="0" autoPict="0">
                <anchor moveWithCells="1">
                  <from>
                    <xdr:col>77</xdr:col>
                    <xdr:colOff>85725</xdr:colOff>
                    <xdr:row>40</xdr:row>
                    <xdr:rowOff>47625</xdr:rowOff>
                  </from>
                  <to>
                    <xdr:col>79</xdr:col>
                    <xdr:colOff>85725</xdr:colOff>
                    <xdr:row>40</xdr:row>
                    <xdr:rowOff>295275</xdr:rowOff>
                  </to>
                </anchor>
              </controlPr>
            </control>
          </mc:Choice>
        </mc:AlternateContent>
        <mc:AlternateContent xmlns:mc="http://schemas.openxmlformats.org/markup-compatibility/2006">
          <mc:Choice Requires="x14">
            <control shapeId="10319" r:id="rId82" name="Check Box 79">
              <controlPr defaultSize="0" autoFill="0" autoLine="0" autoPict="0">
                <anchor moveWithCells="1">
                  <from>
                    <xdr:col>17</xdr:col>
                    <xdr:colOff>85725</xdr:colOff>
                    <xdr:row>57</xdr:row>
                    <xdr:rowOff>276225</xdr:rowOff>
                  </from>
                  <to>
                    <xdr:col>19</xdr:col>
                    <xdr:colOff>85725</xdr:colOff>
                    <xdr:row>59</xdr:row>
                    <xdr:rowOff>9525</xdr:rowOff>
                  </to>
                </anchor>
              </controlPr>
            </control>
          </mc:Choice>
        </mc:AlternateContent>
        <mc:AlternateContent xmlns:mc="http://schemas.openxmlformats.org/markup-compatibility/2006">
          <mc:Choice Requires="x14">
            <control shapeId="10320" r:id="rId83" name="Check Box 80">
              <controlPr defaultSize="0" autoFill="0" autoLine="0" autoPict="0">
                <anchor moveWithCells="1">
                  <from>
                    <xdr:col>17</xdr:col>
                    <xdr:colOff>85725</xdr:colOff>
                    <xdr:row>58</xdr:row>
                    <xdr:rowOff>257175</xdr:rowOff>
                  </from>
                  <to>
                    <xdr:col>19</xdr:col>
                    <xdr:colOff>85725</xdr:colOff>
                    <xdr:row>60</xdr:row>
                    <xdr:rowOff>9525</xdr:rowOff>
                  </to>
                </anchor>
              </controlPr>
            </control>
          </mc:Choice>
        </mc:AlternateContent>
        <mc:AlternateContent xmlns:mc="http://schemas.openxmlformats.org/markup-compatibility/2006">
          <mc:Choice Requires="x14">
            <control shapeId="10321" r:id="rId84" name="Check Box 81">
              <controlPr defaultSize="0" autoFill="0" autoLine="0" autoPict="0">
                <anchor moveWithCells="1">
                  <from>
                    <xdr:col>26</xdr:col>
                    <xdr:colOff>85725</xdr:colOff>
                    <xdr:row>57</xdr:row>
                    <xdr:rowOff>276225</xdr:rowOff>
                  </from>
                  <to>
                    <xdr:col>28</xdr:col>
                    <xdr:colOff>85725</xdr:colOff>
                    <xdr:row>59</xdr:row>
                    <xdr:rowOff>9525</xdr:rowOff>
                  </to>
                </anchor>
              </controlPr>
            </control>
          </mc:Choice>
        </mc:AlternateContent>
        <mc:AlternateContent xmlns:mc="http://schemas.openxmlformats.org/markup-compatibility/2006">
          <mc:Choice Requires="x14">
            <control shapeId="10322" r:id="rId85" name="Check Box 82">
              <controlPr defaultSize="0" autoFill="0" autoLine="0" autoPict="0">
                <anchor moveWithCells="1">
                  <from>
                    <xdr:col>26</xdr:col>
                    <xdr:colOff>85725</xdr:colOff>
                    <xdr:row>58</xdr:row>
                    <xdr:rowOff>257175</xdr:rowOff>
                  </from>
                  <to>
                    <xdr:col>28</xdr:col>
                    <xdr:colOff>85725</xdr:colOff>
                    <xdr:row>60</xdr:row>
                    <xdr:rowOff>9525</xdr:rowOff>
                  </to>
                </anchor>
              </controlPr>
            </control>
          </mc:Choice>
        </mc:AlternateContent>
        <mc:AlternateContent xmlns:mc="http://schemas.openxmlformats.org/markup-compatibility/2006">
          <mc:Choice Requires="x14">
            <control shapeId="10323" r:id="rId86" name="Check Box 83">
              <controlPr defaultSize="0" autoFill="0" autoLine="0" autoPict="0">
                <anchor moveWithCells="1">
                  <from>
                    <xdr:col>24</xdr:col>
                    <xdr:colOff>76200</xdr:colOff>
                    <xdr:row>64</xdr:row>
                    <xdr:rowOff>361950</xdr:rowOff>
                  </from>
                  <to>
                    <xdr:col>26</xdr:col>
                    <xdr:colOff>76200</xdr:colOff>
                    <xdr:row>66</xdr:row>
                    <xdr:rowOff>0</xdr:rowOff>
                  </to>
                </anchor>
              </controlPr>
            </control>
          </mc:Choice>
        </mc:AlternateContent>
        <mc:AlternateContent xmlns:mc="http://schemas.openxmlformats.org/markup-compatibility/2006">
          <mc:Choice Requires="x14">
            <control shapeId="10324" r:id="rId87" name="Check Box 84">
              <controlPr defaultSize="0" autoFill="0" autoLine="0" autoPict="0">
                <anchor moveWithCells="1">
                  <from>
                    <xdr:col>24</xdr:col>
                    <xdr:colOff>85725</xdr:colOff>
                    <xdr:row>65</xdr:row>
                    <xdr:rowOff>257175</xdr:rowOff>
                  </from>
                  <to>
                    <xdr:col>26</xdr:col>
                    <xdr:colOff>85725</xdr:colOff>
                    <xdr:row>67</xdr:row>
                    <xdr:rowOff>9525</xdr:rowOff>
                  </to>
                </anchor>
              </controlPr>
            </control>
          </mc:Choice>
        </mc:AlternateContent>
        <mc:AlternateContent xmlns:mc="http://schemas.openxmlformats.org/markup-compatibility/2006">
          <mc:Choice Requires="x14">
            <control shapeId="10325" r:id="rId88" name="Check Box 85">
              <controlPr defaultSize="0" autoFill="0" autoLine="0" autoPict="0">
                <anchor moveWithCells="1">
                  <from>
                    <xdr:col>31</xdr:col>
                    <xdr:colOff>85725</xdr:colOff>
                    <xdr:row>64</xdr:row>
                    <xdr:rowOff>361950</xdr:rowOff>
                  </from>
                  <to>
                    <xdr:col>33</xdr:col>
                    <xdr:colOff>85725</xdr:colOff>
                    <xdr:row>66</xdr:row>
                    <xdr:rowOff>0</xdr:rowOff>
                  </to>
                </anchor>
              </controlPr>
            </control>
          </mc:Choice>
        </mc:AlternateContent>
        <mc:AlternateContent xmlns:mc="http://schemas.openxmlformats.org/markup-compatibility/2006">
          <mc:Choice Requires="x14">
            <control shapeId="10326" r:id="rId89" name="Check Box 86">
              <controlPr defaultSize="0" autoFill="0" autoLine="0" autoPict="0">
                <anchor moveWithCells="1">
                  <from>
                    <xdr:col>31</xdr:col>
                    <xdr:colOff>95250</xdr:colOff>
                    <xdr:row>66</xdr:row>
                    <xdr:rowOff>0</xdr:rowOff>
                  </from>
                  <to>
                    <xdr:col>33</xdr:col>
                    <xdr:colOff>95250</xdr:colOff>
                    <xdr:row>67</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認定こども園移行相談票（表紙）</vt:lpstr>
      <vt:lpstr>従事職員予定（保育所型）</vt:lpstr>
      <vt:lpstr> (保育所型職員一覧不足用)</vt:lpstr>
      <vt:lpstr>建物・設備等の状況（保育所型）</vt:lpstr>
      <vt:lpstr>従事職員予定（幼保連携型）</vt:lpstr>
      <vt:lpstr> (幼保連携型職員一覧不足用) </vt:lpstr>
      <vt:lpstr>建物・設備等の状況（保→幼保連携型）</vt:lpstr>
      <vt:lpstr>建物・設備等の状況（幼→幼保連携型）</vt:lpstr>
      <vt:lpstr>従事職員予定（幼稚園型）</vt:lpstr>
      <vt:lpstr> (幼稚園型職員一覧不足用)</vt:lpstr>
      <vt:lpstr>建物・設備等の状況（幼稚園型）</vt:lpstr>
      <vt:lpstr>' (保育所型職員一覧不足用)'!Print_Area</vt:lpstr>
      <vt:lpstr>' (幼稚園型職員一覧不足用)'!Print_Area</vt:lpstr>
      <vt:lpstr>' (幼保連携型職員一覧不足用) '!Print_Area</vt:lpstr>
      <vt:lpstr>'建物・設備等の状況（保→幼保連携型）'!Print_Area</vt:lpstr>
      <vt:lpstr>'建物・設備等の状況（保育所型）'!Print_Area</vt:lpstr>
      <vt:lpstr>'建物・設備等の状況（幼→幼保連携型）'!Print_Area</vt:lpstr>
      <vt:lpstr>'建物・設備等の状況（幼稚園型）'!Print_Area</vt:lpstr>
      <vt:lpstr>'従事職員予定（保育所型）'!Print_Area</vt:lpstr>
      <vt:lpstr>'従事職員予定（幼稚園型）'!Print_Area</vt:lpstr>
      <vt:lpstr>'従事職員予定（幼保連携型）'!Print_Area</vt:lpstr>
      <vt:lpstr>'認定こども園移行相談票（表紙）'!Print_Area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dcterms:created xsi:type="dcterms:W3CDTF">2023-10-26T00:20:16Z</dcterms:created>
  <dcterms:modified xsi:type="dcterms:W3CDTF">2023-10-27T10:58:20Z</dcterms:modified>
</cp:coreProperties>
</file>