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qbd080\Desktop\"/>
    </mc:Choice>
  </mc:AlternateContent>
  <xr:revisionPtr revIDLastSave="0" documentId="8_{A4F735C9-A696-4753-8FF2-2C4D77895D8E}" xr6:coauthVersionLast="47" xr6:coauthVersionMax="47" xr10:uidLastSave="{00000000-0000-0000-0000-000000000000}"/>
  <bookViews>
    <workbookView xWindow="-120" yWindow="-120" windowWidth="20730" windowHeight="11040" tabRatio="460" xr2:uid="{00000000-000D-0000-FFFF-FFFF00000000}"/>
  </bookViews>
  <sheets>
    <sheet name="様式２" sheetId="6" r:id="rId1"/>
    <sheet name="（記載例）" sheetId="7" r:id="rId2"/>
  </sheets>
  <definedNames>
    <definedName name="_xlnm.Print_Area" localSheetId="1">'（記載例）'!$A$1:$O$145</definedName>
    <definedName name="_xlnm.Print_Area" localSheetId="0">様式２!$A$1:$O$78</definedName>
    <definedName name="_xlnm.Print_Titles" localSheetId="1">'（記載例）'!$1:$4</definedName>
    <definedName name="_xlnm.Print_Titles" localSheetId="0">様式２!$1:$4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7" l="1"/>
  <c r="J36" i="7"/>
  <c r="J136" i="7"/>
  <c r="O136" i="7" s="1"/>
  <c r="J135" i="7"/>
  <c r="O135" i="7" s="1"/>
  <c r="J134" i="7"/>
  <c r="O134" i="7"/>
  <c r="J133" i="7"/>
  <c r="O133" i="7" s="1"/>
  <c r="J132" i="7"/>
  <c r="J131" i="7"/>
  <c r="O131" i="7"/>
  <c r="J130" i="7"/>
  <c r="O130" i="7" s="1"/>
  <c r="J129" i="7"/>
  <c r="J128" i="7"/>
  <c r="O128" i="7"/>
  <c r="J127" i="7"/>
  <c r="O127" i="7" s="1"/>
  <c r="J126" i="7"/>
  <c r="J125" i="7"/>
  <c r="J124" i="7"/>
  <c r="O124" i="7" s="1"/>
  <c r="J123" i="7"/>
  <c r="O123" i="7"/>
  <c r="J122" i="7"/>
  <c r="O122" i="7"/>
  <c r="J121" i="7"/>
  <c r="J120" i="7"/>
  <c r="J119" i="7"/>
  <c r="O119" i="7"/>
  <c r="J118" i="7"/>
  <c r="O118" i="7"/>
  <c r="J117" i="7"/>
  <c r="O117" i="7" s="1"/>
  <c r="J116" i="7"/>
  <c r="J115" i="7"/>
  <c r="O115" i="7"/>
  <c r="J114" i="7"/>
  <c r="O114" i="7"/>
  <c r="J113" i="7"/>
  <c r="J112" i="7"/>
  <c r="O112" i="7" s="1"/>
  <c r="M139" i="7"/>
  <c r="M67" i="7"/>
  <c r="M143" i="7" s="1"/>
  <c r="N67" i="7"/>
  <c r="M56" i="7"/>
  <c r="M36" i="7"/>
  <c r="G110" i="7"/>
  <c r="H110" i="7" s="1"/>
  <c r="O110" i="7" s="1"/>
  <c r="G109" i="7"/>
  <c r="H109" i="7"/>
  <c r="O109" i="7" s="1"/>
  <c r="G108" i="7"/>
  <c r="H108" i="7"/>
  <c r="O108" i="7" s="1"/>
  <c r="G107" i="7"/>
  <c r="H107" i="7"/>
  <c r="O107" i="7" s="1"/>
  <c r="G106" i="7"/>
  <c r="H106" i="7" s="1"/>
  <c r="O106" i="7" s="1"/>
  <c r="G105" i="7"/>
  <c r="H105" i="7"/>
  <c r="O105" i="7" s="1"/>
  <c r="G104" i="7"/>
  <c r="H104" i="7" s="1"/>
  <c r="O104" i="7" s="1"/>
  <c r="G103" i="7"/>
  <c r="H103" i="7" s="1"/>
  <c r="O103" i="7" s="1"/>
  <c r="G102" i="7"/>
  <c r="H102" i="7" s="1"/>
  <c r="O102" i="7" s="1"/>
  <c r="G101" i="7"/>
  <c r="H101" i="7"/>
  <c r="O101" i="7" s="1"/>
  <c r="G100" i="7"/>
  <c r="H100" i="7"/>
  <c r="O100" i="7"/>
  <c r="G99" i="7"/>
  <c r="H99" i="7" s="1"/>
  <c r="O99" i="7" s="1"/>
  <c r="G98" i="7"/>
  <c r="H98" i="7" s="1"/>
  <c r="O98" i="7" s="1"/>
  <c r="G97" i="7"/>
  <c r="H97" i="7" s="1"/>
  <c r="O97" i="7" s="1"/>
  <c r="G96" i="7"/>
  <c r="H96" i="7"/>
  <c r="O96" i="7" s="1"/>
  <c r="G95" i="7"/>
  <c r="H95" i="7"/>
  <c r="O95" i="7"/>
  <c r="G94" i="7"/>
  <c r="H94" i="7" s="1"/>
  <c r="O94" i="7" s="1"/>
  <c r="G93" i="7"/>
  <c r="H93" i="7"/>
  <c r="O93" i="7" s="1"/>
  <c r="G92" i="7"/>
  <c r="H92" i="7" s="1"/>
  <c r="O92" i="7" s="1"/>
  <c r="G91" i="7"/>
  <c r="H91" i="7"/>
  <c r="O91" i="7"/>
  <c r="G90" i="7"/>
  <c r="H90" i="7" s="1"/>
  <c r="O90" i="7" s="1"/>
  <c r="G89" i="7"/>
  <c r="H89" i="7"/>
  <c r="O89" i="7" s="1"/>
  <c r="G88" i="7"/>
  <c r="H88" i="7" s="1"/>
  <c r="O88" i="7" s="1"/>
  <c r="G87" i="7"/>
  <c r="H87" i="7"/>
  <c r="O87" i="7" s="1"/>
  <c r="G86" i="7"/>
  <c r="H86" i="7" s="1"/>
  <c r="O86" i="7" s="1"/>
  <c r="G85" i="7"/>
  <c r="H85" i="7" s="1"/>
  <c r="O85" i="7" s="1"/>
  <c r="G84" i="7"/>
  <c r="H84" i="7"/>
  <c r="O84" i="7"/>
  <c r="G83" i="7"/>
  <c r="H83" i="7" s="1"/>
  <c r="O83" i="7" s="1"/>
  <c r="G82" i="7"/>
  <c r="H82" i="7" s="1"/>
  <c r="O82" i="7" s="1"/>
  <c r="G81" i="7"/>
  <c r="H81" i="7" s="1"/>
  <c r="O81" i="7" s="1"/>
  <c r="G80" i="7"/>
  <c r="H80" i="7" s="1"/>
  <c r="O80" i="7" s="1"/>
  <c r="G79" i="7"/>
  <c r="H79" i="7"/>
  <c r="O79" i="7" s="1"/>
  <c r="G78" i="7"/>
  <c r="H78" i="7" s="1"/>
  <c r="O78" i="7" s="1"/>
  <c r="G77" i="7"/>
  <c r="H77" i="7"/>
  <c r="O77" i="7" s="1"/>
  <c r="G76" i="7"/>
  <c r="H76" i="7"/>
  <c r="O76" i="7" s="1"/>
  <c r="G75" i="7"/>
  <c r="H75" i="7"/>
  <c r="O75" i="7" s="1"/>
  <c r="G74" i="7"/>
  <c r="H74" i="7" s="1"/>
  <c r="O74" i="7" s="1"/>
  <c r="G73" i="7"/>
  <c r="H73" i="7"/>
  <c r="O73" i="7" s="1"/>
  <c r="G72" i="7"/>
  <c r="H72" i="7" s="1"/>
  <c r="L67" i="7"/>
  <c r="K67" i="7"/>
  <c r="J67" i="7"/>
  <c r="I67" i="7"/>
  <c r="O62" i="7"/>
  <c r="N56" i="7"/>
  <c r="L56" i="7"/>
  <c r="K56" i="7"/>
  <c r="J56" i="7"/>
  <c r="I56" i="7"/>
  <c r="O53" i="7"/>
  <c r="O52" i="7"/>
  <c r="O51" i="7"/>
  <c r="O47" i="7"/>
  <c r="O46" i="7"/>
  <c r="O56" i="7" s="1"/>
  <c r="O41" i="7"/>
  <c r="N36" i="7"/>
  <c r="L36" i="7"/>
  <c r="K36" i="7"/>
  <c r="H36" i="7"/>
  <c r="O31" i="7"/>
  <c r="G31" i="7"/>
  <c r="O30" i="7"/>
  <c r="G30" i="7"/>
  <c r="O20" i="7"/>
  <c r="O19" i="7"/>
  <c r="O11" i="7"/>
  <c r="G11" i="7"/>
  <c r="G10" i="7"/>
  <c r="O9" i="7"/>
  <c r="G9" i="7"/>
  <c r="G8" i="7"/>
  <c r="O61" i="7"/>
  <c r="L139" i="7"/>
  <c r="O120" i="7"/>
  <c r="I139" i="7"/>
  <c r="O126" i="7"/>
  <c r="N139" i="7"/>
  <c r="O132" i="7"/>
  <c r="K139" i="7"/>
  <c r="O129" i="7"/>
  <c r="O125" i="7"/>
  <c r="O121" i="7"/>
  <c r="O113" i="7"/>
  <c r="I36" i="7"/>
  <c r="O8" i="7"/>
  <c r="L143" i="7" l="1"/>
  <c r="I143" i="7"/>
  <c r="I144" i="7" s="1"/>
  <c r="J139" i="7"/>
  <c r="N143" i="7"/>
  <c r="N144" i="7" s="1"/>
  <c r="N145" i="7" s="1"/>
  <c r="H139" i="7"/>
  <c r="H143" i="7" s="1"/>
  <c r="H144" i="7" s="1"/>
  <c r="O72" i="7"/>
  <c r="J143" i="7"/>
  <c r="O36" i="7"/>
  <c r="O67" i="7"/>
  <c r="O116" i="7"/>
  <c r="K143" i="7"/>
  <c r="K144" i="7"/>
  <c r="K145" i="7" s="1"/>
  <c r="L144" i="7"/>
  <c r="L145" i="7" s="1"/>
  <c r="M144" i="7"/>
  <c r="M145" i="7" s="1"/>
  <c r="J144" i="7"/>
  <c r="O139" i="7"/>
  <c r="I145" i="7"/>
  <c r="J145" i="7" l="1"/>
  <c r="O143" i="7"/>
  <c r="O144" i="7" s="1"/>
  <c r="H145" i="7"/>
  <c r="O145" i="7" l="1"/>
</calcChain>
</file>

<file path=xl/sharedStrings.xml><?xml version="1.0" encoding="utf-8"?>
<sst xmlns="http://schemas.openxmlformats.org/spreadsheetml/2006/main" count="391" uniqueCount="168">
  <si>
    <t>単位</t>
  </si>
  <si>
    <t>ソフトウェア
（市販品）</t>
    <rPh sb="8" eb="10">
      <t>シハン</t>
    </rPh>
    <rPh sb="10" eb="11">
      <t>ヒン</t>
    </rPh>
    <phoneticPr fontId="3"/>
  </si>
  <si>
    <t>本体価格</t>
    <rPh sb="0" eb="2">
      <t>ホンタイ</t>
    </rPh>
    <rPh sb="2" eb="4">
      <t>カカク</t>
    </rPh>
    <phoneticPr fontId="3"/>
  </si>
  <si>
    <t>計</t>
    <rPh sb="0" eb="1">
      <t>ケイ</t>
    </rPh>
    <phoneticPr fontId="3"/>
  </si>
  <si>
    <t>項目</t>
    <rPh sb="0" eb="2">
      <t>コウモク</t>
    </rPh>
    <phoneticPr fontId="3"/>
  </si>
  <si>
    <t>標準単価</t>
    <rPh sb="0" eb="2">
      <t>ヒョウジュン</t>
    </rPh>
    <rPh sb="2" eb="4">
      <t>タンカ</t>
    </rPh>
    <phoneticPr fontId="3"/>
  </si>
  <si>
    <t>その他</t>
    <rPh sb="2" eb="3">
      <t>タ</t>
    </rPh>
    <phoneticPr fontId="3"/>
  </si>
  <si>
    <t>初期費用</t>
    <rPh sb="0" eb="2">
      <t>ショキ</t>
    </rPh>
    <rPh sb="2" eb="4">
      <t>ヒヨウ</t>
    </rPh>
    <phoneticPr fontId="3"/>
  </si>
  <si>
    <t>回線</t>
    <rPh sb="0" eb="2">
      <t>カイセン</t>
    </rPh>
    <phoneticPr fontId="3"/>
  </si>
  <si>
    <t>レンタル機器</t>
    <rPh sb="4" eb="6">
      <t>キキ</t>
    </rPh>
    <phoneticPr fontId="3"/>
  </si>
  <si>
    <t>数量</t>
    <rPh sb="0" eb="2">
      <t>スウリョウ</t>
    </rPh>
    <phoneticPr fontId="3"/>
  </si>
  <si>
    <t>担当者</t>
    <rPh sb="0" eb="3">
      <t>タントウシャ</t>
    </rPh>
    <phoneticPr fontId="3"/>
  </si>
  <si>
    <t>連絡先</t>
    <rPh sb="0" eb="3">
      <t>レンラクサキ</t>
    </rPh>
    <phoneticPr fontId="3"/>
  </si>
  <si>
    <t>（様式２）</t>
    <rPh sb="1" eb="3">
      <t>ヨウシキ</t>
    </rPh>
    <phoneticPr fontId="3"/>
  </si>
  <si>
    <t>標準価格</t>
    <rPh sb="0" eb="2">
      <t>ヒョウジュン</t>
    </rPh>
    <rPh sb="2" eb="4">
      <t>カカク</t>
    </rPh>
    <phoneticPr fontId="3"/>
  </si>
  <si>
    <t>提供価格</t>
    <rPh sb="0" eb="2">
      <t>テイキョウ</t>
    </rPh>
    <rPh sb="2" eb="4">
      <t>カカク</t>
    </rPh>
    <phoneticPr fontId="3"/>
  </si>
  <si>
    <t>経費内訳書</t>
    <rPh sb="0" eb="2">
      <t>ケイヒ</t>
    </rPh>
    <rPh sb="2" eb="4">
      <t>ウチワケ</t>
    </rPh>
    <rPh sb="4" eb="5">
      <t>ショ</t>
    </rPh>
    <phoneticPr fontId="3"/>
  </si>
  <si>
    <t>初期経費</t>
    <rPh sb="0" eb="2">
      <t>ショキ</t>
    </rPh>
    <rPh sb="2" eb="4">
      <t>ケイヒ</t>
    </rPh>
    <phoneticPr fontId="3"/>
  </si>
  <si>
    <t>区分</t>
    <rPh sb="0" eb="1">
      <t>ク</t>
    </rPh>
    <rPh sb="1" eb="2">
      <t>ブン</t>
    </rPh>
    <phoneticPr fontId="3"/>
  </si>
  <si>
    <t>規格又は仕様</t>
    <rPh sb="0" eb="2">
      <t>キカク</t>
    </rPh>
    <rPh sb="2" eb="3">
      <t>マタ</t>
    </rPh>
    <phoneticPr fontId="3"/>
  </si>
  <si>
    <t>作業項目</t>
    <rPh sb="0" eb="2">
      <t>サギョウ</t>
    </rPh>
    <rPh sb="2" eb="4">
      <t>コウモク</t>
    </rPh>
    <phoneticPr fontId="3"/>
  </si>
  <si>
    <t>ソフトウェア
（自社製品）</t>
    <rPh sb="8" eb="10">
      <t>ジシャ</t>
    </rPh>
    <rPh sb="10" eb="12">
      <t>セイヒン</t>
    </rPh>
    <phoneticPr fontId="3"/>
  </si>
  <si>
    <t>サービス名称</t>
    <rPh sb="4" eb="6">
      <t>メイショウ</t>
    </rPh>
    <phoneticPr fontId="3"/>
  </si>
  <si>
    <t>サービス内容</t>
    <rPh sb="4" eb="6">
      <t>ナイヨウ</t>
    </rPh>
    <phoneticPr fontId="3"/>
  </si>
  <si>
    <t>標準価格</t>
    <phoneticPr fontId="3"/>
  </si>
  <si>
    <t>提供価格</t>
    <phoneticPr fontId="3"/>
  </si>
  <si>
    <t>保守</t>
    <rPh sb="0" eb="2">
      <t>ホシュ</t>
    </rPh>
    <phoneticPr fontId="3"/>
  </si>
  <si>
    <t>運用</t>
    <rPh sb="0" eb="2">
      <t>ウンヨウ</t>
    </rPh>
    <phoneticPr fontId="3"/>
  </si>
  <si>
    <t>技術者
ランク</t>
    <rPh sb="0" eb="3">
      <t>ギジュツシャ</t>
    </rPh>
    <phoneticPr fontId="3"/>
  </si>
  <si>
    <t>工数
（人日）</t>
    <rPh sb="0" eb="2">
      <t>コウスウ</t>
    </rPh>
    <rPh sb="4" eb="5">
      <t>ニン</t>
    </rPh>
    <rPh sb="5" eb="6">
      <t>ヒ</t>
    </rPh>
    <phoneticPr fontId="3"/>
  </si>
  <si>
    <t>単価
（人日）</t>
    <rPh sb="0" eb="2">
      <t>タンカ</t>
    </rPh>
    <rPh sb="4" eb="5">
      <t>ニン</t>
    </rPh>
    <rPh sb="5" eb="6">
      <t>ヒ</t>
    </rPh>
    <phoneticPr fontId="3"/>
  </si>
  <si>
    <t>利用経費（提供価格のみを記載）</t>
    <rPh sb="0" eb="2">
      <t>リヨウ</t>
    </rPh>
    <rPh sb="2" eb="4">
      <t>ケイヒ</t>
    </rPh>
    <rPh sb="5" eb="7">
      <t>テイキョウ</t>
    </rPh>
    <rPh sb="7" eb="9">
      <t>カカク</t>
    </rPh>
    <rPh sb="12" eb="14">
      <t>キサイ</t>
    </rPh>
    <phoneticPr fontId="3"/>
  </si>
  <si>
    <t>月額
標準単価</t>
    <rPh sb="0" eb="2">
      <t>ゲツガク</t>
    </rPh>
    <rPh sb="3" eb="5">
      <t>ヒョウジュン</t>
    </rPh>
    <rPh sb="5" eb="7">
      <t>タンカ</t>
    </rPh>
    <phoneticPr fontId="3"/>
  </si>
  <si>
    <t>月額
提供単価</t>
    <rPh sb="0" eb="2">
      <t>ゲツガク</t>
    </rPh>
    <rPh sb="3" eb="5">
      <t>テイキョウ</t>
    </rPh>
    <rPh sb="5" eb="7">
      <t>タンカ</t>
    </rPh>
    <phoneticPr fontId="3"/>
  </si>
  <si>
    <t>構成要素（物品）合計</t>
    <rPh sb="5" eb="7">
      <t>ブッピン</t>
    </rPh>
    <rPh sb="8" eb="10">
      <t>ゴウケイ</t>
    </rPh>
    <phoneticPr fontId="3"/>
  </si>
  <si>
    <t>サービス提供合計</t>
    <rPh sb="4" eb="6">
      <t>テイキョウ</t>
    </rPh>
    <rPh sb="6" eb="8">
      <t>ゴウケイ</t>
    </rPh>
    <phoneticPr fontId="3"/>
  </si>
  <si>
    <t>運用又は保守経費（提供価格のみを記載）</t>
    <rPh sb="0" eb="2">
      <t>ウンヨウ</t>
    </rPh>
    <rPh sb="2" eb="3">
      <t>マタ</t>
    </rPh>
    <rPh sb="4" eb="6">
      <t>ホシュ</t>
    </rPh>
    <rPh sb="6" eb="8">
      <t>ケイヒ</t>
    </rPh>
    <rPh sb="9" eb="11">
      <t>テイキョウ</t>
    </rPh>
    <rPh sb="11" eb="13">
      <t>カカク</t>
    </rPh>
    <rPh sb="16" eb="18">
      <t>キサイ</t>
    </rPh>
    <phoneticPr fontId="3"/>
  </si>
  <si>
    <t>委託合計</t>
    <rPh sb="0" eb="2">
      <t>イタク</t>
    </rPh>
    <rPh sb="2" eb="4">
      <t>ゴウケイ</t>
    </rPh>
    <phoneticPr fontId="3"/>
  </si>
  <si>
    <t>運用又は保守経費</t>
    <rPh sb="0" eb="2">
      <t>ウンヨウ</t>
    </rPh>
    <rPh sb="2" eb="3">
      <t>マタ</t>
    </rPh>
    <rPh sb="4" eb="6">
      <t>ホシュ</t>
    </rPh>
    <rPh sb="6" eb="8">
      <t>ケイヒ</t>
    </rPh>
    <phoneticPr fontId="3"/>
  </si>
  <si>
    <t>大項目</t>
    <rPh sb="0" eb="3">
      <t>ダイコウモク</t>
    </rPh>
    <phoneticPr fontId="3"/>
  </si>
  <si>
    <t>小項目</t>
    <rPh sb="0" eb="3">
      <t>ショウコウモク</t>
    </rPh>
    <phoneticPr fontId="3"/>
  </si>
  <si>
    <t>１　構成要素（物品）</t>
    <rPh sb="7" eb="9">
      <t>ブッピン</t>
    </rPh>
    <phoneticPr fontId="3"/>
  </si>
  <si>
    <t>３　サービス提供</t>
    <rPh sb="6" eb="8">
      <t>テイキョウ</t>
    </rPh>
    <phoneticPr fontId="3"/>
  </si>
  <si>
    <t>４　委託</t>
    <rPh sb="2" eb="4">
      <t>イタク</t>
    </rPh>
    <phoneticPr fontId="3"/>
  </si>
  <si>
    <t>特記事項（見積金額の前提条件等を記載してください。）</t>
    <rPh sb="0" eb="2">
      <t>トッキ</t>
    </rPh>
    <rPh sb="2" eb="4">
      <t>ジコウ</t>
    </rPh>
    <rPh sb="5" eb="7">
      <t>ミツモ</t>
    </rPh>
    <rPh sb="7" eb="9">
      <t>キンガク</t>
    </rPh>
    <rPh sb="10" eb="12">
      <t>ゼンテイ</t>
    </rPh>
    <rPh sb="12" eb="14">
      <t>ジョウケン</t>
    </rPh>
    <rPh sb="14" eb="15">
      <t>トウ</t>
    </rPh>
    <rPh sb="16" eb="18">
      <t>キサイ</t>
    </rPh>
    <phoneticPr fontId="3"/>
  </si>
  <si>
    <t>２　ネットワーク</t>
    <phoneticPr fontId="3"/>
  </si>
  <si>
    <t>件名</t>
    <rPh sb="0" eb="2">
      <t>ケンメイ</t>
    </rPh>
    <phoneticPr fontId="3"/>
  </si>
  <si>
    <t>機器</t>
    <phoneticPr fontId="3"/>
  </si>
  <si>
    <t>消費税相当額</t>
    <rPh sb="0" eb="3">
      <t>ショウヒゼイ</t>
    </rPh>
    <rPh sb="3" eb="5">
      <t>ソウトウ</t>
    </rPh>
    <rPh sb="5" eb="6">
      <t>ガク</t>
    </rPh>
    <phoneticPr fontId="3"/>
  </si>
  <si>
    <t>合計額（税抜き）</t>
    <rPh sb="0" eb="2">
      <t>ゴウケイ</t>
    </rPh>
    <rPh sb="2" eb="3">
      <t>ガク</t>
    </rPh>
    <rPh sb="4" eb="5">
      <t>ゼイ</t>
    </rPh>
    <rPh sb="5" eb="6">
      <t>ヌ</t>
    </rPh>
    <phoneticPr fontId="3"/>
  </si>
  <si>
    <t>総額（税込み）</t>
    <rPh sb="0" eb="2">
      <t>ソウガク</t>
    </rPh>
    <rPh sb="3" eb="4">
      <t>ゼイ</t>
    </rPh>
    <rPh sb="4" eb="5">
      <t>コミ</t>
    </rPh>
    <phoneticPr fontId="3"/>
  </si>
  <si>
    <t>新規開発
・改修</t>
    <rPh sb="0" eb="4">
      <t>シンキカイハツ</t>
    </rPh>
    <rPh sb="6" eb="8">
      <t>カイシュウ</t>
    </rPh>
    <phoneticPr fontId="3"/>
  </si>
  <si>
    <t>主管課</t>
    <rPh sb="0" eb="3">
      <t>シュカンカ</t>
    </rPh>
    <phoneticPr fontId="3"/>
  </si>
  <si>
    <t>経費内訳書（記載例）</t>
    <rPh sb="0" eb="2">
      <t>ケイヒ</t>
    </rPh>
    <rPh sb="2" eb="4">
      <t>ウチワケ</t>
    </rPh>
    <rPh sb="4" eb="5">
      <t>ショ</t>
    </rPh>
    <rPh sb="6" eb="8">
      <t>キサイ</t>
    </rPh>
    <rPh sb="8" eb="9">
      <t>レイ</t>
    </rPh>
    <phoneticPr fontId="3"/>
  </si>
  <si>
    <t>○○○－○○○○</t>
    <phoneticPr fontId="3"/>
  </si>
  <si>
    <t>標準価格</t>
    <phoneticPr fontId="3"/>
  </si>
  <si>
    <t>機器</t>
    <rPh sb="0" eb="2">
      <t>キキ</t>
    </rPh>
    <phoneticPr fontId="3"/>
  </si>
  <si>
    <t>ルータ</t>
    <phoneticPr fontId="3"/>
  </si>
  <si>
    <t>台</t>
    <rPh sb="0" eb="1">
      <t>ダイ</t>
    </rPh>
    <phoneticPr fontId="3"/>
  </si>
  <si>
    <t>L3スイッチ</t>
    <phoneticPr fontId="3"/>
  </si>
  <si>
    <t>L2スイッチ</t>
    <phoneticPr fontId="3"/>
  </si>
  <si>
    <t>UPS</t>
    <phoneticPr fontId="3"/>
  </si>
  <si>
    <t>ＯＳ</t>
    <phoneticPr fontId="3"/>
  </si>
  <si>
    <t>○○社製 Linux</t>
    <rPh sb="2" eb="3">
      <t>シャ</t>
    </rPh>
    <rPh sb="3" eb="4">
      <t>セイ</t>
    </rPh>
    <phoneticPr fontId="3"/>
  </si>
  <si>
    <t>年</t>
    <rPh sb="0" eb="1">
      <t>ネン</t>
    </rPh>
    <phoneticPr fontId="3"/>
  </si>
  <si>
    <t>URLフィルタ</t>
    <phoneticPr fontId="3"/>
  </si>
  <si>
    <t>○○社製 URLフィルタリングソフト
30ライセンス　5年間</t>
    <rPh sb="2" eb="3">
      <t>シャ</t>
    </rPh>
    <rPh sb="3" eb="4">
      <t>セイ</t>
    </rPh>
    <rPh sb="28" eb="30">
      <t>ネンカン</t>
    </rPh>
    <phoneticPr fontId="3"/>
  </si>
  <si>
    <t>カテゴリ6 ストレート 10m</t>
    <phoneticPr fontId="3"/>
  </si>
  <si>
    <t>本</t>
    <rPh sb="0" eb="1">
      <t>ホン</t>
    </rPh>
    <phoneticPr fontId="3"/>
  </si>
  <si>
    <t>２　ネットワーク</t>
    <phoneticPr fontId="3"/>
  </si>
  <si>
    <t>インターネット回線</t>
    <rPh sb="7" eb="9">
      <t>カイセン</t>
    </rPh>
    <phoneticPr fontId="3"/>
  </si>
  <si>
    <t>100M BF 固定IP1</t>
    <rPh sb="8" eb="10">
      <t>コテイ</t>
    </rPh>
    <phoneticPr fontId="3"/>
  </si>
  <si>
    <t>UTM</t>
    <phoneticPr fontId="3"/>
  </si>
  <si>
    <t>UTM装置</t>
    <rPh sb="3" eb="5">
      <t>ソウチ</t>
    </rPh>
    <phoneticPr fontId="3"/>
  </si>
  <si>
    <t>ONU</t>
    <phoneticPr fontId="3"/>
  </si>
  <si>
    <t>ONU</t>
    <phoneticPr fontId="3"/>
  </si>
  <si>
    <t>UTMサービス</t>
    <phoneticPr fontId="3"/>
  </si>
  <si>
    <t>UTMオプション</t>
    <phoneticPr fontId="3"/>
  </si>
  <si>
    <t>ポリシー変更サービス</t>
    <rPh sb="4" eb="6">
      <t>ヘンコウ</t>
    </rPh>
    <phoneticPr fontId="3"/>
  </si>
  <si>
    <t>ウイルスフィルタ</t>
    <phoneticPr fontId="3"/>
  </si>
  <si>
    <t>CMSサービス</t>
    <phoneticPr fontId="3"/>
  </si>
  <si>
    <t>○○社製 CMSサービス（ASP提供）</t>
    <rPh sb="2" eb="3">
      <t>シャ</t>
    </rPh>
    <rPh sb="3" eb="4">
      <t>セイ</t>
    </rPh>
    <rPh sb="16" eb="18">
      <t>テイキョウ</t>
    </rPh>
    <phoneticPr fontId="3"/>
  </si>
  <si>
    <t>メールサービス</t>
    <phoneticPr fontId="3"/>
  </si>
  <si>
    <t>○○社製 メールサービス（ASP提供）
100アカウント分</t>
    <rPh sb="2" eb="3">
      <t>シャ</t>
    </rPh>
    <rPh sb="3" eb="4">
      <t>セイ</t>
    </rPh>
    <rPh sb="16" eb="18">
      <t>テイキョウ</t>
    </rPh>
    <rPh sb="28" eb="29">
      <t>ブン</t>
    </rPh>
    <phoneticPr fontId="3"/>
  </si>
  <si>
    <t>全体設計</t>
    <rPh sb="0" eb="2">
      <t>ゼンタイ</t>
    </rPh>
    <rPh sb="2" eb="4">
      <t>セッケイ</t>
    </rPh>
    <phoneticPr fontId="3"/>
  </si>
  <si>
    <t>既存環境分析</t>
    <rPh sb="0" eb="2">
      <t>キゾン</t>
    </rPh>
    <rPh sb="2" eb="4">
      <t>カンキョウ</t>
    </rPh>
    <rPh sb="4" eb="6">
      <t>ブンセキ</t>
    </rPh>
    <phoneticPr fontId="3"/>
  </si>
  <si>
    <t>上級SE</t>
    <rPh sb="0" eb="2">
      <t>ジョウキュウ</t>
    </rPh>
    <phoneticPr fontId="3"/>
  </si>
  <si>
    <t>プロジェクト管理</t>
    <rPh sb="6" eb="8">
      <t>カンリ</t>
    </rPh>
    <phoneticPr fontId="3"/>
  </si>
  <si>
    <t>PM</t>
    <phoneticPr fontId="3"/>
  </si>
  <si>
    <t>ネットワーク設計</t>
    <rPh sb="6" eb="8">
      <t>セッケイ</t>
    </rPh>
    <phoneticPr fontId="3"/>
  </si>
  <si>
    <t>要件定義</t>
    <rPh sb="0" eb="2">
      <t>ヨウケン</t>
    </rPh>
    <rPh sb="2" eb="4">
      <t>テイギ</t>
    </rPh>
    <phoneticPr fontId="3"/>
  </si>
  <si>
    <t>基本設計</t>
    <rPh sb="0" eb="2">
      <t>キホン</t>
    </rPh>
    <rPh sb="2" eb="4">
      <t>セッケイ</t>
    </rPh>
    <phoneticPr fontId="3"/>
  </si>
  <si>
    <t>詳細設計</t>
    <rPh sb="0" eb="2">
      <t>ショウサイ</t>
    </rPh>
    <rPh sb="2" eb="4">
      <t>セッケイ</t>
    </rPh>
    <phoneticPr fontId="3"/>
  </si>
  <si>
    <t>SE</t>
    <phoneticPr fontId="3"/>
  </si>
  <si>
    <t>SE</t>
    <phoneticPr fontId="3"/>
  </si>
  <si>
    <t>検証作業</t>
    <rPh sb="0" eb="2">
      <t>ケンショウ</t>
    </rPh>
    <rPh sb="2" eb="4">
      <t>サギョウ</t>
    </rPh>
    <phoneticPr fontId="3"/>
  </si>
  <si>
    <t>構築作業</t>
    <rPh sb="0" eb="2">
      <t>コウチク</t>
    </rPh>
    <rPh sb="2" eb="4">
      <t>サギョウ</t>
    </rPh>
    <phoneticPr fontId="3"/>
  </si>
  <si>
    <t>設置作業</t>
    <rPh sb="0" eb="2">
      <t>セッチ</t>
    </rPh>
    <rPh sb="2" eb="4">
      <t>サギョウ</t>
    </rPh>
    <phoneticPr fontId="3"/>
  </si>
  <si>
    <t>動作確認</t>
    <rPh sb="0" eb="2">
      <t>ドウサ</t>
    </rPh>
    <rPh sb="2" eb="4">
      <t>カクニン</t>
    </rPh>
    <phoneticPr fontId="3"/>
  </si>
  <si>
    <t>メール機能</t>
    <rPh sb="3" eb="5">
      <t>キノウ</t>
    </rPh>
    <phoneticPr fontId="3"/>
  </si>
  <si>
    <t>SE</t>
    <phoneticPr fontId="3"/>
  </si>
  <si>
    <t>ウェブサーバ機能</t>
    <rPh sb="6" eb="8">
      <t>キノウ</t>
    </rPh>
    <phoneticPr fontId="3"/>
  </si>
  <si>
    <t>アプリケーションA開発</t>
    <rPh sb="9" eb="11">
      <t>カイハツ</t>
    </rPh>
    <phoneticPr fontId="3"/>
  </si>
  <si>
    <t>SE</t>
    <phoneticPr fontId="3"/>
  </si>
  <si>
    <t>アプリケーションコーディング</t>
  </si>
  <si>
    <t>PG</t>
    <phoneticPr fontId="3"/>
  </si>
  <si>
    <t>単体テスト</t>
    <rPh sb="0" eb="2">
      <t>タンタイ</t>
    </rPh>
    <phoneticPr fontId="3"/>
  </si>
  <si>
    <t>リリース作業</t>
    <rPh sb="4" eb="6">
      <t>サギョウ</t>
    </rPh>
    <phoneticPr fontId="3"/>
  </si>
  <si>
    <t>結合テスト</t>
    <rPh sb="0" eb="2">
      <t>ケツゴウ</t>
    </rPh>
    <phoneticPr fontId="3"/>
  </si>
  <si>
    <t>アプリケーションB開発</t>
    <rPh sb="9" eb="11">
      <t>カイハツ</t>
    </rPh>
    <phoneticPr fontId="3"/>
  </si>
  <si>
    <t>SE</t>
    <phoneticPr fontId="3"/>
  </si>
  <si>
    <t>PG</t>
    <phoneticPr fontId="3"/>
  </si>
  <si>
    <t>ドキュメント関連</t>
    <rPh sb="6" eb="8">
      <t>カンレン</t>
    </rPh>
    <phoneticPr fontId="3"/>
  </si>
  <si>
    <t>その他完成図書一式</t>
    <rPh sb="2" eb="3">
      <t>タ</t>
    </rPh>
    <rPh sb="3" eb="5">
      <t>カンセイ</t>
    </rPh>
    <rPh sb="5" eb="7">
      <t>トショ</t>
    </rPh>
    <rPh sb="7" eb="9">
      <t>イッシキ</t>
    </rPh>
    <phoneticPr fontId="3"/>
  </si>
  <si>
    <t>SE</t>
  </si>
  <si>
    <t>データ調査依頼</t>
    <rPh sb="3" eb="5">
      <t>チョウサ</t>
    </rPh>
    <rPh sb="5" eb="7">
      <t>イライ</t>
    </rPh>
    <phoneticPr fontId="3"/>
  </si>
  <si>
    <t>電話対応</t>
    <rPh sb="0" eb="2">
      <t>デンワ</t>
    </rPh>
    <rPh sb="2" eb="4">
      <t>タイオウ</t>
    </rPh>
    <phoneticPr fontId="3"/>
  </si>
  <si>
    <t>OP</t>
    <phoneticPr fontId="3"/>
  </si>
  <si>
    <t>依頼作業（年間5回）</t>
    <rPh sb="0" eb="2">
      <t>イライ</t>
    </rPh>
    <rPh sb="2" eb="4">
      <t>サギョウ</t>
    </rPh>
    <rPh sb="5" eb="7">
      <t>ネンカン</t>
    </rPh>
    <rPh sb="8" eb="9">
      <t>カイ</t>
    </rPh>
    <phoneticPr fontId="3"/>
  </si>
  <si>
    <t>パラメータ変更作業</t>
    <rPh sb="5" eb="7">
      <t>ヘンコウ</t>
    </rPh>
    <rPh sb="7" eb="9">
      <t>サギョウ</t>
    </rPh>
    <phoneticPr fontId="3"/>
  </si>
  <si>
    <t>ソフトウェア修正に伴うデータ変更作業</t>
    <rPh sb="6" eb="8">
      <t>シュウセイ</t>
    </rPh>
    <rPh sb="9" eb="10">
      <t>トモナ</t>
    </rPh>
    <rPh sb="14" eb="16">
      <t>ヘンコウ</t>
    </rPh>
    <rPh sb="16" eb="18">
      <t>サギョウ</t>
    </rPh>
    <phoneticPr fontId="3"/>
  </si>
  <si>
    <t>ソフトウェアメンテナンス作業（年間2回）</t>
    <rPh sb="12" eb="14">
      <t>サギョウ</t>
    </rPh>
    <rPh sb="15" eb="17">
      <t>ネンカン</t>
    </rPh>
    <rPh sb="18" eb="19">
      <t>カイ</t>
    </rPh>
    <phoneticPr fontId="3"/>
  </si>
  <si>
    <t>メンテナンス要件の整理</t>
    <rPh sb="6" eb="8">
      <t>ヨウケン</t>
    </rPh>
    <rPh sb="9" eb="11">
      <t>セイリ</t>
    </rPh>
    <phoneticPr fontId="3"/>
  </si>
  <si>
    <t>ソフトウェア修正に関する受入試験支援</t>
    <rPh sb="6" eb="8">
      <t>シュウセイ</t>
    </rPh>
    <rPh sb="9" eb="10">
      <t>カン</t>
    </rPh>
    <rPh sb="12" eb="14">
      <t>ウケイレ</t>
    </rPh>
    <rPh sb="14" eb="16">
      <t>シケン</t>
    </rPh>
    <rPh sb="16" eb="18">
      <t>シエン</t>
    </rPh>
    <phoneticPr fontId="3"/>
  </si>
  <si>
    <t>ソフトウェア修正後の初回処理時の立会い</t>
    <rPh sb="6" eb="8">
      <t>シュウセイ</t>
    </rPh>
    <rPh sb="8" eb="9">
      <t>ゴ</t>
    </rPh>
    <rPh sb="10" eb="12">
      <t>ショカイ</t>
    </rPh>
    <rPh sb="12" eb="14">
      <t>ショリ</t>
    </rPh>
    <rPh sb="14" eb="15">
      <t>ジ</t>
    </rPh>
    <rPh sb="16" eb="18">
      <t>タチア</t>
    </rPh>
    <phoneticPr fontId="3"/>
  </si>
  <si>
    <t>修正結果の確認及び報告</t>
    <rPh sb="0" eb="2">
      <t>シュウセイ</t>
    </rPh>
    <rPh sb="2" eb="4">
      <t>ケッカ</t>
    </rPh>
    <rPh sb="5" eb="7">
      <t>カクニン</t>
    </rPh>
    <rPh sb="7" eb="8">
      <t>オヨ</t>
    </rPh>
    <rPh sb="9" eb="11">
      <t>ホウコク</t>
    </rPh>
    <phoneticPr fontId="3"/>
  </si>
  <si>
    <t>対象ソフトウェアの故障状況の管理</t>
    <rPh sb="0" eb="2">
      <t>タイショウ</t>
    </rPh>
    <rPh sb="9" eb="11">
      <t>コショウ</t>
    </rPh>
    <rPh sb="11" eb="13">
      <t>ジョウキョウ</t>
    </rPh>
    <rPh sb="14" eb="16">
      <t>カンリ</t>
    </rPh>
    <phoneticPr fontId="3"/>
  </si>
  <si>
    <t>OP</t>
    <phoneticPr fontId="3"/>
  </si>
  <si>
    <t>スケジュール調整等のリリース管理</t>
    <rPh sb="6" eb="8">
      <t>チョウセイ</t>
    </rPh>
    <rPh sb="8" eb="9">
      <t>トウ</t>
    </rPh>
    <rPh sb="14" eb="16">
      <t>カンリ</t>
    </rPh>
    <phoneticPr fontId="3"/>
  </si>
  <si>
    <t>OP</t>
    <phoneticPr fontId="3"/>
  </si>
  <si>
    <t>運用課題管理・検討作業</t>
    <rPh sb="0" eb="2">
      <t>ウンヨウ</t>
    </rPh>
    <rPh sb="2" eb="4">
      <t>カダイ</t>
    </rPh>
    <rPh sb="4" eb="6">
      <t>カンリ</t>
    </rPh>
    <rPh sb="7" eb="9">
      <t>ケントウ</t>
    </rPh>
    <rPh sb="9" eb="11">
      <t>サギョウ</t>
    </rPh>
    <phoneticPr fontId="3"/>
  </si>
  <si>
    <t>運用業務の中で発生した課題についての調査と対策の検討</t>
    <rPh sb="0" eb="2">
      <t>ウンヨウ</t>
    </rPh>
    <rPh sb="2" eb="4">
      <t>ギョウム</t>
    </rPh>
    <rPh sb="5" eb="6">
      <t>ナカ</t>
    </rPh>
    <rPh sb="7" eb="9">
      <t>ハッセイ</t>
    </rPh>
    <rPh sb="11" eb="13">
      <t>カダイ</t>
    </rPh>
    <rPh sb="18" eb="20">
      <t>チョウサ</t>
    </rPh>
    <rPh sb="21" eb="23">
      <t>タイサク</t>
    </rPh>
    <rPh sb="24" eb="26">
      <t>ケントウ</t>
    </rPh>
    <phoneticPr fontId="3"/>
  </si>
  <si>
    <t>機能追加に対する影響調査と対策の検討</t>
    <rPh sb="0" eb="2">
      <t>キノウ</t>
    </rPh>
    <rPh sb="2" eb="4">
      <t>ツイカ</t>
    </rPh>
    <rPh sb="5" eb="6">
      <t>タイ</t>
    </rPh>
    <rPh sb="8" eb="10">
      <t>エイキョウ</t>
    </rPh>
    <rPh sb="10" eb="12">
      <t>チョウサ</t>
    </rPh>
    <rPh sb="13" eb="15">
      <t>タイサク</t>
    </rPh>
    <rPh sb="16" eb="18">
      <t>ケントウ</t>
    </rPh>
    <phoneticPr fontId="3"/>
  </si>
  <si>
    <t>障害発生時の対応</t>
    <rPh sb="0" eb="2">
      <t>ショウガイ</t>
    </rPh>
    <rPh sb="2" eb="4">
      <t>ハッセイ</t>
    </rPh>
    <rPh sb="4" eb="5">
      <t>ジ</t>
    </rPh>
    <rPh sb="6" eb="8">
      <t>タイオウ</t>
    </rPh>
    <phoneticPr fontId="3"/>
  </si>
  <si>
    <t>一次切分け</t>
    <rPh sb="0" eb="2">
      <t>イチジ</t>
    </rPh>
    <rPh sb="2" eb="3">
      <t>キ</t>
    </rPh>
    <rPh sb="3" eb="4">
      <t>ワ</t>
    </rPh>
    <phoneticPr fontId="3"/>
  </si>
  <si>
    <t>保守業者手配</t>
    <rPh sb="0" eb="2">
      <t>ホシュ</t>
    </rPh>
    <rPh sb="2" eb="4">
      <t>ギョウシャ</t>
    </rPh>
    <rPh sb="4" eb="6">
      <t>テハイ</t>
    </rPh>
    <phoneticPr fontId="3"/>
  </si>
  <si>
    <t>対応状況管理</t>
    <rPh sb="0" eb="2">
      <t>タイオウ</t>
    </rPh>
    <rPh sb="2" eb="4">
      <t>ジョウキョウ</t>
    </rPh>
    <rPh sb="4" eb="6">
      <t>カンリ</t>
    </rPh>
    <phoneticPr fontId="3"/>
  </si>
  <si>
    <t>対応報告</t>
    <rPh sb="0" eb="2">
      <t>タイオウ</t>
    </rPh>
    <rPh sb="2" eb="4">
      <t>ホウコク</t>
    </rPh>
    <phoneticPr fontId="3"/>
  </si>
  <si>
    <t>運用ドキュメントの整備</t>
    <rPh sb="0" eb="2">
      <t>ウンヨウ</t>
    </rPh>
    <rPh sb="9" eb="11">
      <t>セイビ</t>
    </rPh>
    <phoneticPr fontId="3"/>
  </si>
  <si>
    <t>月次報告書等の作成</t>
    <rPh sb="0" eb="2">
      <t>ゲツジ</t>
    </rPh>
    <rPh sb="2" eb="5">
      <t>ホウコクショ</t>
    </rPh>
    <rPh sb="5" eb="6">
      <t>トウ</t>
    </rPh>
    <rPh sb="7" eb="9">
      <t>サクセイ</t>
    </rPh>
    <phoneticPr fontId="3"/>
  </si>
  <si>
    <t>定例作業</t>
    <rPh sb="0" eb="2">
      <t>テイレイ</t>
    </rPh>
    <rPh sb="2" eb="4">
      <t>サギョウ</t>
    </rPh>
    <phoneticPr fontId="3"/>
  </si>
  <si>
    <t>データ入力</t>
    <rPh sb="3" eb="5">
      <t>ニュウリョク</t>
    </rPh>
    <phoneticPr fontId="3"/>
  </si>
  <si>
    <t>バックアップメディア管理</t>
    <rPh sb="10" eb="12">
      <t>カンリ</t>
    </rPh>
    <phoneticPr fontId="3"/>
  </si>
  <si>
    <t>監視</t>
    <rPh sb="0" eb="2">
      <t>カンシ</t>
    </rPh>
    <phoneticPr fontId="3"/>
  </si>
  <si>
    <t>帳票印刷及び仕分け</t>
    <rPh sb="0" eb="2">
      <t>チョウヒョウ</t>
    </rPh>
    <rPh sb="2" eb="4">
      <t>インサツ</t>
    </rPh>
    <rPh sb="4" eb="5">
      <t>オヨ</t>
    </rPh>
    <rPh sb="6" eb="8">
      <t>シワ</t>
    </rPh>
    <phoneticPr fontId="3"/>
  </si>
  <si>
    <t>OP</t>
    <phoneticPr fontId="3"/>
  </si>
  <si>
    <t>○○システムの新規開発</t>
    <phoneticPr fontId="3"/>
  </si>
  <si>
    <t>○○局○○部○○課</t>
    <phoneticPr fontId="3"/>
  </si>
  <si>
    <t>○○担当　○○</t>
    <phoneticPr fontId="3"/>
  </si>
  <si>
    <t>○○社製 ギガビット24ポート</t>
    <rPh sb="2" eb="3">
      <t>シャ</t>
    </rPh>
    <rPh sb="3" eb="4">
      <t>セイ</t>
    </rPh>
    <phoneticPr fontId="3"/>
  </si>
  <si>
    <t>1500VA</t>
    <phoneticPr fontId="3"/>
  </si>
  <si>
    <t>○○社製 ○○ルータ</t>
    <rPh sb="2" eb="3">
      <t>シャ</t>
    </rPh>
    <rPh sb="3" eb="4">
      <t>セイ</t>
    </rPh>
    <phoneticPr fontId="3"/>
  </si>
  <si>
    <t>LANケーブル</t>
    <phoneticPr fontId="3"/>
  </si>
  <si>
    <t>LANケーブル</t>
    <phoneticPr fontId="3"/>
  </si>
  <si>
    <t>カテゴリ6 ストレート 5m</t>
    <phoneticPr fontId="3"/>
  </si>
  <si>
    <t>UTM基本サービス</t>
    <rPh sb="3" eb="5">
      <t>キホン</t>
    </rPh>
    <phoneticPr fontId="3"/>
  </si>
  <si>
    <t>問合せ対応</t>
    <rPh sb="0" eb="1">
      <t>ト</t>
    </rPh>
    <rPh sb="1" eb="2">
      <t>ア</t>
    </rPh>
    <rPh sb="3" eb="5">
      <t>タイオウ</t>
    </rPh>
    <phoneticPr fontId="3"/>
  </si>
  <si>
    <t>ネットワーク合計</t>
    <rPh sb="6" eb="8">
      <t>ゴウケイ</t>
    </rPh>
    <phoneticPr fontId="3"/>
  </si>
  <si>
    <t>　　　　年度</t>
    <rPh sb="4" eb="6">
      <t>ネンド</t>
    </rPh>
    <phoneticPr fontId="3"/>
  </si>
  <si>
    <t>　　        年度</t>
    <rPh sb="10" eb="12">
      <t>ネンド</t>
    </rPh>
    <phoneticPr fontId="3"/>
  </si>
  <si>
    <t>　　　　　年度</t>
    <rPh sb="5" eb="7">
      <t>ネンド</t>
    </rPh>
    <phoneticPr fontId="3"/>
  </si>
  <si>
    <t>要件定義書、基本設計書、詳細設計書</t>
    <rPh sb="0" eb="2">
      <t>ヨウケン</t>
    </rPh>
    <rPh sb="2" eb="4">
      <t>テイギ</t>
    </rPh>
    <rPh sb="4" eb="5">
      <t>ショ</t>
    </rPh>
    <rPh sb="6" eb="8">
      <t>キホン</t>
    </rPh>
    <rPh sb="8" eb="10">
      <t>セッケイ</t>
    </rPh>
    <rPh sb="10" eb="11">
      <t>ショ</t>
    </rPh>
    <rPh sb="12" eb="14">
      <t>ショウサイ</t>
    </rPh>
    <rPh sb="14" eb="16">
      <t>セッケイ</t>
    </rPh>
    <rPh sb="16" eb="17">
      <t>ショ</t>
    </rPh>
    <phoneticPr fontId="3"/>
  </si>
  <si>
    <t>運用手順書、操作手順書</t>
    <rPh sb="0" eb="2">
      <t>ウンヨウ</t>
    </rPh>
    <rPh sb="2" eb="4">
      <t>テジュン</t>
    </rPh>
    <rPh sb="4" eb="5">
      <t>ショ</t>
    </rPh>
    <rPh sb="6" eb="8">
      <t>ソウサ</t>
    </rPh>
    <rPh sb="8" eb="10">
      <t>テジュン</t>
    </rPh>
    <rPh sb="10" eb="11">
      <t>ショ</t>
    </rPh>
    <phoneticPr fontId="3"/>
  </si>
  <si>
    <t>本番及び保守環境へのリリースに関し、各案件間の関連性を整理</t>
    <rPh sb="0" eb="2">
      <t>ホンバン</t>
    </rPh>
    <rPh sb="2" eb="3">
      <t>オヨ</t>
    </rPh>
    <rPh sb="4" eb="6">
      <t>ホシュ</t>
    </rPh>
    <rPh sb="6" eb="8">
      <t>カンキョウ</t>
    </rPh>
    <rPh sb="15" eb="16">
      <t>カン</t>
    </rPh>
    <rPh sb="18" eb="21">
      <t>カクアンケン</t>
    </rPh>
    <rPh sb="21" eb="22">
      <t>カン</t>
    </rPh>
    <rPh sb="23" eb="26">
      <t>カンレンセイ</t>
    </rPh>
    <rPh sb="27" eb="29">
      <t>セイリ</t>
    </rPh>
    <phoneticPr fontId="3"/>
  </si>
  <si>
    <t>行財政局総務部法制課</t>
    <phoneticPr fontId="3"/>
  </si>
  <si>
    <t>久保</t>
    <rPh sb="0" eb="2">
      <t>クボ</t>
    </rPh>
    <phoneticPr fontId="3"/>
  </si>
  <si>
    <t>075-222-3077</t>
    <phoneticPr fontId="3"/>
  </si>
  <si>
    <t>京都市例規データベースシステムに係る業務委託（仮）</t>
    <rPh sb="0" eb="3">
      <t>キョウトシ</t>
    </rPh>
    <rPh sb="3" eb="5">
      <t>レイキ</t>
    </rPh>
    <rPh sb="16" eb="17">
      <t>カカ</t>
    </rPh>
    <rPh sb="18" eb="20">
      <t>ギョウム</t>
    </rPh>
    <rPh sb="20" eb="22">
      <t>イタク</t>
    </rPh>
    <rPh sb="23" eb="24">
      <t>カリ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</si>
</sst>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Arial"/>
      <family val="2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46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22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188">
    <xf numFmtId="0" fontId="0" fillId="0" borderId="0" xfId="0">
      <alignment vertical="center"/>
    </xf>
    <xf numFmtId="176" fontId="4" fillId="0" borderId="0" xfId="0" applyNumberFormat="1" applyFont="1" applyAlignment="1">
      <alignment vertical="center"/>
    </xf>
    <xf numFmtId="176" fontId="4" fillId="0" borderId="0" xfId="2" applyNumberFormat="1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176" fontId="4" fillId="2" borderId="1" xfId="2" applyNumberFormat="1" applyFont="1" applyFill="1" applyBorder="1" applyAlignment="1">
      <alignment horizontal="center" vertical="center"/>
    </xf>
    <xf numFmtId="176" fontId="4" fillId="0" borderId="2" xfId="2" applyNumberFormat="1" applyFont="1" applyBorder="1" applyAlignment="1">
      <alignment vertical="center"/>
    </xf>
    <xf numFmtId="176" fontId="4" fillId="0" borderId="2" xfId="2" applyNumberFormat="1" applyFont="1" applyBorder="1" applyAlignment="1">
      <alignment vertical="center" wrapText="1"/>
    </xf>
    <xf numFmtId="176" fontId="4" fillId="0" borderId="2" xfId="2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vertical="center"/>
    </xf>
    <xf numFmtId="176" fontId="4" fillId="0" borderId="3" xfId="2" applyNumberFormat="1" applyFont="1" applyBorder="1" applyAlignment="1">
      <alignment vertical="center"/>
    </xf>
    <xf numFmtId="176" fontId="4" fillId="0" borderId="3" xfId="2" applyNumberFormat="1" applyFont="1" applyBorder="1" applyAlignment="1">
      <alignment vertical="center" wrapText="1"/>
    </xf>
    <xf numFmtId="176" fontId="4" fillId="0" borderId="3" xfId="2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vertical="center"/>
    </xf>
    <xf numFmtId="176" fontId="4" fillId="0" borderId="4" xfId="2" applyNumberFormat="1" applyFont="1" applyBorder="1" applyAlignment="1">
      <alignment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vertical="center"/>
    </xf>
    <xf numFmtId="176" fontId="4" fillId="0" borderId="5" xfId="2" applyNumberFormat="1" applyFont="1" applyBorder="1" applyAlignment="1">
      <alignment vertical="center"/>
    </xf>
    <xf numFmtId="176" fontId="4" fillId="0" borderId="5" xfId="2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2" applyNumberFormat="1" applyFont="1" applyBorder="1" applyAlignment="1">
      <alignment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vertical="center"/>
    </xf>
    <xf numFmtId="176" fontId="4" fillId="0" borderId="0" xfId="2" applyNumberFormat="1" applyFont="1" applyFill="1" applyBorder="1" applyAlignment="1">
      <alignment vertical="center"/>
    </xf>
    <xf numFmtId="176" fontId="4" fillId="0" borderId="0" xfId="2" applyNumberFormat="1" applyFont="1" applyFill="1" applyBorder="1" applyAlignment="1">
      <alignment horizontal="center" vertical="center"/>
    </xf>
    <xf numFmtId="176" fontId="4" fillId="3" borderId="0" xfId="0" applyNumberFormat="1" applyFont="1" applyFill="1" applyAlignment="1">
      <alignment vertical="center"/>
    </xf>
    <xf numFmtId="176" fontId="4" fillId="0" borderId="7" xfId="0" applyNumberFormat="1" applyFont="1" applyBorder="1" applyAlignment="1">
      <alignment vertical="center"/>
    </xf>
    <xf numFmtId="176" fontId="4" fillId="2" borderId="7" xfId="2" applyNumberFormat="1" applyFont="1" applyFill="1" applyBorder="1" applyAlignment="1">
      <alignment horizontal="center" vertical="center"/>
    </xf>
    <xf numFmtId="176" fontId="4" fillId="2" borderId="1" xfId="2" applyNumberFormat="1" applyFont="1" applyFill="1" applyBorder="1" applyAlignment="1">
      <alignment horizontal="center" vertical="center" wrapText="1"/>
    </xf>
    <xf numFmtId="176" fontId="4" fillId="0" borderId="6" xfId="2" applyNumberFormat="1" applyFont="1" applyBorder="1" applyAlignment="1">
      <alignment vertical="center" wrapText="1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Border="1" applyAlignment="1">
      <alignment vertical="top"/>
    </xf>
    <xf numFmtId="176" fontId="4" fillId="0" borderId="8" xfId="0" applyNumberFormat="1" applyFont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8" xfId="2" applyNumberFormat="1" applyFont="1" applyBorder="1" applyAlignment="1">
      <alignment vertical="center"/>
    </xf>
    <xf numFmtId="176" fontId="4" fillId="0" borderId="9" xfId="2" applyNumberFormat="1" applyFont="1" applyBorder="1" applyAlignment="1">
      <alignment vertical="center"/>
    </xf>
    <xf numFmtId="176" fontId="4" fillId="0" borderId="9" xfId="2" applyNumberFormat="1" applyFont="1" applyBorder="1" applyAlignment="1">
      <alignment horizontal="center" vertical="center"/>
    </xf>
    <xf numFmtId="176" fontId="4" fillId="0" borderId="10" xfId="2" applyNumberFormat="1" applyFont="1" applyBorder="1" applyAlignment="1">
      <alignment vertical="center"/>
    </xf>
    <xf numFmtId="176" fontId="4" fillId="0" borderId="10" xfId="2" applyNumberFormat="1" applyFont="1" applyBorder="1" applyAlignment="1">
      <alignment vertical="center" wrapText="1"/>
    </xf>
    <xf numFmtId="176" fontId="4" fillId="0" borderId="10" xfId="2" applyNumberFormat="1" applyFont="1" applyBorder="1" applyAlignment="1">
      <alignment horizontal="center" vertical="center"/>
    </xf>
    <xf numFmtId="176" fontId="4" fillId="0" borderId="11" xfId="2" applyNumberFormat="1" applyFont="1" applyBorder="1" applyAlignment="1">
      <alignment vertical="center"/>
    </xf>
    <xf numFmtId="176" fontId="4" fillId="0" borderId="11" xfId="2" applyNumberFormat="1" applyFont="1" applyBorder="1" applyAlignment="1">
      <alignment horizontal="center" vertical="center"/>
    </xf>
    <xf numFmtId="176" fontId="4" fillId="0" borderId="9" xfId="2" applyNumberFormat="1" applyFont="1" applyBorder="1" applyAlignment="1">
      <alignment vertical="center" wrapText="1"/>
    </xf>
    <xf numFmtId="176" fontId="4" fillId="0" borderId="11" xfId="2" applyNumberFormat="1" applyFont="1" applyBorder="1" applyAlignment="1">
      <alignment vertical="center" wrapText="1"/>
    </xf>
    <xf numFmtId="176" fontId="4" fillId="0" borderId="0" xfId="0" applyNumberFormat="1" applyFont="1" applyAlignment="1">
      <alignment vertical="center" wrapText="1"/>
    </xf>
    <xf numFmtId="176" fontId="4" fillId="0" borderId="0" xfId="2" applyNumberFormat="1" applyFont="1" applyAlignment="1">
      <alignment vertical="center" wrapText="1"/>
    </xf>
    <xf numFmtId="176" fontId="4" fillId="0" borderId="0" xfId="2" applyNumberFormat="1" applyFont="1" applyFill="1" applyBorder="1" applyAlignment="1">
      <alignment vertical="center" wrapText="1"/>
    </xf>
    <xf numFmtId="176" fontId="4" fillId="0" borderId="4" xfId="2" applyNumberFormat="1" applyFont="1" applyBorder="1" applyAlignment="1">
      <alignment vertical="center" wrapText="1"/>
    </xf>
    <xf numFmtId="176" fontId="4" fillId="0" borderId="12" xfId="0" applyNumberFormat="1" applyFont="1" applyBorder="1" applyAlignment="1">
      <alignment vertical="center" wrapText="1"/>
    </xf>
    <xf numFmtId="176" fontId="4" fillId="0" borderId="13" xfId="0" applyNumberFormat="1" applyFont="1" applyBorder="1" applyAlignment="1">
      <alignment vertical="center" wrapText="1"/>
    </xf>
    <xf numFmtId="176" fontId="4" fillId="0" borderId="14" xfId="0" applyNumberFormat="1" applyFont="1" applyBorder="1" applyAlignment="1">
      <alignment vertical="center" wrapText="1"/>
    </xf>
    <xf numFmtId="176" fontId="4" fillId="0" borderId="15" xfId="0" applyNumberFormat="1" applyFont="1" applyBorder="1" applyAlignment="1">
      <alignment vertical="center" wrapText="1"/>
    </xf>
    <xf numFmtId="176" fontId="4" fillId="0" borderId="0" xfId="0" applyNumberFormat="1" applyFont="1" applyBorder="1" applyAlignment="1">
      <alignment vertical="top" wrapText="1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 wrapText="1"/>
    </xf>
    <xf numFmtId="176" fontId="5" fillId="0" borderId="0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 wrapText="1"/>
    </xf>
    <xf numFmtId="176" fontId="5" fillId="0" borderId="0" xfId="2" applyNumberFormat="1" applyFont="1" applyFill="1" applyBorder="1" applyAlignment="1">
      <alignment horizontal="center" vertical="center"/>
    </xf>
    <xf numFmtId="176" fontId="6" fillId="0" borderId="0" xfId="2" applyNumberFormat="1" applyFont="1" applyFill="1" applyBorder="1" applyAlignment="1">
      <alignment vertical="center"/>
    </xf>
    <xf numFmtId="176" fontId="5" fillId="0" borderId="0" xfId="2" applyNumberFormat="1" applyFont="1" applyAlignment="1">
      <alignment vertical="center"/>
    </xf>
    <xf numFmtId="176" fontId="5" fillId="0" borderId="0" xfId="2" applyNumberFormat="1" applyFont="1" applyAlignment="1">
      <alignment vertical="center" wrapText="1"/>
    </xf>
    <xf numFmtId="176" fontId="5" fillId="0" borderId="0" xfId="2" applyNumberFormat="1" applyFont="1" applyAlignment="1">
      <alignment horizontal="center" vertical="center"/>
    </xf>
    <xf numFmtId="176" fontId="5" fillId="0" borderId="0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 wrapText="1"/>
    </xf>
    <xf numFmtId="176" fontId="4" fillId="0" borderId="5" xfId="2" applyNumberFormat="1" applyFont="1" applyBorder="1" applyAlignment="1">
      <alignment vertical="center" wrapText="1"/>
    </xf>
    <xf numFmtId="176" fontId="4" fillId="0" borderId="17" xfId="0" applyNumberFormat="1" applyFont="1" applyBorder="1" applyAlignment="1">
      <alignment vertical="center" wrapText="1"/>
    </xf>
    <xf numFmtId="176" fontId="4" fillId="0" borderId="7" xfId="2" applyNumberFormat="1" applyFont="1" applyFill="1" applyBorder="1" applyAlignment="1">
      <alignment vertical="center"/>
    </xf>
    <xf numFmtId="176" fontId="4" fillId="0" borderId="11" xfId="2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0" xfId="2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8" xfId="2" applyNumberFormat="1" applyFont="1" applyBorder="1" applyAlignment="1">
      <alignment horizontal="center" vertical="center"/>
    </xf>
    <xf numFmtId="176" fontId="4" fillId="0" borderId="18" xfId="2" applyNumberFormat="1" applyFont="1" applyBorder="1" applyAlignment="1">
      <alignment vertical="center"/>
    </xf>
    <xf numFmtId="176" fontId="4" fillId="0" borderId="18" xfId="2" applyNumberFormat="1" applyFont="1" applyBorder="1" applyAlignment="1">
      <alignment vertical="center" wrapText="1"/>
    </xf>
    <xf numFmtId="176" fontId="4" fillId="0" borderId="18" xfId="2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9" xfId="2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9" xfId="2" applyNumberFormat="1" applyFont="1" applyBorder="1" applyAlignment="1">
      <alignment vertical="center"/>
    </xf>
    <xf numFmtId="176" fontId="4" fillId="0" borderId="19" xfId="2" applyNumberFormat="1" applyFont="1" applyBorder="1" applyAlignment="1">
      <alignment vertical="center" wrapText="1"/>
    </xf>
    <xf numFmtId="176" fontId="4" fillId="0" borderId="19" xfId="2" applyNumberFormat="1" applyFont="1" applyBorder="1" applyAlignment="1">
      <alignment horizontal="center" vertical="center"/>
    </xf>
    <xf numFmtId="176" fontId="4" fillId="0" borderId="19" xfId="2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176" fontId="8" fillId="0" borderId="2" xfId="2" applyNumberFormat="1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176" fontId="8" fillId="0" borderId="6" xfId="2" applyNumberFormat="1" applyFont="1" applyBorder="1" applyAlignment="1">
      <alignment vertical="center"/>
    </xf>
    <xf numFmtId="176" fontId="8" fillId="0" borderId="6" xfId="0" applyNumberFormat="1" applyFont="1" applyBorder="1" applyAlignment="1">
      <alignment vertical="center"/>
    </xf>
    <xf numFmtId="176" fontId="8" fillId="0" borderId="3" xfId="2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6" fontId="8" fillId="0" borderId="5" xfId="2" applyNumberFormat="1" applyFont="1" applyBorder="1" applyAlignment="1">
      <alignment vertical="center"/>
    </xf>
    <xf numFmtId="176" fontId="8" fillId="0" borderId="5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9" fillId="0" borderId="0" xfId="2" applyNumberFormat="1" applyFont="1" applyAlignment="1">
      <alignment vertical="center"/>
    </xf>
    <xf numFmtId="176" fontId="9" fillId="0" borderId="0" xfId="2" applyNumberFormat="1" applyFont="1" applyAlignment="1">
      <alignment vertical="center" wrapText="1"/>
    </xf>
    <xf numFmtId="176" fontId="9" fillId="0" borderId="0" xfId="0" applyNumberFormat="1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 wrapText="1"/>
    </xf>
    <xf numFmtId="176" fontId="4" fillId="0" borderId="20" xfId="0" applyNumberFormat="1" applyFont="1" applyBorder="1" applyAlignment="1">
      <alignment vertical="center" wrapText="1"/>
    </xf>
    <xf numFmtId="176" fontId="8" fillId="0" borderId="4" xfId="2" applyNumberFormat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 wrapText="1"/>
    </xf>
    <xf numFmtId="176" fontId="4" fillId="0" borderId="6" xfId="0" applyNumberFormat="1" applyFont="1" applyBorder="1" applyAlignment="1">
      <alignment vertical="center" wrapText="1"/>
    </xf>
    <xf numFmtId="9" fontId="4" fillId="0" borderId="0" xfId="1" applyFont="1" applyAlignment="1">
      <alignment vertical="center"/>
    </xf>
    <xf numFmtId="176" fontId="10" fillId="3" borderId="7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176" fontId="4" fillId="0" borderId="11" xfId="2" applyNumberFormat="1" applyFont="1" applyBorder="1" applyAlignment="1">
      <alignment horizontal="center" vertical="center" wrapText="1"/>
    </xf>
    <xf numFmtId="176" fontId="4" fillId="0" borderId="10" xfId="2" applyNumberFormat="1" applyFont="1" applyBorder="1" applyAlignment="1">
      <alignment horizontal="center" vertical="center" wrapText="1"/>
    </xf>
    <xf numFmtId="176" fontId="4" fillId="2" borderId="1" xfId="2" applyNumberFormat="1" applyFont="1" applyFill="1" applyBorder="1" applyAlignment="1">
      <alignment horizontal="center" vertical="center"/>
    </xf>
    <xf numFmtId="176" fontId="4" fillId="2" borderId="8" xfId="2" applyNumberFormat="1" applyFont="1" applyFill="1" applyBorder="1" applyAlignment="1">
      <alignment horizontal="center" vertical="center"/>
    </xf>
    <xf numFmtId="176" fontId="4" fillId="2" borderId="9" xfId="2" applyNumberFormat="1" applyFont="1" applyFill="1" applyBorder="1" applyAlignment="1">
      <alignment horizontal="center" vertical="center"/>
    </xf>
    <xf numFmtId="176" fontId="4" fillId="2" borderId="19" xfId="2" applyNumberFormat="1" applyFont="1" applyFill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 wrapText="1"/>
    </xf>
    <xf numFmtId="176" fontId="4" fillId="0" borderId="7" xfId="2" applyNumberFormat="1" applyFont="1" applyBorder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/>
    </xf>
    <xf numFmtId="176" fontId="4" fillId="0" borderId="25" xfId="2" applyNumberFormat="1" applyFont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176" fontId="4" fillId="0" borderId="9" xfId="2" applyNumberFormat="1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right" vertical="center"/>
    </xf>
    <xf numFmtId="176" fontId="4" fillId="2" borderId="1" xfId="2" applyNumberFormat="1" applyFont="1" applyFill="1" applyBorder="1" applyAlignment="1">
      <alignment horizontal="center" vertical="center" wrapText="1"/>
    </xf>
    <xf numFmtId="176" fontId="4" fillId="3" borderId="7" xfId="0" applyNumberFormat="1" applyFont="1" applyFill="1" applyBorder="1" applyAlignment="1">
      <alignment horizontal="center" vertical="center"/>
    </xf>
    <xf numFmtId="176" fontId="4" fillId="2" borderId="7" xfId="2" applyNumberFormat="1" applyFont="1" applyFill="1" applyBorder="1" applyAlignment="1">
      <alignment horizontal="center" vertical="center"/>
    </xf>
    <xf numFmtId="176" fontId="4" fillId="0" borderId="26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176" fontId="4" fillId="3" borderId="22" xfId="0" applyNumberFormat="1" applyFont="1" applyFill="1" applyBorder="1" applyAlignment="1">
      <alignment horizontal="center" vertical="center"/>
    </xf>
    <xf numFmtId="176" fontId="4" fillId="3" borderId="24" xfId="0" applyNumberFormat="1" applyFont="1" applyFill="1" applyBorder="1" applyAlignment="1">
      <alignment horizontal="center" vertical="center"/>
    </xf>
    <xf numFmtId="176" fontId="4" fillId="3" borderId="23" xfId="0" applyNumberFormat="1" applyFont="1" applyFill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4" borderId="22" xfId="2" applyNumberFormat="1" applyFont="1" applyFill="1" applyBorder="1" applyAlignment="1">
      <alignment horizontal="center" vertical="center"/>
    </xf>
    <xf numFmtId="176" fontId="4" fillId="4" borderId="24" xfId="2" applyNumberFormat="1" applyFont="1" applyFill="1" applyBorder="1" applyAlignment="1">
      <alignment horizontal="center" vertical="center"/>
    </xf>
    <xf numFmtId="176" fontId="4" fillId="4" borderId="23" xfId="2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25" xfId="0" applyNumberFormat="1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left" vertical="center" wrapText="1"/>
    </xf>
    <xf numFmtId="176" fontId="4" fillId="0" borderId="1" xfId="2" applyNumberFormat="1" applyFont="1" applyBorder="1" applyAlignment="1">
      <alignment horizontal="center" vertical="center" wrapText="1"/>
    </xf>
    <xf numFmtId="176" fontId="4" fillId="0" borderId="25" xfId="2" applyNumberFormat="1" applyFont="1" applyBorder="1" applyAlignment="1">
      <alignment horizontal="center" vertical="center" wrapText="1"/>
    </xf>
    <xf numFmtId="176" fontId="4" fillId="0" borderId="8" xfId="2" applyNumberFormat="1" applyFont="1" applyBorder="1" applyAlignment="1">
      <alignment horizontal="center" vertical="center" wrapText="1"/>
    </xf>
    <xf numFmtId="176" fontId="4" fillId="0" borderId="33" xfId="2" applyNumberFormat="1" applyFont="1" applyBorder="1" applyAlignment="1">
      <alignment horizontal="left" vertical="center" wrapText="1"/>
    </xf>
    <xf numFmtId="176" fontId="4" fillId="0" borderId="33" xfId="2" applyNumberFormat="1" applyFont="1" applyBorder="1" applyAlignment="1">
      <alignment horizontal="left" vertical="center"/>
    </xf>
    <xf numFmtId="176" fontId="4" fillId="0" borderId="26" xfId="0" applyNumberFormat="1" applyFont="1" applyBorder="1" applyAlignment="1">
      <alignment horizontal="left" vertical="top" wrapText="1"/>
    </xf>
    <xf numFmtId="176" fontId="4" fillId="0" borderId="29" xfId="0" applyNumberFormat="1" applyFont="1" applyBorder="1" applyAlignment="1">
      <alignment horizontal="left" vertical="top" wrapText="1"/>
    </xf>
    <xf numFmtId="176" fontId="4" fillId="0" borderId="27" xfId="0" applyNumberFormat="1" applyFont="1" applyBorder="1" applyAlignment="1">
      <alignment horizontal="left" vertical="top" wrapText="1"/>
    </xf>
    <xf numFmtId="176" fontId="4" fillId="0" borderId="30" xfId="0" applyNumberFormat="1" applyFont="1" applyBorder="1" applyAlignment="1">
      <alignment horizontal="left" vertical="top" wrapText="1"/>
    </xf>
    <xf numFmtId="176" fontId="4" fillId="0" borderId="0" xfId="0" applyNumberFormat="1" applyFont="1" applyBorder="1" applyAlignment="1">
      <alignment horizontal="left" vertical="top" wrapText="1"/>
    </xf>
    <xf numFmtId="176" fontId="4" fillId="0" borderId="31" xfId="0" applyNumberFormat="1" applyFont="1" applyBorder="1" applyAlignment="1">
      <alignment horizontal="left" vertical="top" wrapText="1"/>
    </xf>
    <xf numFmtId="176" fontId="4" fillId="0" borderId="17" xfId="0" applyNumberFormat="1" applyFont="1" applyBorder="1" applyAlignment="1">
      <alignment horizontal="left" vertical="top" wrapText="1"/>
    </xf>
    <xf numFmtId="176" fontId="4" fillId="0" borderId="32" xfId="0" applyNumberFormat="1" applyFont="1" applyBorder="1" applyAlignment="1">
      <alignment horizontal="left" vertical="top" wrapText="1"/>
    </xf>
    <xf numFmtId="176" fontId="4" fillId="0" borderId="28" xfId="0" applyNumberFormat="1" applyFont="1" applyBorder="1" applyAlignment="1">
      <alignment horizontal="left" vertical="top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3" borderId="25" xfId="0" applyNumberFormat="1" applyFont="1" applyFill="1" applyBorder="1" applyAlignment="1">
      <alignment horizontal="center" vertical="center"/>
    </xf>
    <xf numFmtId="176" fontId="4" fillId="3" borderId="26" xfId="0" applyNumberFormat="1" applyFont="1" applyFill="1" applyBorder="1" applyAlignment="1">
      <alignment horizontal="center" vertical="center"/>
    </xf>
    <xf numFmtId="176" fontId="4" fillId="3" borderId="27" xfId="0" applyNumberFormat="1" applyFont="1" applyFill="1" applyBorder="1" applyAlignment="1">
      <alignment horizontal="center" vertical="center"/>
    </xf>
    <xf numFmtId="176" fontId="4" fillId="3" borderId="17" xfId="0" applyNumberFormat="1" applyFont="1" applyFill="1" applyBorder="1" applyAlignment="1">
      <alignment horizontal="center" vertical="center"/>
    </xf>
    <xf numFmtId="176" fontId="4" fillId="3" borderId="28" xfId="0" applyNumberFormat="1" applyFont="1" applyFill="1" applyBorder="1" applyAlignment="1">
      <alignment horizontal="center" vertical="center"/>
    </xf>
    <xf numFmtId="176" fontId="4" fillId="2" borderId="8" xfId="2" applyNumberFormat="1" applyFont="1" applyFill="1" applyBorder="1" applyAlignment="1">
      <alignment horizontal="center" vertical="center" wrapText="1"/>
    </xf>
    <xf numFmtId="176" fontId="4" fillId="2" borderId="22" xfId="2" applyNumberFormat="1" applyFont="1" applyFill="1" applyBorder="1" applyAlignment="1">
      <alignment horizontal="center" vertical="center"/>
    </xf>
    <xf numFmtId="176" fontId="4" fillId="2" borderId="23" xfId="2" applyNumberFormat="1" applyFont="1" applyFill="1" applyBorder="1" applyAlignment="1">
      <alignment horizontal="center" vertical="center"/>
    </xf>
    <xf numFmtId="176" fontId="4" fillId="2" borderId="7" xfId="2" applyNumberFormat="1" applyFont="1" applyFill="1" applyBorder="1" applyAlignment="1">
      <alignment horizontal="center" vertical="center" wrapText="1"/>
    </xf>
    <xf numFmtId="176" fontId="4" fillId="3" borderId="7" xfId="0" applyNumberFormat="1" applyFont="1" applyFill="1" applyBorder="1" applyAlignment="1">
      <alignment horizontal="center" vertical="center" wrapText="1"/>
    </xf>
    <xf numFmtId="176" fontId="4" fillId="2" borderId="9" xfId="2" applyNumberFormat="1" applyFont="1" applyFill="1" applyBorder="1" applyAlignment="1">
      <alignment horizontal="center" vertical="center" wrapText="1"/>
    </xf>
    <xf numFmtId="176" fontId="4" fillId="2" borderId="19" xfId="2" applyNumberFormat="1" applyFont="1" applyFill="1" applyBorder="1" applyAlignment="1">
      <alignment horizontal="center" vertical="center" wrapText="1"/>
    </xf>
    <xf numFmtId="176" fontId="4" fillId="0" borderId="26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76" fontId="4" fillId="0" borderId="11" xfId="2" applyNumberFormat="1" applyFont="1" applyBorder="1" applyAlignment="1">
      <alignment horizontal="center" vertical="center"/>
    </xf>
    <xf numFmtId="176" fontId="4" fillId="0" borderId="10" xfId="2" applyNumberFormat="1" applyFont="1" applyBorder="1" applyAlignment="1">
      <alignment horizontal="center" vertical="center"/>
    </xf>
    <xf numFmtId="176" fontId="4" fillId="0" borderId="18" xfId="2" applyNumberFormat="1" applyFont="1" applyBorder="1" applyAlignment="1">
      <alignment horizontal="center" vertical="center"/>
    </xf>
    <xf numFmtId="176" fontId="4" fillId="0" borderId="19" xfId="2" applyNumberFormat="1" applyFont="1" applyBorder="1" applyAlignment="1">
      <alignment horizontal="center" vertical="center" wrapText="1"/>
    </xf>
    <xf numFmtId="176" fontId="4" fillId="0" borderId="19" xfId="2" applyNumberFormat="1" applyFont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176" fontId="4" fillId="0" borderId="25" xfId="0" applyNumberFormat="1" applyFont="1" applyBorder="1" applyAlignment="1">
      <alignment horizontal="center" vertical="center" wrapText="1"/>
    </xf>
  </cellXfs>
  <cellStyles count="3">
    <cellStyle name="パーセント" xfId="1" builtinId="5"/>
    <cellStyle name="標準" xfId="0" builtinId="0"/>
    <cellStyle name="標準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145676</xdr:colOff>
      <xdr:row>0</xdr:row>
      <xdr:rowOff>0</xdr:rowOff>
    </xdr:from>
    <xdr:ext cx="603402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2CD518-E1FE-4A28-A417-7B50942ED6D8}"/>
            </a:ext>
          </a:extLst>
        </xdr:cNvPr>
        <xdr:cNvSpPr txBox="1"/>
      </xdr:nvSpPr>
      <xdr:spPr>
        <a:xfrm>
          <a:off x="1936376" y="0"/>
          <a:ext cx="6034024" cy="4591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 u="dbl"/>
            <a:t>令和５年４月１日～令和５年９月３０日の半年間で構築し，</a:t>
          </a:r>
          <a:endParaRPr kumimoji="1" lang="en-US" altLang="ja-JP" sz="1100" b="1" u="dbl"/>
        </a:p>
        <a:p>
          <a:r>
            <a:rPr kumimoji="1" lang="ja-JP" altLang="en-US" sz="1100" b="1" u="dbl"/>
            <a:t>令和５年１０月１日～令和１０年９月３０日の５年間（６０箇月）の運用を想定した場合の記載例です。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"/>
  <sheetViews>
    <sheetView tabSelected="1" view="pageBreakPreview" zoomScaleNormal="85" zoomScaleSheetLayoutView="100" workbookViewId="0">
      <selection activeCell="B2" sqref="B2:G3"/>
    </sheetView>
  </sheetViews>
  <sheetFormatPr defaultColWidth="9" defaultRowHeight="10.5"/>
  <cols>
    <col min="1" max="1" width="9.25" style="1" customWidth="1"/>
    <col min="2" max="2" width="14.25" style="1" customWidth="1"/>
    <col min="3" max="3" width="24.5" style="44" customWidth="1"/>
    <col min="4" max="5" width="6.75" style="1" customWidth="1"/>
    <col min="6" max="6" width="7.5" style="1" customWidth="1"/>
    <col min="7" max="8" width="9" style="1" customWidth="1"/>
    <col min="9" max="14" width="8.625" style="1" customWidth="1"/>
    <col min="15" max="16384" width="9" style="1"/>
  </cols>
  <sheetData>
    <row r="1" spans="1:15" s="53" customFormat="1" ht="20.100000000000001" customHeight="1">
      <c r="A1" s="91" t="s">
        <v>16</v>
      </c>
      <c r="C1" s="54"/>
      <c r="M1" s="121" t="s">
        <v>13</v>
      </c>
      <c r="N1" s="121"/>
      <c r="O1" s="121"/>
    </row>
    <row r="2" spans="1:15" ht="15" customHeight="1">
      <c r="A2" s="107" t="s">
        <v>46</v>
      </c>
      <c r="B2" s="125" t="s">
        <v>167</v>
      </c>
      <c r="C2" s="126"/>
      <c r="D2" s="126"/>
      <c r="E2" s="126"/>
      <c r="F2" s="126"/>
      <c r="G2" s="127"/>
      <c r="H2" s="131" t="s">
        <v>52</v>
      </c>
      <c r="I2" s="132"/>
      <c r="J2" s="132"/>
      <c r="K2" s="133"/>
      <c r="L2" s="131" t="s">
        <v>11</v>
      </c>
      <c r="M2" s="133"/>
      <c r="N2" s="131" t="s">
        <v>12</v>
      </c>
      <c r="O2" s="133"/>
    </row>
    <row r="3" spans="1:15" ht="15" customHeight="1">
      <c r="A3" s="108"/>
      <c r="B3" s="128"/>
      <c r="C3" s="129"/>
      <c r="D3" s="129"/>
      <c r="E3" s="129"/>
      <c r="F3" s="129"/>
      <c r="G3" s="130"/>
      <c r="H3" s="134" t="s">
        <v>164</v>
      </c>
      <c r="I3" s="135"/>
      <c r="J3" s="135"/>
      <c r="K3" s="136"/>
      <c r="L3" s="134" t="s">
        <v>165</v>
      </c>
      <c r="M3" s="136"/>
      <c r="N3" s="134" t="s">
        <v>166</v>
      </c>
      <c r="O3" s="136"/>
    </row>
    <row r="4" spans="1:15" ht="12" customHeight="1">
      <c r="A4" s="2"/>
      <c r="B4" s="2"/>
      <c r="C4" s="45"/>
      <c r="D4" s="2"/>
      <c r="E4" s="2"/>
      <c r="F4" s="2"/>
      <c r="H4" s="3"/>
      <c r="I4" s="2"/>
      <c r="J4" s="2"/>
      <c r="K4" s="2"/>
      <c r="L4" s="4"/>
      <c r="O4" s="33"/>
    </row>
    <row r="5" spans="1:15" s="53" customFormat="1" ht="20.100000000000001" customHeight="1">
      <c r="A5" s="92" t="s">
        <v>41</v>
      </c>
      <c r="B5" s="92"/>
      <c r="C5" s="93"/>
      <c r="D5" s="92"/>
      <c r="E5" s="92"/>
      <c r="F5" s="92"/>
      <c r="G5" s="94"/>
      <c r="H5" s="95"/>
      <c r="I5" s="92"/>
      <c r="J5" s="92"/>
      <c r="K5" s="92"/>
      <c r="L5" s="96"/>
      <c r="M5" s="94"/>
      <c r="N5" s="94"/>
      <c r="O5" s="94"/>
    </row>
    <row r="6" spans="1:15" ht="15" customHeight="1">
      <c r="A6" s="113" t="s">
        <v>18</v>
      </c>
      <c r="B6" s="113" t="s">
        <v>4</v>
      </c>
      <c r="C6" s="169" t="s">
        <v>19</v>
      </c>
      <c r="D6" s="113" t="s">
        <v>10</v>
      </c>
      <c r="E6" s="113" t="s">
        <v>0</v>
      </c>
      <c r="F6" s="113" t="s">
        <v>5</v>
      </c>
      <c r="G6" s="124" t="s">
        <v>2</v>
      </c>
      <c r="H6" s="124"/>
      <c r="I6" s="123" t="s">
        <v>36</v>
      </c>
      <c r="J6" s="123"/>
      <c r="K6" s="123"/>
      <c r="L6" s="123"/>
      <c r="M6" s="123"/>
      <c r="N6" s="123"/>
      <c r="O6" s="123" t="s">
        <v>3</v>
      </c>
    </row>
    <row r="7" spans="1:15" ht="15" customHeight="1">
      <c r="A7" s="114"/>
      <c r="B7" s="114"/>
      <c r="C7" s="170"/>
      <c r="D7" s="114"/>
      <c r="E7" s="114"/>
      <c r="F7" s="114"/>
      <c r="G7" s="27" t="s">
        <v>24</v>
      </c>
      <c r="H7" s="27" t="s">
        <v>25</v>
      </c>
      <c r="I7" s="105" t="s">
        <v>159</v>
      </c>
      <c r="J7" s="105" t="s">
        <v>160</v>
      </c>
      <c r="K7" s="105" t="s">
        <v>160</v>
      </c>
      <c r="L7" s="105" t="s">
        <v>160</v>
      </c>
      <c r="M7" s="105" t="s">
        <v>160</v>
      </c>
      <c r="N7" s="105" t="s">
        <v>160</v>
      </c>
      <c r="O7" s="123"/>
    </row>
    <row r="8" spans="1:15" ht="15" customHeight="1">
      <c r="A8" s="117" t="s">
        <v>47</v>
      </c>
      <c r="B8" s="7"/>
      <c r="C8" s="7"/>
      <c r="D8" s="8"/>
      <c r="E8" s="6"/>
      <c r="F8" s="6"/>
      <c r="G8" s="6"/>
      <c r="H8" s="6"/>
      <c r="I8" s="9"/>
      <c r="J8" s="9"/>
      <c r="K8" s="9"/>
      <c r="L8" s="9"/>
      <c r="M8" s="9"/>
      <c r="N8" s="9"/>
      <c r="O8" s="9"/>
    </row>
    <row r="9" spans="1:15" ht="15" customHeight="1">
      <c r="A9" s="118"/>
      <c r="B9" s="11"/>
      <c r="C9" s="11"/>
      <c r="D9" s="12"/>
      <c r="E9" s="10"/>
      <c r="F9" s="10"/>
      <c r="G9" s="10"/>
      <c r="H9" s="10"/>
      <c r="I9" s="13"/>
      <c r="J9" s="13"/>
      <c r="K9" s="13"/>
      <c r="L9" s="13"/>
      <c r="M9" s="13"/>
      <c r="N9" s="13"/>
      <c r="O9" s="13"/>
    </row>
    <row r="10" spans="1:15" ht="15" customHeight="1">
      <c r="A10" s="118"/>
      <c r="B10" s="11"/>
      <c r="C10" s="11"/>
      <c r="D10" s="12"/>
      <c r="E10" s="10"/>
      <c r="F10" s="10"/>
      <c r="G10" s="10"/>
      <c r="H10" s="10"/>
      <c r="I10" s="13"/>
      <c r="J10" s="13"/>
      <c r="K10" s="13"/>
      <c r="L10" s="13"/>
      <c r="M10" s="13"/>
      <c r="N10" s="13"/>
      <c r="O10" s="13"/>
    </row>
    <row r="11" spans="1:15" ht="15" customHeight="1">
      <c r="A11" s="118"/>
      <c r="B11" s="11"/>
      <c r="C11" s="11"/>
      <c r="D11" s="12"/>
      <c r="E11" s="10"/>
      <c r="F11" s="10"/>
      <c r="G11" s="10"/>
      <c r="H11" s="10"/>
      <c r="I11" s="13"/>
      <c r="J11" s="13"/>
      <c r="K11" s="13"/>
      <c r="L11" s="13"/>
      <c r="M11" s="13"/>
      <c r="N11" s="13"/>
      <c r="O11" s="13"/>
    </row>
    <row r="12" spans="1:15" ht="15" customHeight="1">
      <c r="A12" s="119"/>
      <c r="B12" s="47"/>
      <c r="C12" s="47"/>
      <c r="D12" s="15"/>
      <c r="E12" s="14"/>
      <c r="F12" s="14"/>
      <c r="G12" s="14"/>
      <c r="H12" s="14"/>
      <c r="I12" s="16"/>
      <c r="J12" s="16"/>
      <c r="K12" s="16"/>
      <c r="L12" s="16"/>
      <c r="M12" s="16"/>
      <c r="N12" s="16"/>
      <c r="O12" s="16"/>
    </row>
    <row r="13" spans="1:15" ht="15" customHeight="1">
      <c r="A13" s="115" t="s">
        <v>1</v>
      </c>
      <c r="B13" s="7"/>
      <c r="C13" s="7"/>
      <c r="D13" s="8"/>
      <c r="E13" s="6"/>
      <c r="F13" s="6"/>
      <c r="G13" s="6"/>
      <c r="H13" s="6"/>
      <c r="I13" s="9"/>
      <c r="J13" s="9"/>
      <c r="K13" s="9"/>
      <c r="L13" s="9"/>
      <c r="M13" s="9"/>
      <c r="N13" s="9"/>
      <c r="O13" s="9"/>
    </row>
    <row r="14" spans="1:15" ht="15" customHeight="1">
      <c r="A14" s="115"/>
      <c r="B14" s="11"/>
      <c r="C14" s="11"/>
      <c r="D14" s="12"/>
      <c r="E14" s="10"/>
      <c r="F14" s="10"/>
      <c r="G14" s="10"/>
      <c r="H14" s="10"/>
      <c r="I14" s="13"/>
      <c r="J14" s="13"/>
      <c r="K14" s="13"/>
      <c r="L14" s="13"/>
      <c r="M14" s="13"/>
      <c r="N14" s="13"/>
      <c r="O14" s="13"/>
    </row>
    <row r="15" spans="1:15" ht="15" customHeight="1">
      <c r="A15" s="115"/>
      <c r="B15" s="11"/>
      <c r="C15" s="11"/>
      <c r="D15" s="12"/>
      <c r="E15" s="10"/>
      <c r="F15" s="10"/>
      <c r="G15" s="10"/>
      <c r="H15" s="10"/>
      <c r="I15" s="13"/>
      <c r="J15" s="13"/>
      <c r="K15" s="13"/>
      <c r="L15" s="13"/>
      <c r="M15" s="13"/>
      <c r="N15" s="13"/>
      <c r="O15" s="13"/>
    </row>
    <row r="16" spans="1:15" ht="15" customHeight="1">
      <c r="A16" s="115"/>
      <c r="B16" s="64"/>
      <c r="C16" s="64"/>
      <c r="D16" s="18"/>
      <c r="E16" s="17"/>
      <c r="F16" s="17"/>
      <c r="G16" s="17"/>
      <c r="H16" s="17"/>
      <c r="I16" s="19"/>
      <c r="J16" s="19"/>
      <c r="K16" s="19"/>
      <c r="L16" s="19"/>
      <c r="M16" s="19"/>
      <c r="N16" s="19"/>
      <c r="O16" s="19"/>
    </row>
    <row r="17" spans="1:15" ht="15" customHeight="1">
      <c r="A17" s="109" t="s">
        <v>21</v>
      </c>
      <c r="B17" s="29"/>
      <c r="C17" s="29"/>
      <c r="D17" s="21"/>
      <c r="E17" s="20"/>
      <c r="F17" s="20"/>
      <c r="G17" s="20"/>
      <c r="H17" s="20"/>
      <c r="I17" s="22"/>
      <c r="J17" s="22"/>
      <c r="K17" s="22"/>
      <c r="L17" s="22"/>
      <c r="M17" s="22"/>
      <c r="N17" s="22"/>
      <c r="O17" s="22"/>
    </row>
    <row r="18" spans="1:15" ht="15" customHeight="1">
      <c r="A18" s="110"/>
      <c r="B18" s="11"/>
      <c r="C18" s="11"/>
      <c r="D18" s="12"/>
      <c r="E18" s="10"/>
      <c r="F18" s="10"/>
      <c r="G18" s="10"/>
      <c r="H18" s="10"/>
      <c r="I18" s="13"/>
      <c r="J18" s="13"/>
      <c r="K18" s="13"/>
      <c r="L18" s="13"/>
      <c r="M18" s="13"/>
      <c r="N18" s="13"/>
      <c r="O18" s="13"/>
    </row>
    <row r="19" spans="1:15" ht="15" customHeight="1">
      <c r="A19" s="110"/>
      <c r="B19" s="11"/>
      <c r="C19" s="11"/>
      <c r="D19" s="12"/>
      <c r="E19" s="10"/>
      <c r="F19" s="10"/>
      <c r="G19" s="10"/>
      <c r="H19" s="10"/>
      <c r="I19" s="13"/>
      <c r="J19" s="13"/>
      <c r="K19" s="13"/>
      <c r="L19" s="13"/>
      <c r="M19" s="13"/>
      <c r="N19" s="13"/>
      <c r="O19" s="13"/>
    </row>
    <row r="20" spans="1:15" ht="15" customHeight="1">
      <c r="A20" s="110"/>
      <c r="B20" s="64"/>
      <c r="C20" s="64"/>
      <c r="D20" s="18"/>
      <c r="E20" s="17"/>
      <c r="F20" s="17"/>
      <c r="G20" s="17"/>
      <c r="H20" s="17"/>
      <c r="I20" s="19"/>
      <c r="J20" s="19"/>
      <c r="K20" s="19"/>
      <c r="L20" s="19"/>
      <c r="M20" s="19"/>
      <c r="N20" s="19"/>
      <c r="O20" s="19"/>
    </row>
    <row r="21" spans="1:15" ht="15" customHeight="1">
      <c r="A21" s="120" t="s">
        <v>6</v>
      </c>
      <c r="B21" s="29"/>
      <c r="C21" s="29"/>
      <c r="D21" s="21"/>
      <c r="E21" s="20"/>
      <c r="F21" s="20"/>
      <c r="G21" s="20"/>
      <c r="H21" s="20"/>
      <c r="I21" s="22"/>
      <c r="J21" s="22"/>
      <c r="K21" s="22"/>
      <c r="L21" s="22"/>
      <c r="M21" s="22"/>
      <c r="N21" s="22"/>
      <c r="O21" s="22"/>
    </row>
    <row r="22" spans="1:15" ht="15" customHeight="1">
      <c r="A22" s="110"/>
      <c r="B22" s="11"/>
      <c r="C22" s="11"/>
      <c r="D22" s="12"/>
      <c r="E22" s="10"/>
      <c r="F22" s="10"/>
      <c r="G22" s="10"/>
      <c r="H22" s="10"/>
      <c r="I22" s="13"/>
      <c r="J22" s="13"/>
      <c r="K22" s="13"/>
      <c r="L22" s="13"/>
      <c r="M22" s="13"/>
      <c r="N22" s="13"/>
      <c r="O22" s="13"/>
    </row>
    <row r="23" spans="1:15" ht="15" customHeight="1">
      <c r="A23" s="110"/>
      <c r="B23" s="11"/>
      <c r="C23" s="11"/>
      <c r="D23" s="12"/>
      <c r="E23" s="10"/>
      <c r="F23" s="10"/>
      <c r="G23" s="10"/>
      <c r="H23" s="10"/>
      <c r="I23" s="13"/>
      <c r="J23" s="13"/>
      <c r="K23" s="13"/>
      <c r="L23" s="13"/>
      <c r="M23" s="13"/>
      <c r="N23" s="13"/>
      <c r="O23" s="13"/>
    </row>
    <row r="24" spans="1:15" ht="15" customHeight="1">
      <c r="A24" s="110"/>
      <c r="B24" s="64"/>
      <c r="C24" s="64"/>
      <c r="D24" s="18"/>
      <c r="E24" s="17"/>
      <c r="F24" s="17"/>
      <c r="G24" s="17"/>
      <c r="H24" s="17"/>
      <c r="I24" s="19"/>
      <c r="J24" s="19"/>
      <c r="K24" s="19"/>
      <c r="L24" s="19"/>
      <c r="M24" s="19"/>
      <c r="N24" s="19"/>
      <c r="O24" s="19"/>
    </row>
    <row r="25" spans="1:15" ht="20.100000000000001" customHeight="1">
      <c r="A25" s="137" t="s">
        <v>34</v>
      </c>
      <c r="B25" s="138"/>
      <c r="C25" s="138"/>
      <c r="D25" s="138"/>
      <c r="E25" s="138"/>
      <c r="F25" s="138"/>
      <c r="G25" s="139"/>
      <c r="H25" s="66"/>
      <c r="I25" s="66"/>
      <c r="J25" s="66"/>
      <c r="K25" s="66"/>
      <c r="L25" s="66"/>
      <c r="M25" s="66"/>
      <c r="N25" s="66"/>
      <c r="O25" s="66"/>
    </row>
    <row r="26" spans="1:15" ht="12" customHeight="1">
      <c r="A26" s="23"/>
      <c r="B26" s="23"/>
      <c r="C26" s="46"/>
      <c r="D26" s="23"/>
      <c r="E26" s="24"/>
      <c r="F26" s="23"/>
      <c r="G26" s="24"/>
      <c r="H26" s="24"/>
      <c r="I26" s="23"/>
      <c r="J26" s="23"/>
      <c r="K26" s="23"/>
    </row>
    <row r="27" spans="1:15" s="53" customFormat="1" ht="17.25" customHeight="1">
      <c r="A27" s="55" t="s">
        <v>45</v>
      </c>
      <c r="B27" s="55"/>
      <c r="C27" s="56"/>
      <c r="D27" s="55"/>
      <c r="E27" s="57"/>
      <c r="F27" s="55"/>
      <c r="G27" s="57"/>
      <c r="H27" s="57"/>
      <c r="I27" s="55"/>
      <c r="J27" s="55"/>
      <c r="K27" s="55"/>
    </row>
    <row r="28" spans="1:15" s="25" customFormat="1" ht="15" customHeight="1">
      <c r="A28" s="111" t="s">
        <v>18</v>
      </c>
      <c r="B28" s="111" t="s">
        <v>4</v>
      </c>
      <c r="C28" s="122" t="s">
        <v>19</v>
      </c>
      <c r="D28" s="122" t="s">
        <v>32</v>
      </c>
      <c r="E28" s="122" t="s">
        <v>33</v>
      </c>
      <c r="F28" s="124"/>
      <c r="G28" s="111"/>
      <c r="H28" s="111"/>
      <c r="I28" s="131" t="s">
        <v>31</v>
      </c>
      <c r="J28" s="132"/>
      <c r="K28" s="132"/>
      <c r="L28" s="132"/>
      <c r="M28" s="132"/>
      <c r="N28" s="133"/>
      <c r="O28" s="107" t="s">
        <v>3</v>
      </c>
    </row>
    <row r="29" spans="1:15" s="25" customFormat="1" ht="15" customHeight="1">
      <c r="A29" s="112"/>
      <c r="B29" s="112"/>
      <c r="C29" s="164"/>
      <c r="D29" s="164"/>
      <c r="E29" s="112"/>
      <c r="F29" s="124"/>
      <c r="G29" s="112"/>
      <c r="H29" s="112"/>
      <c r="I29" s="106" t="s">
        <v>159</v>
      </c>
      <c r="J29" s="106" t="s">
        <v>159</v>
      </c>
      <c r="K29" s="106" t="s">
        <v>159</v>
      </c>
      <c r="L29" s="106" t="s">
        <v>159</v>
      </c>
      <c r="M29" s="106" t="s">
        <v>159</v>
      </c>
      <c r="N29" s="106" t="s">
        <v>159</v>
      </c>
      <c r="O29" s="108"/>
    </row>
    <row r="30" spans="1:15" ht="15" customHeight="1">
      <c r="A30" s="116" t="s">
        <v>8</v>
      </c>
      <c r="B30" s="7"/>
      <c r="C30" s="7"/>
      <c r="D30" s="6"/>
      <c r="E30" s="8"/>
      <c r="F30" s="8"/>
      <c r="G30" s="6"/>
      <c r="H30" s="6"/>
      <c r="I30" s="9"/>
      <c r="J30" s="9"/>
      <c r="K30" s="9"/>
      <c r="L30" s="9"/>
      <c r="M30" s="9"/>
      <c r="N30" s="9"/>
      <c r="O30" s="9"/>
    </row>
    <row r="31" spans="1:15" ht="15" customHeight="1">
      <c r="A31" s="116"/>
      <c r="B31" s="11"/>
      <c r="C31" s="11"/>
      <c r="D31" s="10"/>
      <c r="E31" s="12"/>
      <c r="F31" s="12"/>
      <c r="G31" s="10"/>
      <c r="H31" s="10"/>
      <c r="I31" s="13"/>
      <c r="J31" s="13"/>
      <c r="K31" s="13"/>
      <c r="L31" s="13"/>
      <c r="M31" s="13"/>
      <c r="N31" s="13"/>
      <c r="O31" s="13"/>
    </row>
    <row r="32" spans="1:15" ht="15" customHeight="1">
      <c r="A32" s="116"/>
      <c r="B32" s="47"/>
      <c r="C32" s="47"/>
      <c r="D32" s="14"/>
      <c r="E32" s="15"/>
      <c r="F32" s="15"/>
      <c r="G32" s="14"/>
      <c r="H32" s="14"/>
      <c r="I32" s="16"/>
      <c r="J32" s="16"/>
      <c r="K32" s="16"/>
      <c r="L32" s="16"/>
      <c r="M32" s="16"/>
      <c r="N32" s="16"/>
      <c r="O32" s="16"/>
    </row>
    <row r="33" spans="1:15" ht="15" customHeight="1">
      <c r="A33" s="115" t="s">
        <v>9</v>
      </c>
      <c r="B33" s="7"/>
      <c r="C33" s="7"/>
      <c r="D33" s="6"/>
      <c r="E33" s="8"/>
      <c r="F33" s="8"/>
      <c r="G33" s="6"/>
      <c r="H33" s="6"/>
      <c r="I33" s="9"/>
      <c r="J33" s="9"/>
      <c r="K33" s="9"/>
      <c r="L33" s="9"/>
      <c r="M33" s="9"/>
      <c r="N33" s="9"/>
      <c r="O33" s="9"/>
    </row>
    <row r="34" spans="1:15" ht="15" customHeight="1">
      <c r="A34" s="116"/>
      <c r="B34" s="11"/>
      <c r="C34" s="11"/>
      <c r="D34" s="10"/>
      <c r="E34" s="12"/>
      <c r="F34" s="12"/>
      <c r="G34" s="10"/>
      <c r="H34" s="10"/>
      <c r="I34" s="13"/>
      <c r="J34" s="13"/>
      <c r="K34" s="13"/>
      <c r="L34" s="13"/>
      <c r="M34" s="13"/>
      <c r="N34" s="13"/>
      <c r="O34" s="13"/>
    </row>
    <row r="35" spans="1:15" ht="15" customHeight="1">
      <c r="A35" s="116"/>
      <c r="B35" s="64"/>
      <c r="C35" s="64"/>
      <c r="D35" s="17"/>
      <c r="E35" s="18"/>
      <c r="F35" s="18"/>
      <c r="G35" s="17"/>
      <c r="H35" s="17"/>
      <c r="I35" s="19"/>
      <c r="J35" s="19"/>
      <c r="K35" s="19"/>
      <c r="L35" s="19"/>
      <c r="M35" s="19"/>
      <c r="N35" s="19"/>
      <c r="O35" s="19"/>
    </row>
    <row r="36" spans="1:15" ht="15" customHeight="1">
      <c r="A36" s="115" t="s">
        <v>6</v>
      </c>
      <c r="B36" s="29"/>
      <c r="C36" s="29"/>
      <c r="D36" s="20"/>
      <c r="E36" s="21"/>
      <c r="F36" s="21"/>
      <c r="G36" s="20"/>
      <c r="H36" s="20"/>
      <c r="I36" s="22"/>
      <c r="J36" s="22"/>
      <c r="K36" s="22"/>
      <c r="L36" s="22"/>
      <c r="M36" s="22"/>
      <c r="N36" s="22"/>
      <c r="O36" s="22"/>
    </row>
    <row r="37" spans="1:15" ht="15" customHeight="1">
      <c r="A37" s="116"/>
      <c r="B37" s="11"/>
      <c r="C37" s="11"/>
      <c r="D37" s="10"/>
      <c r="E37" s="12"/>
      <c r="F37" s="12"/>
      <c r="G37" s="10"/>
      <c r="H37" s="10"/>
      <c r="I37" s="13"/>
      <c r="J37" s="13"/>
      <c r="K37" s="13"/>
      <c r="L37" s="13"/>
      <c r="M37" s="13"/>
      <c r="N37" s="13"/>
      <c r="O37" s="13"/>
    </row>
    <row r="38" spans="1:15" ht="15" customHeight="1">
      <c r="A38" s="116"/>
      <c r="B38" s="64"/>
      <c r="C38" s="64"/>
      <c r="D38" s="17"/>
      <c r="E38" s="18"/>
      <c r="F38" s="18"/>
      <c r="G38" s="17"/>
      <c r="H38" s="17"/>
      <c r="I38" s="19"/>
      <c r="J38" s="19"/>
      <c r="K38" s="19"/>
      <c r="L38" s="19"/>
      <c r="M38" s="19"/>
      <c r="N38" s="19"/>
      <c r="O38" s="19"/>
    </row>
    <row r="39" spans="1:15" ht="20.100000000000001" customHeight="1">
      <c r="A39" s="137" t="s">
        <v>157</v>
      </c>
      <c r="B39" s="138"/>
      <c r="C39" s="138"/>
      <c r="D39" s="138"/>
      <c r="E39" s="138"/>
      <c r="F39" s="138"/>
      <c r="G39" s="138"/>
      <c r="H39" s="66"/>
      <c r="I39" s="66"/>
      <c r="J39" s="66"/>
      <c r="K39" s="66"/>
      <c r="L39" s="66"/>
      <c r="M39" s="66"/>
      <c r="N39" s="66"/>
      <c r="O39" s="66"/>
    </row>
    <row r="40" spans="1:15" s="30" customFormat="1" ht="12" customHeight="1">
      <c r="A40" s="24"/>
      <c r="B40" s="24"/>
      <c r="C40" s="24"/>
      <c r="D40" s="24"/>
      <c r="E40" s="24"/>
      <c r="F40" s="24"/>
      <c r="G40" s="24"/>
      <c r="H40" s="24"/>
      <c r="I40" s="23"/>
      <c r="J40" s="23"/>
      <c r="K40" s="23"/>
      <c r="L40" s="23"/>
      <c r="M40" s="23"/>
      <c r="N40" s="23"/>
      <c r="O40" s="23"/>
    </row>
    <row r="41" spans="1:15" s="53" customFormat="1" ht="20.100000000000001" customHeight="1">
      <c r="A41" s="55" t="s">
        <v>42</v>
      </c>
      <c r="B41" s="55"/>
      <c r="C41" s="56"/>
      <c r="D41" s="55"/>
      <c r="E41" s="57"/>
      <c r="F41" s="55"/>
      <c r="G41" s="57"/>
      <c r="H41" s="57"/>
      <c r="I41" s="55"/>
      <c r="J41" s="55"/>
      <c r="K41" s="55"/>
    </row>
    <row r="42" spans="1:15" s="25" customFormat="1" ht="15" customHeight="1">
      <c r="A42" s="111" t="s">
        <v>18</v>
      </c>
      <c r="B42" s="111" t="s">
        <v>22</v>
      </c>
      <c r="C42" s="122" t="s">
        <v>23</v>
      </c>
      <c r="D42" s="122" t="s">
        <v>32</v>
      </c>
      <c r="E42" s="122" t="s">
        <v>33</v>
      </c>
      <c r="F42" s="124"/>
      <c r="G42" s="111"/>
      <c r="H42" s="111"/>
      <c r="I42" s="131" t="s">
        <v>31</v>
      </c>
      <c r="J42" s="132"/>
      <c r="K42" s="132"/>
      <c r="L42" s="132"/>
      <c r="M42" s="132"/>
      <c r="N42" s="133"/>
      <c r="O42" s="107" t="s">
        <v>3</v>
      </c>
    </row>
    <row r="43" spans="1:15" s="25" customFormat="1" ht="15" customHeight="1">
      <c r="A43" s="112"/>
      <c r="B43" s="112"/>
      <c r="C43" s="164"/>
      <c r="D43" s="112"/>
      <c r="E43" s="112"/>
      <c r="F43" s="124"/>
      <c r="G43" s="112"/>
      <c r="H43" s="112"/>
      <c r="I43" s="106" t="s">
        <v>159</v>
      </c>
      <c r="J43" s="106" t="s">
        <v>159</v>
      </c>
      <c r="K43" s="106" t="s">
        <v>159</v>
      </c>
      <c r="L43" s="106" t="s">
        <v>159</v>
      </c>
      <c r="M43" s="106" t="s">
        <v>159</v>
      </c>
      <c r="N43" s="106" t="s">
        <v>159</v>
      </c>
      <c r="O43" s="108"/>
    </row>
    <row r="44" spans="1:15" ht="15" customHeight="1">
      <c r="A44" s="146"/>
      <c r="B44" s="7"/>
      <c r="C44" s="7"/>
      <c r="D44" s="6"/>
      <c r="E44" s="8"/>
      <c r="F44" s="8"/>
      <c r="G44" s="6"/>
      <c r="H44" s="6"/>
      <c r="I44" s="9"/>
      <c r="J44" s="9"/>
      <c r="K44" s="9"/>
      <c r="L44" s="9"/>
      <c r="M44" s="9"/>
      <c r="N44" s="9"/>
      <c r="O44" s="9"/>
    </row>
    <row r="45" spans="1:15" ht="15" customHeight="1">
      <c r="A45" s="147"/>
      <c r="B45" s="11"/>
      <c r="C45" s="11"/>
      <c r="D45" s="10"/>
      <c r="E45" s="12"/>
      <c r="F45" s="12"/>
      <c r="G45" s="10"/>
      <c r="H45" s="10"/>
      <c r="I45" s="13"/>
      <c r="J45" s="13"/>
      <c r="K45" s="13"/>
      <c r="L45" s="13"/>
      <c r="M45" s="13"/>
      <c r="N45" s="13"/>
      <c r="O45" s="13"/>
    </row>
    <row r="46" spans="1:15" ht="15" customHeight="1">
      <c r="A46" s="147"/>
      <c r="B46" s="64"/>
      <c r="C46" s="64"/>
      <c r="D46" s="17"/>
      <c r="E46" s="18"/>
      <c r="F46" s="18"/>
      <c r="G46" s="17"/>
      <c r="H46" s="17"/>
      <c r="I46" s="19"/>
      <c r="J46" s="19"/>
      <c r="K46" s="19"/>
      <c r="L46" s="19"/>
      <c r="M46" s="19"/>
      <c r="N46" s="19"/>
      <c r="O46" s="19"/>
    </row>
    <row r="47" spans="1:15" ht="20.100000000000001" customHeight="1">
      <c r="A47" s="137" t="s">
        <v>35</v>
      </c>
      <c r="B47" s="138"/>
      <c r="C47" s="138"/>
      <c r="D47" s="138"/>
      <c r="E47" s="138"/>
      <c r="F47" s="138"/>
      <c r="G47" s="138"/>
      <c r="H47" s="66"/>
      <c r="I47" s="66"/>
      <c r="J47" s="66"/>
      <c r="K47" s="66"/>
      <c r="L47" s="66"/>
      <c r="M47" s="66"/>
      <c r="N47" s="66"/>
      <c r="O47" s="66"/>
    </row>
    <row r="48" spans="1:15" s="30" customFormat="1" ht="12" customHeight="1">
      <c r="A48" s="24"/>
      <c r="B48" s="24"/>
      <c r="C48" s="24"/>
      <c r="D48" s="24"/>
      <c r="E48" s="24"/>
      <c r="F48" s="24"/>
      <c r="G48" s="24"/>
      <c r="H48" s="24"/>
      <c r="I48" s="23"/>
      <c r="J48" s="23"/>
      <c r="K48" s="23"/>
      <c r="L48" s="23"/>
      <c r="M48" s="23"/>
      <c r="N48" s="23"/>
      <c r="O48" s="23"/>
    </row>
    <row r="49" spans="1:15" s="53" customFormat="1" ht="20.100000000000001" customHeight="1">
      <c r="A49" s="53" t="s">
        <v>43</v>
      </c>
      <c r="C49" s="54"/>
    </row>
    <row r="50" spans="1:15" s="25" customFormat="1" ht="15" customHeight="1">
      <c r="A50" s="111" t="s">
        <v>18</v>
      </c>
      <c r="B50" s="124" t="s">
        <v>20</v>
      </c>
      <c r="C50" s="124"/>
      <c r="D50" s="167" t="s">
        <v>28</v>
      </c>
      <c r="E50" s="168" t="s">
        <v>29</v>
      </c>
      <c r="F50" s="167" t="s">
        <v>30</v>
      </c>
      <c r="G50" s="165" t="s">
        <v>17</v>
      </c>
      <c r="H50" s="166"/>
      <c r="I50" s="131" t="s">
        <v>36</v>
      </c>
      <c r="J50" s="132"/>
      <c r="K50" s="132"/>
      <c r="L50" s="132"/>
      <c r="M50" s="132"/>
      <c r="N50" s="133"/>
      <c r="O50" s="107" t="s">
        <v>3</v>
      </c>
    </row>
    <row r="51" spans="1:15" s="25" customFormat="1" ht="15" customHeight="1">
      <c r="A51" s="112"/>
      <c r="B51" s="5" t="s">
        <v>39</v>
      </c>
      <c r="C51" s="28" t="s">
        <v>40</v>
      </c>
      <c r="D51" s="122"/>
      <c r="E51" s="107"/>
      <c r="F51" s="122"/>
      <c r="G51" s="5" t="s">
        <v>14</v>
      </c>
      <c r="H51" s="5" t="s">
        <v>15</v>
      </c>
      <c r="I51" s="106" t="s">
        <v>159</v>
      </c>
      <c r="J51" s="106" t="s">
        <v>159</v>
      </c>
      <c r="K51" s="106" t="s">
        <v>159</v>
      </c>
      <c r="L51" s="106" t="s">
        <v>159</v>
      </c>
      <c r="M51" s="106" t="s">
        <v>159</v>
      </c>
      <c r="N51" s="106" t="s">
        <v>159</v>
      </c>
      <c r="O51" s="159"/>
    </row>
    <row r="52" spans="1:15" ht="15" customHeight="1">
      <c r="A52" s="143" t="s">
        <v>51</v>
      </c>
      <c r="B52" s="140"/>
      <c r="C52" s="48"/>
      <c r="D52" s="6"/>
      <c r="E52" s="6"/>
      <c r="F52" s="6"/>
      <c r="G52" s="6"/>
      <c r="H52" s="6"/>
      <c r="I52" s="9"/>
      <c r="J52" s="9"/>
      <c r="K52" s="9"/>
      <c r="L52" s="9"/>
      <c r="M52" s="9"/>
      <c r="N52" s="9"/>
      <c r="O52" s="9"/>
    </row>
    <row r="53" spans="1:15" ht="15" customHeight="1">
      <c r="A53" s="144"/>
      <c r="B53" s="141"/>
      <c r="C53" s="50"/>
      <c r="D53" s="10"/>
      <c r="E53" s="10"/>
      <c r="F53" s="10"/>
      <c r="G53" s="10"/>
      <c r="H53" s="10"/>
      <c r="I53" s="13"/>
      <c r="J53" s="13"/>
      <c r="K53" s="13"/>
      <c r="L53" s="13"/>
      <c r="M53" s="13"/>
      <c r="N53" s="13"/>
      <c r="O53" s="13"/>
    </row>
    <row r="54" spans="1:15" ht="15" customHeight="1">
      <c r="A54" s="144"/>
      <c r="B54" s="142"/>
      <c r="C54" s="65"/>
      <c r="D54" s="34"/>
      <c r="E54" s="34"/>
      <c r="F54" s="34"/>
      <c r="G54" s="34"/>
      <c r="H54" s="34"/>
      <c r="I54" s="32"/>
      <c r="J54" s="32"/>
      <c r="K54" s="32"/>
      <c r="L54" s="32"/>
      <c r="M54" s="32"/>
      <c r="N54" s="32"/>
      <c r="O54" s="32"/>
    </row>
    <row r="55" spans="1:15" ht="15" customHeight="1">
      <c r="A55" s="144"/>
      <c r="B55" s="140"/>
      <c r="C55" s="48"/>
      <c r="D55" s="6"/>
      <c r="E55" s="6"/>
      <c r="F55" s="6"/>
      <c r="G55" s="6"/>
      <c r="H55" s="6"/>
      <c r="I55" s="9"/>
      <c r="J55" s="9"/>
      <c r="K55" s="9"/>
      <c r="L55" s="9"/>
      <c r="M55" s="9"/>
      <c r="N55" s="9"/>
      <c r="O55" s="9"/>
    </row>
    <row r="56" spans="1:15" ht="15" customHeight="1">
      <c r="A56" s="144"/>
      <c r="B56" s="141"/>
      <c r="C56" s="50"/>
      <c r="D56" s="20"/>
      <c r="E56" s="20"/>
      <c r="F56" s="20"/>
      <c r="G56" s="20"/>
      <c r="H56" s="20"/>
      <c r="I56" s="22"/>
      <c r="J56" s="22"/>
      <c r="K56" s="22"/>
      <c r="L56" s="22"/>
      <c r="M56" s="22"/>
      <c r="N56" s="22"/>
      <c r="O56" s="22"/>
    </row>
    <row r="57" spans="1:15" ht="15" customHeight="1">
      <c r="A57" s="144"/>
      <c r="B57" s="142"/>
      <c r="C57" s="49"/>
      <c r="D57" s="34"/>
      <c r="E57" s="34"/>
      <c r="F57" s="34"/>
      <c r="G57" s="34"/>
      <c r="H57" s="34"/>
      <c r="I57" s="32"/>
      <c r="J57" s="32"/>
      <c r="K57" s="32"/>
      <c r="L57" s="32"/>
      <c r="M57" s="32"/>
      <c r="N57" s="32"/>
      <c r="O57" s="32"/>
    </row>
    <row r="58" spans="1:15" ht="15" customHeight="1">
      <c r="A58" s="143" t="s">
        <v>26</v>
      </c>
      <c r="B58" s="140"/>
      <c r="C58" s="48"/>
      <c r="D58" s="6"/>
      <c r="E58" s="6"/>
      <c r="F58" s="6"/>
      <c r="G58" s="6"/>
      <c r="H58" s="6"/>
      <c r="I58" s="9"/>
      <c r="J58" s="9"/>
      <c r="K58" s="9"/>
      <c r="L58" s="9"/>
      <c r="M58" s="9"/>
      <c r="N58" s="9"/>
      <c r="O58" s="9"/>
    </row>
    <row r="59" spans="1:15" ht="15" customHeight="1">
      <c r="A59" s="144"/>
      <c r="B59" s="141"/>
      <c r="C59" s="50"/>
      <c r="D59" s="20"/>
      <c r="E59" s="20"/>
      <c r="F59" s="20"/>
      <c r="G59" s="20"/>
      <c r="H59" s="20"/>
      <c r="I59" s="22"/>
      <c r="J59" s="22"/>
      <c r="K59" s="22"/>
      <c r="L59" s="22"/>
      <c r="M59" s="22"/>
      <c r="N59" s="22"/>
      <c r="O59" s="22"/>
    </row>
    <row r="60" spans="1:15" ht="15" customHeight="1">
      <c r="A60" s="144"/>
      <c r="B60" s="142"/>
      <c r="C60" s="49"/>
      <c r="D60" s="34"/>
      <c r="E60" s="34"/>
      <c r="F60" s="34"/>
      <c r="G60" s="34"/>
      <c r="H60" s="34"/>
      <c r="I60" s="32"/>
      <c r="J60" s="32"/>
      <c r="K60" s="32"/>
      <c r="L60" s="32"/>
      <c r="M60" s="32"/>
      <c r="N60" s="32"/>
      <c r="O60" s="32"/>
    </row>
    <row r="61" spans="1:15" ht="15" customHeight="1">
      <c r="A61" s="144"/>
      <c r="B61" s="140"/>
      <c r="C61" s="48"/>
      <c r="D61" s="6"/>
      <c r="E61" s="6"/>
      <c r="F61" s="6"/>
      <c r="G61" s="6"/>
      <c r="H61" s="6"/>
      <c r="I61" s="9"/>
      <c r="J61" s="9"/>
      <c r="K61" s="9"/>
      <c r="L61" s="9"/>
      <c r="M61" s="9"/>
      <c r="N61" s="9"/>
      <c r="O61" s="9"/>
    </row>
    <row r="62" spans="1:15" ht="15" customHeight="1">
      <c r="A62" s="144"/>
      <c r="B62" s="141"/>
      <c r="C62" s="50"/>
      <c r="D62" s="20"/>
      <c r="E62" s="20"/>
      <c r="F62" s="20"/>
      <c r="G62" s="20"/>
      <c r="H62" s="20"/>
      <c r="I62" s="22"/>
      <c r="J62" s="22"/>
      <c r="K62" s="22"/>
      <c r="L62" s="22"/>
      <c r="M62" s="22"/>
      <c r="N62" s="22"/>
      <c r="O62" s="22"/>
    </row>
    <row r="63" spans="1:15" ht="15" customHeight="1">
      <c r="A63" s="145"/>
      <c r="B63" s="142"/>
      <c r="C63" s="49"/>
      <c r="D63" s="34"/>
      <c r="E63" s="34"/>
      <c r="F63" s="34"/>
      <c r="G63" s="34"/>
      <c r="H63" s="34"/>
      <c r="I63" s="32"/>
      <c r="J63" s="32"/>
      <c r="K63" s="32"/>
      <c r="L63" s="32"/>
      <c r="M63" s="32"/>
      <c r="N63" s="32"/>
      <c r="O63" s="32"/>
    </row>
    <row r="64" spans="1:15" ht="15" customHeight="1">
      <c r="A64" s="143" t="s">
        <v>27</v>
      </c>
      <c r="B64" s="140"/>
      <c r="C64" s="48"/>
      <c r="D64" s="6"/>
      <c r="E64" s="6"/>
      <c r="F64" s="6"/>
      <c r="G64" s="6"/>
      <c r="H64" s="6"/>
      <c r="I64" s="9"/>
      <c r="J64" s="9"/>
      <c r="K64" s="9"/>
      <c r="L64" s="9"/>
      <c r="M64" s="9"/>
      <c r="N64" s="9"/>
      <c r="O64" s="9"/>
    </row>
    <row r="65" spans="1:15" ht="15" customHeight="1">
      <c r="A65" s="144"/>
      <c r="B65" s="141"/>
      <c r="C65" s="50"/>
      <c r="D65" s="20"/>
      <c r="E65" s="20"/>
      <c r="F65" s="20"/>
      <c r="G65" s="20"/>
      <c r="H65" s="20"/>
      <c r="I65" s="22"/>
      <c r="J65" s="22"/>
      <c r="K65" s="22"/>
      <c r="L65" s="22"/>
      <c r="M65" s="22"/>
      <c r="N65" s="22"/>
      <c r="O65" s="22"/>
    </row>
    <row r="66" spans="1:15" ht="15" customHeight="1">
      <c r="A66" s="144"/>
      <c r="B66" s="142"/>
      <c r="C66" s="49"/>
      <c r="D66" s="34"/>
      <c r="E66" s="34"/>
      <c r="F66" s="34"/>
      <c r="G66" s="34"/>
      <c r="H66" s="34"/>
      <c r="I66" s="32"/>
      <c r="J66" s="32"/>
      <c r="K66" s="32"/>
      <c r="L66" s="32"/>
      <c r="M66" s="32"/>
      <c r="N66" s="32"/>
      <c r="O66" s="32"/>
    </row>
    <row r="67" spans="1:15" ht="15" customHeight="1">
      <c r="A67" s="144"/>
      <c r="B67" s="140"/>
      <c r="C67" s="48"/>
      <c r="D67" s="6"/>
      <c r="E67" s="6"/>
      <c r="F67" s="6"/>
      <c r="G67" s="6"/>
      <c r="H67" s="6"/>
      <c r="I67" s="9"/>
      <c r="J67" s="9"/>
      <c r="K67" s="9"/>
      <c r="L67" s="9"/>
      <c r="M67" s="9"/>
      <c r="N67" s="9"/>
      <c r="O67" s="9"/>
    </row>
    <row r="68" spans="1:15" ht="15" customHeight="1">
      <c r="A68" s="144"/>
      <c r="B68" s="141"/>
      <c r="C68" s="50"/>
      <c r="D68" s="20"/>
      <c r="E68" s="20"/>
      <c r="F68" s="20"/>
      <c r="G68" s="20"/>
      <c r="H68" s="20"/>
      <c r="I68" s="22"/>
      <c r="J68" s="22"/>
      <c r="K68" s="22"/>
      <c r="L68" s="22"/>
      <c r="M68" s="22"/>
      <c r="N68" s="22"/>
      <c r="O68" s="22"/>
    </row>
    <row r="69" spans="1:15" ht="15" customHeight="1">
      <c r="A69" s="145"/>
      <c r="B69" s="142"/>
      <c r="C69" s="49"/>
      <c r="D69" s="34"/>
      <c r="E69" s="34"/>
      <c r="F69" s="34"/>
      <c r="G69" s="34"/>
      <c r="H69" s="34"/>
      <c r="I69" s="32"/>
      <c r="J69" s="32"/>
      <c r="K69" s="32"/>
      <c r="L69" s="32"/>
      <c r="M69" s="32"/>
      <c r="N69" s="32"/>
      <c r="O69" s="32"/>
    </row>
    <row r="70" spans="1:15" ht="15" customHeight="1">
      <c r="A70" s="115" t="s">
        <v>6</v>
      </c>
      <c r="B70" s="157"/>
      <c r="C70" s="63"/>
      <c r="D70" s="6"/>
      <c r="E70" s="6"/>
      <c r="F70" s="6"/>
      <c r="G70" s="6"/>
      <c r="H70" s="6"/>
      <c r="I70" s="9"/>
      <c r="J70" s="9"/>
      <c r="K70" s="9"/>
      <c r="L70" s="9"/>
      <c r="M70" s="9"/>
      <c r="N70" s="9"/>
      <c r="O70" s="9"/>
    </row>
    <row r="71" spans="1:15" ht="15" customHeight="1">
      <c r="A71" s="115"/>
      <c r="B71" s="158"/>
      <c r="C71" s="51"/>
      <c r="D71" s="34"/>
      <c r="E71" s="34"/>
      <c r="F71" s="34"/>
      <c r="G71" s="34"/>
      <c r="H71" s="34"/>
      <c r="I71" s="32"/>
      <c r="J71" s="32"/>
      <c r="K71" s="32"/>
      <c r="L71" s="32"/>
      <c r="M71" s="32"/>
      <c r="N71" s="32"/>
      <c r="O71" s="32"/>
    </row>
    <row r="72" spans="1:15" s="25" customFormat="1" ht="20.100000000000001" customHeight="1">
      <c r="A72" s="137" t="s">
        <v>37</v>
      </c>
      <c r="B72" s="138"/>
      <c r="C72" s="138"/>
      <c r="D72" s="138"/>
      <c r="E72" s="138"/>
      <c r="F72" s="138"/>
      <c r="G72" s="138"/>
      <c r="H72" s="66"/>
      <c r="I72" s="66"/>
      <c r="J72" s="66"/>
      <c r="K72" s="66"/>
      <c r="L72" s="66"/>
      <c r="M72" s="66"/>
      <c r="N72" s="66"/>
      <c r="O72" s="66"/>
    </row>
    <row r="73" spans="1:15" ht="12" customHeight="1"/>
    <row r="74" spans="1:15" ht="15" customHeight="1">
      <c r="A74" s="148" t="s">
        <v>44</v>
      </c>
      <c r="B74" s="149"/>
      <c r="C74" s="149"/>
      <c r="D74" s="150"/>
      <c r="F74" s="160"/>
      <c r="G74" s="161"/>
      <c r="H74" s="107" t="s">
        <v>7</v>
      </c>
      <c r="I74" s="131" t="s">
        <v>38</v>
      </c>
      <c r="J74" s="132"/>
      <c r="K74" s="132"/>
      <c r="L74" s="132"/>
      <c r="M74" s="132"/>
      <c r="N74" s="133"/>
      <c r="O74" s="107" t="s">
        <v>3</v>
      </c>
    </row>
    <row r="75" spans="1:15" ht="15" customHeight="1">
      <c r="A75" s="151"/>
      <c r="B75" s="152"/>
      <c r="C75" s="152"/>
      <c r="D75" s="153"/>
      <c r="F75" s="162"/>
      <c r="G75" s="163"/>
      <c r="H75" s="108"/>
      <c r="I75" s="106" t="s">
        <v>159</v>
      </c>
      <c r="J75" s="106" t="s">
        <v>159</v>
      </c>
      <c r="K75" s="106" t="s">
        <v>159</v>
      </c>
      <c r="L75" s="106" t="s">
        <v>159</v>
      </c>
      <c r="M75" s="106" t="s">
        <v>159</v>
      </c>
      <c r="N75" s="106" t="s">
        <v>159</v>
      </c>
      <c r="O75" s="108"/>
    </row>
    <row r="76" spans="1:15" ht="15" customHeight="1">
      <c r="A76" s="151"/>
      <c r="B76" s="152"/>
      <c r="C76" s="152"/>
      <c r="D76" s="153"/>
      <c r="F76" s="134" t="s">
        <v>49</v>
      </c>
      <c r="G76" s="136"/>
      <c r="H76" s="26"/>
      <c r="I76" s="26"/>
      <c r="J76" s="26"/>
      <c r="K76" s="26"/>
      <c r="L76" s="26"/>
      <c r="M76" s="26"/>
      <c r="N76" s="26"/>
      <c r="O76" s="26"/>
    </row>
    <row r="77" spans="1:15" ht="15" customHeight="1">
      <c r="A77" s="151"/>
      <c r="B77" s="152"/>
      <c r="C77" s="152"/>
      <c r="D77" s="153"/>
      <c r="F77" s="134" t="s">
        <v>48</v>
      </c>
      <c r="G77" s="136"/>
      <c r="H77" s="26"/>
      <c r="I77" s="26"/>
      <c r="J77" s="26"/>
      <c r="K77" s="26"/>
      <c r="L77" s="26"/>
      <c r="M77" s="26"/>
      <c r="N77" s="26"/>
      <c r="O77" s="26"/>
    </row>
    <row r="78" spans="1:15" ht="15" customHeight="1">
      <c r="A78" s="154"/>
      <c r="B78" s="155"/>
      <c r="C78" s="155"/>
      <c r="D78" s="156"/>
      <c r="F78" s="134" t="s">
        <v>50</v>
      </c>
      <c r="G78" s="136"/>
      <c r="H78" s="26"/>
      <c r="I78" s="26"/>
      <c r="J78" s="26"/>
      <c r="K78" s="26"/>
      <c r="L78" s="26"/>
      <c r="M78" s="26"/>
      <c r="N78" s="26"/>
      <c r="O78" s="26"/>
    </row>
    <row r="79" spans="1:15" ht="14.25" customHeight="1">
      <c r="A79" s="31"/>
      <c r="B79" s="31"/>
      <c r="C79" s="52"/>
      <c r="D79" s="31"/>
      <c r="E79" s="31"/>
    </row>
  </sheetData>
  <mergeCells count="77">
    <mergeCell ref="I42:N42"/>
    <mergeCell ref="E50:E51"/>
    <mergeCell ref="D50:D51"/>
    <mergeCell ref="C6:C7"/>
    <mergeCell ref="F6:F7"/>
    <mergeCell ref="D6:D7"/>
    <mergeCell ref="H28:H29"/>
    <mergeCell ref="A47:G47"/>
    <mergeCell ref="C42:C43"/>
    <mergeCell ref="C28:C29"/>
    <mergeCell ref="N3:O3"/>
    <mergeCell ref="L2:M2"/>
    <mergeCell ref="L3:M3"/>
    <mergeCell ref="E6:E7"/>
    <mergeCell ref="O28:O29"/>
    <mergeCell ref="A52:A57"/>
    <mergeCell ref="D42:D43"/>
    <mergeCell ref="F28:F29"/>
    <mergeCell ref="D28:D29"/>
    <mergeCell ref="G50:H50"/>
    <mergeCell ref="E42:E43"/>
    <mergeCell ref="F50:F51"/>
    <mergeCell ref="B50:C50"/>
    <mergeCell ref="B70:B71"/>
    <mergeCell ref="O74:O75"/>
    <mergeCell ref="O50:O51"/>
    <mergeCell ref="I74:N74"/>
    <mergeCell ref="H74:H75"/>
    <mergeCell ref="F74:G75"/>
    <mergeCell ref="I50:N50"/>
    <mergeCell ref="B55:B57"/>
    <mergeCell ref="F76:G76"/>
    <mergeCell ref="B52:B54"/>
    <mergeCell ref="G28:G29"/>
    <mergeCell ref="F78:G78"/>
    <mergeCell ref="A72:G72"/>
    <mergeCell ref="B58:B60"/>
    <mergeCell ref="A58:A63"/>
    <mergeCell ref="B61:B63"/>
    <mergeCell ref="A50:A51"/>
    <mergeCell ref="F77:G77"/>
    <mergeCell ref="A64:A69"/>
    <mergeCell ref="A44:A46"/>
    <mergeCell ref="B64:B66"/>
    <mergeCell ref="B67:B69"/>
    <mergeCell ref="A74:D78"/>
    <mergeCell ref="A70:A71"/>
    <mergeCell ref="M1:O1"/>
    <mergeCell ref="O42:O43"/>
    <mergeCell ref="E28:E29"/>
    <mergeCell ref="I6:N6"/>
    <mergeCell ref="O6:O7"/>
    <mergeCell ref="F42:F43"/>
    <mergeCell ref="G6:H6"/>
    <mergeCell ref="G42:G43"/>
    <mergeCell ref="H42:H43"/>
    <mergeCell ref="B2:G3"/>
    <mergeCell ref="H2:K2"/>
    <mergeCell ref="H3:K3"/>
    <mergeCell ref="I28:N28"/>
    <mergeCell ref="A25:G25"/>
    <mergeCell ref="A39:G39"/>
    <mergeCell ref="N2:O2"/>
    <mergeCell ref="A2:A3"/>
    <mergeCell ref="A17:A20"/>
    <mergeCell ref="B42:B43"/>
    <mergeCell ref="A28:A29"/>
    <mergeCell ref="B28:B29"/>
    <mergeCell ref="B6:B7"/>
    <mergeCell ref="A42:A43"/>
    <mergeCell ref="A6:A7"/>
    <mergeCell ref="A33:A35"/>
    <mergeCell ref="A36:A38"/>
    <mergeCell ref="A8:A12"/>
    <mergeCell ref="A30:A32"/>
    <mergeCell ref="A13:A16"/>
    <mergeCell ref="A21:A24"/>
  </mergeCells>
  <phoneticPr fontId="3"/>
  <pageMargins left="0.59055118110236227" right="0.59055118110236227" top="0.39370078740157483" bottom="0.39370078740157483" header="0.4" footer="0.38"/>
  <pageSetup paperSize="9" scale="89" orientation="landscape" r:id="rId1"/>
  <headerFooter alignWithMargins="0"/>
  <rowBreaks count="1" manualBreakCount="1">
    <brk id="4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6"/>
  <sheetViews>
    <sheetView view="pageBreakPreview" zoomScaleNormal="85" zoomScaleSheetLayoutView="100" workbookViewId="0">
      <selection activeCell="F10" sqref="F10"/>
    </sheetView>
  </sheetViews>
  <sheetFormatPr defaultColWidth="9" defaultRowHeight="10.5"/>
  <cols>
    <col min="1" max="1" width="9.25" style="1" customWidth="1"/>
    <col min="2" max="2" width="14.25" style="1" customWidth="1"/>
    <col min="3" max="3" width="24.5" style="44" customWidth="1"/>
    <col min="4" max="5" width="6.75" style="1" customWidth="1"/>
    <col min="6" max="6" width="7.5" style="1" customWidth="1"/>
    <col min="7" max="8" width="9" style="1" customWidth="1"/>
    <col min="9" max="14" width="8.625" style="1" customWidth="1"/>
    <col min="15" max="16384" width="9" style="1"/>
  </cols>
  <sheetData>
    <row r="1" spans="1:16" s="53" customFormat="1" ht="19.5" customHeight="1">
      <c r="A1" s="91" t="s">
        <v>53</v>
      </c>
      <c r="C1" s="54"/>
      <c r="L1" s="121" t="s">
        <v>13</v>
      </c>
      <c r="M1" s="121"/>
      <c r="N1" s="121"/>
      <c r="O1" s="121"/>
    </row>
    <row r="2" spans="1:16" ht="15" customHeight="1">
      <c r="A2" s="107" t="s">
        <v>46</v>
      </c>
      <c r="B2" s="171" t="s">
        <v>146</v>
      </c>
      <c r="C2" s="172"/>
      <c r="D2" s="172"/>
      <c r="E2" s="172"/>
      <c r="F2" s="172"/>
      <c r="G2" s="173"/>
      <c r="H2" s="131" t="s">
        <v>52</v>
      </c>
      <c r="I2" s="132"/>
      <c r="J2" s="132"/>
      <c r="K2" s="133"/>
      <c r="L2" s="131" t="s">
        <v>11</v>
      </c>
      <c r="M2" s="133"/>
      <c r="N2" s="131" t="s">
        <v>12</v>
      </c>
      <c r="O2" s="133"/>
    </row>
    <row r="3" spans="1:16" ht="15" customHeight="1">
      <c r="A3" s="108"/>
      <c r="B3" s="174"/>
      <c r="C3" s="175"/>
      <c r="D3" s="175"/>
      <c r="E3" s="175"/>
      <c r="F3" s="175"/>
      <c r="G3" s="176"/>
      <c r="H3" s="134" t="s">
        <v>147</v>
      </c>
      <c r="I3" s="135"/>
      <c r="J3" s="135"/>
      <c r="K3" s="136"/>
      <c r="L3" s="134" t="s">
        <v>148</v>
      </c>
      <c r="M3" s="136"/>
      <c r="N3" s="134" t="s">
        <v>54</v>
      </c>
      <c r="O3" s="136"/>
    </row>
    <row r="4" spans="1:16" ht="12" customHeight="1">
      <c r="A4" s="2"/>
      <c r="B4" s="2"/>
      <c r="C4" s="45"/>
      <c r="D4" s="2"/>
      <c r="E4" s="2"/>
      <c r="F4" s="2"/>
      <c r="H4" s="3"/>
      <c r="I4" s="2"/>
      <c r="J4" s="2"/>
      <c r="K4" s="4"/>
      <c r="O4" s="33"/>
    </row>
    <row r="5" spans="1:16" s="53" customFormat="1" ht="20.100000000000001" customHeight="1">
      <c r="A5" s="59" t="s">
        <v>41</v>
      </c>
      <c r="B5" s="59"/>
      <c r="C5" s="60"/>
      <c r="D5" s="59"/>
      <c r="E5" s="59"/>
      <c r="F5" s="59"/>
      <c r="H5" s="61"/>
      <c r="I5" s="59"/>
      <c r="J5" s="59"/>
      <c r="K5" s="62"/>
    </row>
    <row r="6" spans="1:16" ht="15" customHeight="1">
      <c r="A6" s="113" t="s">
        <v>18</v>
      </c>
      <c r="B6" s="113" t="s">
        <v>4</v>
      </c>
      <c r="C6" s="169" t="s">
        <v>19</v>
      </c>
      <c r="D6" s="113" t="s">
        <v>10</v>
      </c>
      <c r="E6" s="113" t="s">
        <v>0</v>
      </c>
      <c r="F6" s="113" t="s">
        <v>5</v>
      </c>
      <c r="G6" s="124" t="s">
        <v>2</v>
      </c>
      <c r="H6" s="124"/>
      <c r="I6" s="123" t="s">
        <v>36</v>
      </c>
      <c r="J6" s="123"/>
      <c r="K6" s="123"/>
      <c r="L6" s="123"/>
      <c r="M6" s="123"/>
      <c r="N6" s="123"/>
      <c r="O6" s="123" t="s">
        <v>3</v>
      </c>
    </row>
    <row r="7" spans="1:16" ht="15" customHeight="1">
      <c r="A7" s="114"/>
      <c r="B7" s="114"/>
      <c r="C7" s="170"/>
      <c r="D7" s="114"/>
      <c r="E7" s="114"/>
      <c r="F7" s="114"/>
      <c r="G7" s="27" t="s">
        <v>55</v>
      </c>
      <c r="H7" s="27" t="s">
        <v>25</v>
      </c>
      <c r="I7" s="104" t="s">
        <v>158</v>
      </c>
      <c r="J7" s="104" t="s">
        <v>158</v>
      </c>
      <c r="K7" s="104" t="s">
        <v>158</v>
      </c>
      <c r="L7" s="104" t="s">
        <v>158</v>
      </c>
      <c r="M7" s="104" t="s">
        <v>158</v>
      </c>
      <c r="N7" s="104" t="s">
        <v>158</v>
      </c>
      <c r="O7" s="123"/>
    </row>
    <row r="8" spans="1:16" ht="15" customHeight="1">
      <c r="A8" s="177" t="s">
        <v>56</v>
      </c>
      <c r="B8" s="43" t="s">
        <v>57</v>
      </c>
      <c r="C8" s="43" t="s">
        <v>151</v>
      </c>
      <c r="D8" s="41">
        <v>2</v>
      </c>
      <c r="E8" s="40" t="s">
        <v>58</v>
      </c>
      <c r="F8" s="67">
        <v>123900</v>
      </c>
      <c r="G8" s="67">
        <f>F8*D8</f>
        <v>247800</v>
      </c>
      <c r="H8" s="67">
        <v>160000</v>
      </c>
      <c r="I8" s="68">
        <v>13500</v>
      </c>
      <c r="J8" s="68">
        <v>27000</v>
      </c>
      <c r="K8" s="68">
        <v>27000</v>
      </c>
      <c r="L8" s="68">
        <v>27000</v>
      </c>
      <c r="M8" s="68">
        <v>27000</v>
      </c>
      <c r="N8" s="68">
        <v>13500</v>
      </c>
      <c r="O8" s="68">
        <f>SUM(H8:N8)</f>
        <v>295000</v>
      </c>
      <c r="P8" s="103"/>
    </row>
    <row r="9" spans="1:16" ht="15" customHeight="1">
      <c r="A9" s="178"/>
      <c r="B9" s="38" t="s">
        <v>59</v>
      </c>
      <c r="C9" s="38" t="s">
        <v>149</v>
      </c>
      <c r="D9" s="39">
        <v>2</v>
      </c>
      <c r="E9" s="37" t="s">
        <v>58</v>
      </c>
      <c r="F9" s="69">
        <v>650000</v>
      </c>
      <c r="G9" s="67">
        <f>F9*D9</f>
        <v>1300000</v>
      </c>
      <c r="H9" s="69">
        <v>620000</v>
      </c>
      <c r="I9" s="70">
        <v>23050</v>
      </c>
      <c r="J9" s="70">
        <v>46100</v>
      </c>
      <c r="K9" s="70">
        <v>46100</v>
      </c>
      <c r="L9" s="70">
        <v>46100</v>
      </c>
      <c r="M9" s="70">
        <v>46100</v>
      </c>
      <c r="N9" s="70">
        <v>23050</v>
      </c>
      <c r="O9" s="70">
        <f>SUM(H9:N9)</f>
        <v>850500</v>
      </c>
      <c r="P9" s="103"/>
    </row>
    <row r="10" spans="1:16" ht="15" customHeight="1">
      <c r="A10" s="178"/>
      <c r="B10" s="38" t="s">
        <v>60</v>
      </c>
      <c r="C10" s="38" t="s">
        <v>149</v>
      </c>
      <c r="D10" s="39">
        <v>6</v>
      </c>
      <c r="E10" s="37" t="s">
        <v>58</v>
      </c>
      <c r="F10" s="69">
        <v>320000</v>
      </c>
      <c r="G10" s="67">
        <f>F10*D10</f>
        <v>1920000</v>
      </c>
      <c r="H10" s="69">
        <v>648000</v>
      </c>
      <c r="I10" s="70">
        <v>23310</v>
      </c>
      <c r="J10" s="70">
        <v>46620</v>
      </c>
      <c r="K10" s="70">
        <v>46620</v>
      </c>
      <c r="L10" s="70">
        <v>46620</v>
      </c>
      <c r="M10" s="70">
        <v>46620</v>
      </c>
      <c r="N10" s="70">
        <v>23310</v>
      </c>
      <c r="O10" s="70">
        <f>SUM(H10:N10)</f>
        <v>881100</v>
      </c>
      <c r="P10" s="103"/>
    </row>
    <row r="11" spans="1:16" ht="15" customHeight="1">
      <c r="A11" s="178"/>
      <c r="B11" s="38" t="s">
        <v>61</v>
      </c>
      <c r="C11" s="38" t="s">
        <v>150</v>
      </c>
      <c r="D11" s="39">
        <v>2</v>
      </c>
      <c r="E11" s="37" t="s">
        <v>58</v>
      </c>
      <c r="F11" s="69">
        <v>120000</v>
      </c>
      <c r="G11" s="67">
        <f>F11*D11</f>
        <v>240000</v>
      </c>
      <c r="H11" s="69">
        <v>120000</v>
      </c>
      <c r="I11" s="70">
        <v>4500</v>
      </c>
      <c r="J11" s="70">
        <v>9000</v>
      </c>
      <c r="K11" s="70">
        <v>9000</v>
      </c>
      <c r="L11" s="70">
        <v>9000</v>
      </c>
      <c r="M11" s="70">
        <v>9000</v>
      </c>
      <c r="N11" s="70">
        <v>4500</v>
      </c>
      <c r="O11" s="70">
        <f>SUM(H11:N11)</f>
        <v>165000</v>
      </c>
      <c r="P11" s="103"/>
    </row>
    <row r="12" spans="1:16" ht="15" customHeight="1">
      <c r="A12" s="178"/>
      <c r="B12" s="38"/>
      <c r="C12" s="38"/>
      <c r="D12" s="39"/>
      <c r="E12" s="37"/>
      <c r="F12" s="69"/>
      <c r="G12" s="69"/>
      <c r="H12" s="69"/>
      <c r="I12" s="70"/>
      <c r="J12" s="70"/>
      <c r="K12" s="70"/>
      <c r="L12" s="70"/>
      <c r="M12" s="70"/>
      <c r="N12" s="70"/>
      <c r="O12" s="70"/>
    </row>
    <row r="13" spans="1:16" ht="15" customHeight="1">
      <c r="A13" s="178"/>
      <c r="B13" s="38"/>
      <c r="C13" s="38"/>
      <c r="D13" s="39"/>
      <c r="E13" s="37"/>
      <c r="F13" s="69"/>
      <c r="G13" s="69"/>
      <c r="H13" s="69"/>
      <c r="I13" s="70"/>
      <c r="J13" s="70"/>
      <c r="K13" s="70"/>
      <c r="L13" s="70"/>
      <c r="M13" s="70"/>
      <c r="N13" s="70"/>
      <c r="O13" s="70"/>
    </row>
    <row r="14" spans="1:16" ht="15" customHeight="1">
      <c r="A14" s="178"/>
      <c r="B14" s="38"/>
      <c r="C14" s="38"/>
      <c r="D14" s="39"/>
      <c r="E14" s="37"/>
      <c r="F14" s="69"/>
      <c r="G14" s="69"/>
      <c r="H14" s="69"/>
      <c r="I14" s="70"/>
      <c r="J14" s="70"/>
      <c r="K14" s="70"/>
      <c r="L14" s="70"/>
      <c r="M14" s="70"/>
      <c r="N14" s="70"/>
      <c r="O14" s="70"/>
    </row>
    <row r="15" spans="1:16" ht="15" customHeight="1">
      <c r="A15" s="178"/>
      <c r="B15" s="38"/>
      <c r="C15" s="38"/>
      <c r="D15" s="39"/>
      <c r="E15" s="37"/>
      <c r="F15" s="69"/>
      <c r="G15" s="69"/>
      <c r="H15" s="69"/>
      <c r="I15" s="70"/>
      <c r="J15" s="70"/>
      <c r="K15" s="70"/>
      <c r="L15" s="70"/>
      <c r="M15" s="70"/>
      <c r="N15" s="70"/>
      <c r="O15" s="70"/>
    </row>
    <row r="16" spans="1:16" ht="15" customHeight="1">
      <c r="A16" s="178"/>
      <c r="B16" s="38"/>
      <c r="C16" s="38"/>
      <c r="D16" s="39"/>
      <c r="E16" s="37"/>
      <c r="F16" s="69"/>
      <c r="G16" s="69"/>
      <c r="H16" s="69"/>
      <c r="I16" s="70"/>
      <c r="J16" s="70"/>
      <c r="K16" s="70"/>
      <c r="L16" s="70"/>
      <c r="M16" s="70"/>
      <c r="N16" s="70"/>
      <c r="O16" s="70"/>
    </row>
    <row r="17" spans="1:15" ht="15" customHeight="1">
      <c r="A17" s="178"/>
      <c r="B17" s="38"/>
      <c r="C17" s="38"/>
      <c r="D17" s="39"/>
      <c r="E17" s="37"/>
      <c r="F17" s="69"/>
      <c r="G17" s="69"/>
      <c r="H17" s="69"/>
      <c r="I17" s="70"/>
      <c r="J17" s="70"/>
      <c r="K17" s="70"/>
      <c r="L17" s="70"/>
      <c r="M17" s="70"/>
      <c r="N17" s="70"/>
      <c r="O17" s="70"/>
    </row>
    <row r="18" spans="1:15" ht="15" customHeight="1">
      <c r="A18" s="179"/>
      <c r="B18" s="73"/>
      <c r="C18" s="73"/>
      <c r="D18" s="71"/>
      <c r="E18" s="72"/>
      <c r="F18" s="74"/>
      <c r="G18" s="74"/>
      <c r="H18" s="74"/>
      <c r="I18" s="75"/>
      <c r="J18" s="75"/>
      <c r="K18" s="75"/>
      <c r="L18" s="75"/>
      <c r="M18" s="75"/>
      <c r="N18" s="75"/>
      <c r="O18" s="75"/>
    </row>
    <row r="19" spans="1:15" ht="15" customHeight="1">
      <c r="A19" s="120" t="s">
        <v>1</v>
      </c>
      <c r="B19" s="42" t="s">
        <v>62</v>
      </c>
      <c r="C19" s="42" t="s">
        <v>63</v>
      </c>
      <c r="D19" s="36">
        <v>5</v>
      </c>
      <c r="E19" s="35" t="s">
        <v>64</v>
      </c>
      <c r="F19" s="76">
        <v>120000</v>
      </c>
      <c r="G19" s="76">
        <v>120000</v>
      </c>
      <c r="H19" s="76">
        <v>120000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f>SUM(H19:N19)</f>
        <v>120000</v>
      </c>
    </row>
    <row r="20" spans="1:15" ht="21">
      <c r="A20" s="110"/>
      <c r="B20" s="38" t="s">
        <v>65</v>
      </c>
      <c r="C20" s="38" t="s">
        <v>66</v>
      </c>
      <c r="D20" s="39">
        <v>5</v>
      </c>
      <c r="E20" s="37" t="s">
        <v>64</v>
      </c>
      <c r="F20" s="69">
        <v>114000</v>
      </c>
      <c r="G20" s="69">
        <v>570000</v>
      </c>
      <c r="H20" s="69">
        <v>570000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f>SUM(H20:N20)</f>
        <v>570000</v>
      </c>
    </row>
    <row r="21" spans="1:15" ht="15" customHeight="1">
      <c r="A21" s="110"/>
      <c r="B21" s="38"/>
      <c r="C21" s="38"/>
      <c r="D21" s="39"/>
      <c r="E21" s="37"/>
      <c r="F21" s="69"/>
      <c r="G21" s="69"/>
      <c r="H21" s="69"/>
      <c r="I21" s="70"/>
      <c r="J21" s="70"/>
      <c r="K21" s="70"/>
      <c r="L21" s="70"/>
      <c r="M21" s="70"/>
      <c r="N21" s="70"/>
      <c r="O21" s="70"/>
    </row>
    <row r="22" spans="1:15" ht="15" customHeight="1">
      <c r="A22" s="110"/>
      <c r="B22" s="38"/>
      <c r="C22" s="38"/>
      <c r="D22" s="39"/>
      <c r="E22" s="37"/>
      <c r="F22" s="69"/>
      <c r="G22" s="69"/>
      <c r="H22" s="69"/>
      <c r="I22" s="70"/>
      <c r="J22" s="70"/>
      <c r="K22" s="70"/>
      <c r="L22" s="70"/>
      <c r="M22" s="70"/>
      <c r="N22" s="70"/>
      <c r="O22" s="70"/>
    </row>
    <row r="23" spans="1:15" ht="15" customHeight="1">
      <c r="A23" s="110"/>
      <c r="B23" s="38"/>
      <c r="C23" s="38"/>
      <c r="D23" s="39"/>
      <c r="E23" s="37"/>
      <c r="F23" s="69"/>
      <c r="G23" s="69"/>
      <c r="H23" s="69"/>
      <c r="I23" s="70"/>
      <c r="J23" s="70"/>
      <c r="K23" s="70"/>
      <c r="L23" s="70"/>
      <c r="M23" s="70"/>
      <c r="N23" s="70"/>
      <c r="O23" s="70"/>
    </row>
    <row r="24" spans="1:15" ht="15" customHeight="1">
      <c r="A24" s="180"/>
      <c r="B24" s="79"/>
      <c r="C24" s="79"/>
      <c r="D24" s="80"/>
      <c r="E24" s="78"/>
      <c r="F24" s="81"/>
      <c r="G24" s="81"/>
      <c r="H24" s="81"/>
      <c r="I24" s="82"/>
      <c r="J24" s="82"/>
      <c r="K24" s="82"/>
      <c r="L24" s="82"/>
      <c r="M24" s="82"/>
      <c r="N24" s="82"/>
      <c r="O24" s="82"/>
    </row>
    <row r="25" spans="1:15" ht="15" customHeight="1">
      <c r="A25" s="109" t="s">
        <v>21</v>
      </c>
      <c r="B25" s="43"/>
      <c r="C25" s="43"/>
      <c r="D25" s="41"/>
      <c r="E25" s="40"/>
      <c r="F25" s="67"/>
      <c r="G25" s="67"/>
      <c r="H25" s="67"/>
      <c r="I25" s="68"/>
      <c r="J25" s="68"/>
      <c r="K25" s="68"/>
      <c r="L25" s="68"/>
      <c r="M25" s="68"/>
      <c r="N25" s="68"/>
      <c r="O25" s="68"/>
    </row>
    <row r="26" spans="1:15" ht="15" customHeight="1">
      <c r="A26" s="110"/>
      <c r="B26" s="38"/>
      <c r="C26" s="38"/>
      <c r="D26" s="39"/>
      <c r="E26" s="37"/>
      <c r="F26" s="69"/>
      <c r="G26" s="69"/>
      <c r="H26" s="69"/>
      <c r="I26" s="70"/>
      <c r="J26" s="70"/>
      <c r="K26" s="70"/>
      <c r="L26" s="70"/>
      <c r="M26" s="70"/>
      <c r="N26" s="70"/>
      <c r="O26" s="70"/>
    </row>
    <row r="27" spans="1:15" ht="15" customHeight="1">
      <c r="A27" s="110"/>
      <c r="B27" s="38"/>
      <c r="C27" s="38"/>
      <c r="D27" s="39"/>
      <c r="E27" s="37"/>
      <c r="F27" s="69"/>
      <c r="G27" s="69"/>
      <c r="H27" s="69"/>
      <c r="I27" s="70"/>
      <c r="J27" s="70"/>
      <c r="K27" s="70"/>
      <c r="L27" s="70"/>
      <c r="M27" s="70"/>
      <c r="N27" s="70"/>
      <c r="O27" s="70"/>
    </row>
    <row r="28" spans="1:15" ht="15" customHeight="1">
      <c r="A28" s="110"/>
      <c r="B28" s="38"/>
      <c r="C28" s="38"/>
      <c r="D28" s="39"/>
      <c r="E28" s="37"/>
      <c r="F28" s="69"/>
      <c r="G28" s="69"/>
      <c r="H28" s="69"/>
      <c r="I28" s="70"/>
      <c r="J28" s="70"/>
      <c r="K28" s="70"/>
      <c r="L28" s="70"/>
      <c r="M28" s="70"/>
      <c r="N28" s="70"/>
      <c r="O28" s="70"/>
    </row>
    <row r="29" spans="1:15" ht="15" customHeight="1">
      <c r="A29" s="110"/>
      <c r="B29" s="38"/>
      <c r="C29" s="38"/>
      <c r="D29" s="39"/>
      <c r="E29" s="37"/>
      <c r="F29" s="69"/>
      <c r="G29" s="69"/>
      <c r="H29" s="69"/>
      <c r="I29" s="70"/>
      <c r="J29" s="70"/>
      <c r="K29" s="70"/>
      <c r="L29" s="70"/>
      <c r="M29" s="70"/>
      <c r="N29" s="70"/>
      <c r="O29" s="70"/>
    </row>
    <row r="30" spans="1:15" ht="15" customHeight="1">
      <c r="A30" s="120" t="s">
        <v>6</v>
      </c>
      <c r="B30" s="42" t="s">
        <v>153</v>
      </c>
      <c r="C30" s="42" t="s">
        <v>67</v>
      </c>
      <c r="D30" s="36">
        <v>10</v>
      </c>
      <c r="E30" s="35" t="s">
        <v>68</v>
      </c>
      <c r="F30" s="76">
        <v>1680</v>
      </c>
      <c r="G30" s="76">
        <f>D30*F30</f>
        <v>16800</v>
      </c>
      <c r="H30" s="76">
        <v>8200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f>SUM(H30:N30)</f>
        <v>8200</v>
      </c>
    </row>
    <row r="31" spans="1:15" ht="15" customHeight="1">
      <c r="A31" s="110"/>
      <c r="B31" s="38" t="s">
        <v>152</v>
      </c>
      <c r="C31" s="38" t="s">
        <v>154</v>
      </c>
      <c r="D31" s="39">
        <v>5</v>
      </c>
      <c r="E31" s="37" t="s">
        <v>68</v>
      </c>
      <c r="F31" s="69">
        <v>1280</v>
      </c>
      <c r="G31" s="69">
        <f>D31*F31</f>
        <v>6400</v>
      </c>
      <c r="H31" s="69">
        <v>3200</v>
      </c>
      <c r="I31" s="70">
        <v>0</v>
      </c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70">
        <f>SUM(H31:N31)</f>
        <v>3200</v>
      </c>
    </row>
    <row r="32" spans="1:15" ht="15" customHeight="1">
      <c r="A32" s="110"/>
      <c r="B32" s="38"/>
      <c r="C32" s="38"/>
      <c r="D32" s="39"/>
      <c r="E32" s="37"/>
      <c r="F32" s="69"/>
      <c r="G32" s="69"/>
      <c r="H32" s="69"/>
      <c r="I32" s="70"/>
      <c r="J32" s="70"/>
      <c r="K32" s="70"/>
      <c r="L32" s="70"/>
      <c r="M32" s="70"/>
      <c r="N32" s="70"/>
      <c r="O32" s="70"/>
    </row>
    <row r="33" spans="1:15" ht="15" customHeight="1">
      <c r="A33" s="110"/>
      <c r="B33" s="38"/>
      <c r="C33" s="38"/>
      <c r="D33" s="39"/>
      <c r="E33" s="37"/>
      <c r="F33" s="69"/>
      <c r="G33" s="69"/>
      <c r="H33" s="69"/>
      <c r="I33" s="70"/>
      <c r="J33" s="70"/>
      <c r="K33" s="70"/>
      <c r="L33" s="70"/>
      <c r="M33" s="70"/>
      <c r="N33" s="70"/>
      <c r="O33" s="70"/>
    </row>
    <row r="34" spans="1:15" ht="15" customHeight="1">
      <c r="A34" s="110"/>
      <c r="B34" s="38"/>
      <c r="C34" s="38"/>
      <c r="D34" s="39"/>
      <c r="E34" s="37"/>
      <c r="F34" s="69"/>
      <c r="G34" s="69"/>
      <c r="H34" s="69"/>
      <c r="I34" s="70"/>
      <c r="J34" s="70"/>
      <c r="K34" s="70"/>
      <c r="L34" s="70"/>
      <c r="M34" s="70"/>
      <c r="N34" s="70"/>
      <c r="O34" s="70"/>
    </row>
    <row r="35" spans="1:15" ht="15" customHeight="1">
      <c r="A35" s="181"/>
      <c r="B35" s="79"/>
      <c r="C35" s="79"/>
      <c r="D35" s="80"/>
      <c r="E35" s="78"/>
      <c r="F35" s="81"/>
      <c r="G35" s="81"/>
      <c r="H35" s="81"/>
      <c r="I35" s="82"/>
      <c r="J35" s="82"/>
      <c r="K35" s="82"/>
      <c r="L35" s="82"/>
      <c r="M35" s="82"/>
      <c r="N35" s="82"/>
      <c r="O35" s="82"/>
    </row>
    <row r="36" spans="1:15" ht="20.100000000000001" customHeight="1">
      <c r="A36" s="137" t="s">
        <v>34</v>
      </c>
      <c r="B36" s="138"/>
      <c r="C36" s="138"/>
      <c r="D36" s="138"/>
      <c r="E36" s="138"/>
      <c r="F36" s="138"/>
      <c r="G36" s="139"/>
      <c r="H36" s="66">
        <f t="shared" ref="H36:O36" si="0">SUM(H8:H35)</f>
        <v>2249400</v>
      </c>
      <c r="I36" s="66">
        <f t="shared" si="0"/>
        <v>64360</v>
      </c>
      <c r="J36" s="66">
        <f t="shared" si="0"/>
        <v>128720</v>
      </c>
      <c r="K36" s="66">
        <f t="shared" si="0"/>
        <v>128720</v>
      </c>
      <c r="L36" s="66">
        <f t="shared" si="0"/>
        <v>128720</v>
      </c>
      <c r="M36" s="66">
        <f t="shared" si="0"/>
        <v>128720</v>
      </c>
      <c r="N36" s="66">
        <f t="shared" si="0"/>
        <v>64360</v>
      </c>
      <c r="O36" s="66">
        <f t="shared" si="0"/>
        <v>2893000</v>
      </c>
    </row>
    <row r="37" spans="1:15" ht="12" customHeight="1">
      <c r="A37" s="23"/>
      <c r="B37" s="23"/>
      <c r="C37" s="46"/>
      <c r="D37" s="23"/>
      <c r="E37" s="24"/>
      <c r="F37" s="24"/>
      <c r="G37" s="24"/>
      <c r="H37" s="23"/>
      <c r="I37" s="23"/>
    </row>
    <row r="38" spans="1:15" s="53" customFormat="1" ht="20.100000000000001" customHeight="1">
      <c r="A38" s="55" t="s">
        <v>69</v>
      </c>
      <c r="B38" s="55"/>
      <c r="C38" s="56"/>
      <c r="D38" s="55"/>
      <c r="E38" s="57"/>
      <c r="F38" s="55"/>
      <c r="G38" s="57"/>
      <c r="H38" s="57"/>
      <c r="I38" s="58"/>
      <c r="J38" s="58"/>
    </row>
    <row r="39" spans="1:15" s="25" customFormat="1" ht="15" customHeight="1">
      <c r="A39" s="111" t="s">
        <v>18</v>
      </c>
      <c r="B39" s="111" t="s">
        <v>4</v>
      </c>
      <c r="C39" s="122" t="s">
        <v>19</v>
      </c>
      <c r="D39" s="122" t="s">
        <v>32</v>
      </c>
      <c r="E39" s="122" t="s">
        <v>33</v>
      </c>
      <c r="F39" s="124"/>
      <c r="G39" s="111"/>
      <c r="H39" s="111"/>
      <c r="I39" s="131" t="s">
        <v>31</v>
      </c>
      <c r="J39" s="132"/>
      <c r="K39" s="132"/>
      <c r="L39" s="132"/>
      <c r="M39" s="132"/>
      <c r="N39" s="133"/>
      <c r="O39" s="107" t="s">
        <v>3</v>
      </c>
    </row>
    <row r="40" spans="1:15" s="25" customFormat="1" ht="15" customHeight="1">
      <c r="A40" s="112"/>
      <c r="B40" s="112"/>
      <c r="C40" s="164"/>
      <c r="D40" s="164"/>
      <c r="E40" s="112"/>
      <c r="F40" s="124"/>
      <c r="G40" s="112"/>
      <c r="H40" s="112"/>
      <c r="I40" s="104" t="s">
        <v>158</v>
      </c>
      <c r="J40" s="104" t="s">
        <v>158</v>
      </c>
      <c r="K40" s="104" t="s">
        <v>158</v>
      </c>
      <c r="L40" s="104" t="s">
        <v>158</v>
      </c>
      <c r="M40" s="104" t="s">
        <v>158</v>
      </c>
      <c r="N40" s="104" t="s">
        <v>158</v>
      </c>
      <c r="O40" s="108"/>
    </row>
    <row r="41" spans="1:15" ht="15" customHeight="1">
      <c r="A41" s="116" t="s">
        <v>8</v>
      </c>
      <c r="B41" s="7" t="s">
        <v>70</v>
      </c>
      <c r="C41" s="7" t="s">
        <v>71</v>
      </c>
      <c r="D41" s="6">
        <v>50000</v>
      </c>
      <c r="E41" s="6">
        <v>48000</v>
      </c>
      <c r="F41" s="8"/>
      <c r="G41" s="6"/>
      <c r="H41" s="6"/>
      <c r="I41" s="9">
        <v>288000</v>
      </c>
      <c r="J41" s="9">
        <v>576000</v>
      </c>
      <c r="K41" s="9">
        <v>576000</v>
      </c>
      <c r="L41" s="9">
        <v>576000</v>
      </c>
      <c r="M41" s="9">
        <v>576000</v>
      </c>
      <c r="N41" s="9">
        <v>288000</v>
      </c>
      <c r="O41" s="9">
        <f>SUM(I41:N41)</f>
        <v>2880000</v>
      </c>
    </row>
    <row r="42" spans="1:15" ht="15" customHeight="1">
      <c r="A42" s="116"/>
      <c r="B42" s="29"/>
      <c r="C42" s="29"/>
      <c r="D42" s="20"/>
      <c r="E42" s="20"/>
      <c r="F42" s="21"/>
      <c r="G42" s="20"/>
      <c r="H42" s="20"/>
      <c r="I42" s="22"/>
      <c r="J42" s="22"/>
      <c r="K42" s="22"/>
      <c r="L42" s="22"/>
      <c r="M42" s="22"/>
      <c r="N42" s="22"/>
      <c r="O42" s="22"/>
    </row>
    <row r="43" spans="1:15" ht="15" customHeight="1">
      <c r="A43" s="116"/>
      <c r="B43" s="29"/>
      <c r="C43" s="29"/>
      <c r="D43" s="20"/>
      <c r="E43" s="20"/>
      <c r="F43" s="21"/>
      <c r="G43" s="20"/>
      <c r="H43" s="20"/>
      <c r="I43" s="22"/>
      <c r="J43" s="22"/>
      <c r="K43" s="22"/>
      <c r="L43" s="22"/>
      <c r="M43" s="22"/>
      <c r="N43" s="22"/>
      <c r="O43" s="22"/>
    </row>
    <row r="44" spans="1:15" ht="15" customHeight="1">
      <c r="A44" s="116"/>
      <c r="B44" s="29"/>
      <c r="C44" s="29"/>
      <c r="D44" s="20"/>
      <c r="E44" s="20"/>
      <c r="F44" s="21"/>
      <c r="G44" s="20"/>
      <c r="H44" s="20"/>
      <c r="I44" s="22"/>
      <c r="J44" s="22"/>
      <c r="K44" s="22"/>
      <c r="L44" s="22"/>
      <c r="M44" s="22"/>
      <c r="N44" s="22"/>
      <c r="O44" s="22"/>
    </row>
    <row r="45" spans="1:15" ht="15" customHeight="1">
      <c r="A45" s="116"/>
      <c r="B45" s="11"/>
      <c r="C45" s="11"/>
      <c r="D45" s="10"/>
      <c r="E45" s="10"/>
      <c r="F45" s="12"/>
      <c r="G45" s="10"/>
      <c r="H45" s="10"/>
      <c r="I45" s="13"/>
      <c r="J45" s="13"/>
      <c r="K45" s="13"/>
      <c r="L45" s="13"/>
      <c r="M45" s="13"/>
      <c r="N45" s="13"/>
      <c r="O45" s="13"/>
    </row>
    <row r="46" spans="1:15" ht="15" customHeight="1">
      <c r="A46" s="115" t="s">
        <v>9</v>
      </c>
      <c r="B46" s="7" t="s">
        <v>72</v>
      </c>
      <c r="C46" s="7" t="s">
        <v>73</v>
      </c>
      <c r="D46" s="6">
        <v>10000</v>
      </c>
      <c r="E46" s="6">
        <v>9500</v>
      </c>
      <c r="F46" s="8"/>
      <c r="G46" s="6"/>
      <c r="H46" s="6"/>
      <c r="I46" s="9">
        <v>57000</v>
      </c>
      <c r="J46" s="9">
        <v>114000</v>
      </c>
      <c r="K46" s="9">
        <v>114000</v>
      </c>
      <c r="L46" s="9">
        <v>114000</v>
      </c>
      <c r="M46" s="9">
        <v>114000</v>
      </c>
      <c r="N46" s="9">
        <v>57000</v>
      </c>
      <c r="O46" s="9">
        <f>SUM(I46:N46)</f>
        <v>570000</v>
      </c>
    </row>
    <row r="47" spans="1:15" ht="15" customHeight="1">
      <c r="A47" s="116"/>
      <c r="B47" s="11" t="s">
        <v>74</v>
      </c>
      <c r="C47" s="11" t="s">
        <v>75</v>
      </c>
      <c r="D47" s="10">
        <v>500</v>
      </c>
      <c r="E47" s="10">
        <v>500</v>
      </c>
      <c r="F47" s="12"/>
      <c r="G47" s="10"/>
      <c r="H47" s="10"/>
      <c r="I47" s="13">
        <v>3000</v>
      </c>
      <c r="J47" s="13">
        <v>6000</v>
      </c>
      <c r="K47" s="13">
        <v>6000</v>
      </c>
      <c r="L47" s="13">
        <v>6000</v>
      </c>
      <c r="M47" s="13">
        <v>6000</v>
      </c>
      <c r="N47" s="13">
        <v>3000</v>
      </c>
      <c r="O47" s="13">
        <f>SUM(I47:N47)</f>
        <v>30000</v>
      </c>
    </row>
    <row r="48" spans="1:15" ht="15" customHeight="1">
      <c r="A48" s="116"/>
      <c r="B48" s="47"/>
      <c r="C48" s="47"/>
      <c r="D48" s="14"/>
      <c r="E48" s="14"/>
      <c r="F48" s="15"/>
      <c r="G48" s="14"/>
      <c r="H48" s="14"/>
      <c r="I48" s="16"/>
      <c r="J48" s="16"/>
      <c r="K48" s="16"/>
      <c r="L48" s="16"/>
      <c r="M48" s="16"/>
      <c r="N48" s="16"/>
      <c r="O48" s="16"/>
    </row>
    <row r="49" spans="1:15" ht="15" customHeight="1">
      <c r="A49" s="116"/>
      <c r="B49" s="47"/>
      <c r="C49" s="47"/>
      <c r="D49" s="14"/>
      <c r="E49" s="14"/>
      <c r="F49" s="15"/>
      <c r="G49" s="14"/>
      <c r="H49" s="14"/>
      <c r="I49" s="16"/>
      <c r="J49" s="16"/>
      <c r="K49" s="16"/>
      <c r="L49" s="16"/>
      <c r="M49" s="16"/>
      <c r="N49" s="16"/>
      <c r="O49" s="16"/>
    </row>
    <row r="50" spans="1:15" ht="15" customHeight="1">
      <c r="A50" s="116"/>
      <c r="B50" s="47"/>
      <c r="C50" s="47"/>
      <c r="D50" s="14"/>
      <c r="E50" s="14"/>
      <c r="F50" s="15"/>
      <c r="G50" s="14"/>
      <c r="H50" s="14"/>
      <c r="I50" s="16"/>
      <c r="J50" s="16"/>
      <c r="K50" s="16"/>
      <c r="L50" s="16"/>
      <c r="M50" s="16"/>
      <c r="N50" s="16"/>
      <c r="O50" s="16"/>
    </row>
    <row r="51" spans="1:15" ht="15" customHeight="1">
      <c r="A51" s="115" t="s">
        <v>6</v>
      </c>
      <c r="B51" s="7" t="s">
        <v>76</v>
      </c>
      <c r="C51" s="7" t="s">
        <v>155</v>
      </c>
      <c r="D51" s="6">
        <v>25000</v>
      </c>
      <c r="E51" s="6">
        <v>25000</v>
      </c>
      <c r="F51" s="8"/>
      <c r="G51" s="6"/>
      <c r="H51" s="6"/>
      <c r="I51" s="9">
        <v>150000</v>
      </c>
      <c r="J51" s="9">
        <v>300000</v>
      </c>
      <c r="K51" s="9">
        <v>300000</v>
      </c>
      <c r="L51" s="9">
        <v>300000</v>
      </c>
      <c r="M51" s="9">
        <v>300000</v>
      </c>
      <c r="N51" s="9">
        <v>150000</v>
      </c>
      <c r="O51" s="9">
        <f>SUM(I51:N51)</f>
        <v>1500000</v>
      </c>
    </row>
    <row r="52" spans="1:15" ht="15" customHeight="1">
      <c r="A52" s="116"/>
      <c r="B52" s="11" t="s">
        <v>77</v>
      </c>
      <c r="C52" s="11" t="s">
        <v>78</v>
      </c>
      <c r="D52" s="10">
        <v>4800</v>
      </c>
      <c r="E52" s="10">
        <v>4800</v>
      </c>
      <c r="F52" s="12"/>
      <c r="G52" s="10"/>
      <c r="H52" s="10"/>
      <c r="I52" s="13">
        <v>28800</v>
      </c>
      <c r="J52" s="13">
        <v>57600</v>
      </c>
      <c r="K52" s="13">
        <v>57600</v>
      </c>
      <c r="L52" s="13">
        <v>57600</v>
      </c>
      <c r="M52" s="13">
        <v>57600</v>
      </c>
      <c r="N52" s="13">
        <v>28800</v>
      </c>
      <c r="O52" s="13">
        <f>SUM(I52:N52)</f>
        <v>288000</v>
      </c>
    </row>
    <row r="53" spans="1:15" ht="15" customHeight="1">
      <c r="A53" s="116"/>
      <c r="B53" s="47" t="s">
        <v>77</v>
      </c>
      <c r="C53" s="47" t="s">
        <v>79</v>
      </c>
      <c r="D53" s="14">
        <v>4800</v>
      </c>
      <c r="E53" s="14">
        <v>4800</v>
      </c>
      <c r="F53" s="15"/>
      <c r="G53" s="14"/>
      <c r="H53" s="14"/>
      <c r="I53" s="13">
        <v>28800</v>
      </c>
      <c r="J53" s="13">
        <v>57600</v>
      </c>
      <c r="K53" s="13">
        <v>57600</v>
      </c>
      <c r="L53" s="13">
        <v>57600</v>
      </c>
      <c r="M53" s="13">
        <v>57600</v>
      </c>
      <c r="N53" s="13">
        <v>28800</v>
      </c>
      <c r="O53" s="16">
        <f>SUM(I53:N53)</f>
        <v>288000</v>
      </c>
    </row>
    <row r="54" spans="1:15" ht="15" customHeight="1">
      <c r="A54" s="116"/>
      <c r="B54" s="47"/>
      <c r="C54" s="47"/>
      <c r="D54" s="14"/>
      <c r="E54" s="14"/>
      <c r="F54" s="15"/>
      <c r="G54" s="14"/>
      <c r="H54" s="14"/>
      <c r="I54" s="16"/>
      <c r="J54" s="16"/>
      <c r="K54" s="16"/>
      <c r="L54" s="16"/>
      <c r="M54" s="16"/>
      <c r="N54" s="16"/>
      <c r="O54" s="16"/>
    </row>
    <row r="55" spans="1:15" ht="15" customHeight="1">
      <c r="A55" s="116"/>
      <c r="B55" s="47"/>
      <c r="C55" s="47"/>
      <c r="D55" s="14"/>
      <c r="E55" s="14"/>
      <c r="F55" s="15"/>
      <c r="G55" s="14"/>
      <c r="H55" s="14"/>
      <c r="I55" s="16"/>
      <c r="J55" s="16"/>
      <c r="K55" s="16"/>
      <c r="L55" s="16"/>
      <c r="M55" s="16"/>
      <c r="N55" s="16"/>
      <c r="O55" s="16"/>
    </row>
    <row r="56" spans="1:15" ht="20.100000000000001" customHeight="1">
      <c r="A56" s="137" t="s">
        <v>157</v>
      </c>
      <c r="B56" s="138"/>
      <c r="C56" s="138"/>
      <c r="D56" s="138"/>
      <c r="E56" s="138"/>
      <c r="F56" s="138"/>
      <c r="G56" s="138"/>
      <c r="H56" s="66"/>
      <c r="I56" s="66">
        <f t="shared" ref="I56:O56" si="1">SUM(I41:I55)</f>
        <v>555600</v>
      </c>
      <c r="J56" s="66">
        <f t="shared" si="1"/>
        <v>1111200</v>
      </c>
      <c r="K56" s="66">
        <f t="shared" si="1"/>
        <v>1111200</v>
      </c>
      <c r="L56" s="66">
        <f t="shared" si="1"/>
        <v>1111200</v>
      </c>
      <c r="M56" s="66">
        <f t="shared" si="1"/>
        <v>1111200</v>
      </c>
      <c r="N56" s="66">
        <f t="shared" si="1"/>
        <v>555600</v>
      </c>
      <c r="O56" s="66">
        <f t="shared" si="1"/>
        <v>5556000</v>
      </c>
    </row>
    <row r="57" spans="1:15" s="30" customFormat="1" ht="12" customHeight="1">
      <c r="A57" s="23"/>
      <c r="B57" s="23"/>
      <c r="C57" s="46"/>
      <c r="D57" s="23"/>
      <c r="E57" s="24"/>
      <c r="F57" s="23"/>
      <c r="G57" s="24"/>
      <c r="H57" s="24"/>
      <c r="I57" s="23"/>
      <c r="J57" s="23"/>
      <c r="K57" s="23"/>
      <c r="L57" s="23"/>
      <c r="M57" s="23"/>
      <c r="N57" s="23"/>
      <c r="O57" s="23"/>
    </row>
    <row r="58" spans="1:15" s="53" customFormat="1" ht="20.100000000000001" customHeight="1">
      <c r="A58" s="55" t="s">
        <v>42</v>
      </c>
      <c r="B58" s="55"/>
      <c r="C58" s="56"/>
      <c r="D58" s="55"/>
      <c r="E58" s="57"/>
      <c r="F58" s="55"/>
      <c r="G58" s="57"/>
      <c r="H58" s="57"/>
      <c r="I58" s="55"/>
      <c r="J58" s="55"/>
    </row>
    <row r="59" spans="1:15" s="25" customFormat="1" ht="15" customHeight="1">
      <c r="A59" s="111" t="s">
        <v>18</v>
      </c>
      <c r="B59" s="111" t="s">
        <v>22</v>
      </c>
      <c r="C59" s="122" t="s">
        <v>23</v>
      </c>
      <c r="D59" s="122" t="s">
        <v>32</v>
      </c>
      <c r="E59" s="122" t="s">
        <v>33</v>
      </c>
      <c r="F59" s="124"/>
      <c r="G59" s="111"/>
      <c r="H59" s="111"/>
      <c r="I59" s="131" t="s">
        <v>31</v>
      </c>
      <c r="J59" s="132"/>
      <c r="K59" s="132"/>
      <c r="L59" s="132"/>
      <c r="M59" s="132"/>
      <c r="N59" s="133"/>
      <c r="O59" s="107" t="s">
        <v>3</v>
      </c>
    </row>
    <row r="60" spans="1:15" s="25" customFormat="1" ht="15" customHeight="1">
      <c r="A60" s="112"/>
      <c r="B60" s="112"/>
      <c r="C60" s="164"/>
      <c r="D60" s="112"/>
      <c r="E60" s="112"/>
      <c r="F60" s="124"/>
      <c r="G60" s="112"/>
      <c r="H60" s="112"/>
      <c r="I60" s="104" t="s">
        <v>158</v>
      </c>
      <c r="J60" s="104" t="s">
        <v>158</v>
      </c>
      <c r="K60" s="104" t="s">
        <v>158</v>
      </c>
      <c r="L60" s="104" t="s">
        <v>158</v>
      </c>
      <c r="M60" s="104" t="s">
        <v>158</v>
      </c>
      <c r="N60" s="104" t="s">
        <v>158</v>
      </c>
      <c r="O60" s="108"/>
    </row>
    <row r="61" spans="1:15" ht="15" customHeight="1">
      <c r="A61" s="146"/>
      <c r="B61" s="7" t="s">
        <v>80</v>
      </c>
      <c r="C61" s="7" t="s">
        <v>81</v>
      </c>
      <c r="D61" s="6">
        <v>10000</v>
      </c>
      <c r="E61" s="6">
        <v>8500</v>
      </c>
      <c r="F61" s="8"/>
      <c r="G61" s="6"/>
      <c r="H61" s="6"/>
      <c r="I61" s="9">
        <v>51000</v>
      </c>
      <c r="J61" s="9">
        <v>102000</v>
      </c>
      <c r="K61" s="9">
        <v>102000</v>
      </c>
      <c r="L61" s="9">
        <v>102000</v>
      </c>
      <c r="M61" s="9">
        <v>102000</v>
      </c>
      <c r="N61" s="9">
        <v>51000</v>
      </c>
      <c r="O61" s="9">
        <f>SUM(I61:N61)</f>
        <v>510000</v>
      </c>
    </row>
    <row r="62" spans="1:15" ht="21">
      <c r="A62" s="147"/>
      <c r="B62" s="11" t="s">
        <v>82</v>
      </c>
      <c r="C62" s="11" t="s">
        <v>83</v>
      </c>
      <c r="D62" s="10">
        <v>50000</v>
      </c>
      <c r="E62" s="10">
        <v>45000</v>
      </c>
      <c r="F62" s="12"/>
      <c r="G62" s="10"/>
      <c r="H62" s="10"/>
      <c r="I62" s="13">
        <v>270000</v>
      </c>
      <c r="J62" s="13">
        <v>540000</v>
      </c>
      <c r="K62" s="13">
        <v>540000</v>
      </c>
      <c r="L62" s="13">
        <v>540000</v>
      </c>
      <c r="M62" s="13">
        <v>540000</v>
      </c>
      <c r="N62" s="13">
        <v>270000</v>
      </c>
      <c r="O62" s="13">
        <f>SUM(I62:N62)</f>
        <v>2700000</v>
      </c>
    </row>
    <row r="63" spans="1:15" ht="15" customHeight="1">
      <c r="A63" s="147"/>
      <c r="B63" s="11"/>
      <c r="C63" s="11"/>
      <c r="D63" s="10"/>
      <c r="E63" s="10"/>
      <c r="F63" s="12"/>
      <c r="G63" s="10"/>
      <c r="H63" s="10"/>
      <c r="I63" s="13"/>
      <c r="J63" s="13"/>
      <c r="K63" s="13"/>
      <c r="L63" s="13"/>
      <c r="M63" s="13"/>
      <c r="N63" s="13"/>
      <c r="O63" s="13"/>
    </row>
    <row r="64" spans="1:15" ht="15" customHeight="1">
      <c r="A64" s="147"/>
      <c r="B64" s="11"/>
      <c r="C64" s="11"/>
      <c r="D64" s="10"/>
      <c r="E64" s="10"/>
      <c r="F64" s="12"/>
      <c r="G64" s="10"/>
      <c r="H64" s="10"/>
      <c r="I64" s="13"/>
      <c r="J64" s="13"/>
      <c r="K64" s="13"/>
      <c r="L64" s="13"/>
      <c r="M64" s="13"/>
      <c r="N64" s="13"/>
      <c r="O64" s="13"/>
    </row>
    <row r="65" spans="1:15" ht="15" customHeight="1">
      <c r="A65" s="147"/>
      <c r="B65" s="11"/>
      <c r="C65" s="11"/>
      <c r="D65" s="10"/>
      <c r="E65" s="10"/>
      <c r="F65" s="12"/>
      <c r="G65" s="10"/>
      <c r="H65" s="10"/>
      <c r="I65" s="13"/>
      <c r="J65" s="13"/>
      <c r="K65" s="13"/>
      <c r="L65" s="13"/>
      <c r="M65" s="13"/>
      <c r="N65" s="13"/>
      <c r="O65" s="13"/>
    </row>
    <row r="66" spans="1:15" ht="15" customHeight="1">
      <c r="A66" s="147"/>
      <c r="B66" s="64"/>
      <c r="C66" s="64"/>
      <c r="D66" s="17"/>
      <c r="E66" s="17"/>
      <c r="F66" s="18"/>
      <c r="G66" s="17"/>
      <c r="H66" s="17"/>
      <c r="I66" s="19"/>
      <c r="J66" s="19"/>
      <c r="K66" s="19"/>
      <c r="L66" s="19"/>
      <c r="M66" s="19"/>
      <c r="N66" s="19"/>
      <c r="O66" s="19"/>
    </row>
    <row r="67" spans="1:15" ht="20.100000000000001" customHeight="1">
      <c r="A67" s="137" t="s">
        <v>35</v>
      </c>
      <c r="B67" s="138"/>
      <c r="C67" s="138"/>
      <c r="D67" s="138"/>
      <c r="E67" s="138"/>
      <c r="F67" s="138"/>
      <c r="G67" s="138"/>
      <c r="H67" s="66"/>
      <c r="I67" s="66">
        <f t="shared" ref="I67:O67" si="2">SUM(I61:I66)</f>
        <v>321000</v>
      </c>
      <c r="J67" s="66">
        <f t="shared" si="2"/>
        <v>642000</v>
      </c>
      <c r="K67" s="66">
        <f t="shared" si="2"/>
        <v>642000</v>
      </c>
      <c r="L67" s="66">
        <f t="shared" si="2"/>
        <v>642000</v>
      </c>
      <c r="M67" s="66">
        <f t="shared" si="2"/>
        <v>642000</v>
      </c>
      <c r="N67" s="66">
        <f t="shared" si="2"/>
        <v>321000</v>
      </c>
      <c r="O67" s="66">
        <f t="shared" si="2"/>
        <v>3210000</v>
      </c>
    </row>
    <row r="68" spans="1:15" ht="12" customHeight="1">
      <c r="A68" s="23"/>
      <c r="B68" s="23"/>
      <c r="C68" s="46"/>
      <c r="D68" s="23"/>
      <c r="E68" s="24"/>
      <c r="G68" s="24"/>
      <c r="H68" s="24"/>
      <c r="I68" s="23"/>
      <c r="J68" s="23"/>
    </row>
    <row r="69" spans="1:15" s="53" customFormat="1" ht="20.100000000000001" customHeight="1">
      <c r="A69" s="53" t="s">
        <v>43</v>
      </c>
      <c r="C69" s="54"/>
    </row>
    <row r="70" spans="1:15" s="25" customFormat="1" ht="15" customHeight="1">
      <c r="A70" s="111" t="s">
        <v>18</v>
      </c>
      <c r="B70" s="124" t="s">
        <v>20</v>
      </c>
      <c r="C70" s="124"/>
      <c r="D70" s="167" t="s">
        <v>28</v>
      </c>
      <c r="E70" s="168" t="s">
        <v>29</v>
      </c>
      <c r="F70" s="167" t="s">
        <v>30</v>
      </c>
      <c r="G70" s="165" t="s">
        <v>17</v>
      </c>
      <c r="H70" s="166"/>
      <c r="I70" s="131" t="s">
        <v>36</v>
      </c>
      <c r="J70" s="132"/>
      <c r="K70" s="132"/>
      <c r="L70" s="132"/>
      <c r="M70" s="132"/>
      <c r="N70" s="133"/>
      <c r="O70" s="107" t="s">
        <v>3</v>
      </c>
    </row>
    <row r="71" spans="1:15" s="25" customFormat="1" ht="15" customHeight="1">
      <c r="A71" s="112"/>
      <c r="B71" s="5" t="s">
        <v>39</v>
      </c>
      <c r="C71" s="28" t="s">
        <v>40</v>
      </c>
      <c r="D71" s="122"/>
      <c r="E71" s="107"/>
      <c r="F71" s="122"/>
      <c r="G71" s="5" t="s">
        <v>14</v>
      </c>
      <c r="H71" s="5" t="s">
        <v>15</v>
      </c>
      <c r="I71" s="104" t="s">
        <v>158</v>
      </c>
      <c r="J71" s="104" t="s">
        <v>158</v>
      </c>
      <c r="K71" s="104" t="s">
        <v>158</v>
      </c>
      <c r="L71" s="104" t="s">
        <v>158</v>
      </c>
      <c r="M71" s="104" t="s">
        <v>158</v>
      </c>
      <c r="N71" s="104" t="s">
        <v>158</v>
      </c>
      <c r="O71" s="159"/>
    </row>
    <row r="72" spans="1:15" ht="15" customHeight="1">
      <c r="A72" s="143" t="s">
        <v>51</v>
      </c>
      <c r="B72" s="140" t="s">
        <v>84</v>
      </c>
      <c r="C72" s="48" t="s">
        <v>85</v>
      </c>
      <c r="D72" s="6" t="s">
        <v>86</v>
      </c>
      <c r="E72" s="8">
        <v>20</v>
      </c>
      <c r="F72" s="6">
        <v>45000</v>
      </c>
      <c r="G72" s="83">
        <f t="shared" ref="G72:G110" si="3">F72*E72</f>
        <v>900000</v>
      </c>
      <c r="H72" s="83">
        <f t="shared" ref="H72:H110" si="4">G72*0.85</f>
        <v>765000</v>
      </c>
      <c r="I72" s="84">
        <v>0</v>
      </c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84">
        <f t="shared" ref="O72:O110" si="5">SUM(H72:N72)</f>
        <v>765000</v>
      </c>
    </row>
    <row r="73" spans="1:15" ht="15" customHeight="1">
      <c r="A73" s="144"/>
      <c r="B73" s="142"/>
      <c r="C73" s="98" t="s">
        <v>87</v>
      </c>
      <c r="D73" s="14" t="s">
        <v>88</v>
      </c>
      <c r="E73" s="15">
        <v>60</v>
      </c>
      <c r="F73" s="14">
        <v>50000</v>
      </c>
      <c r="G73" s="99">
        <f t="shared" si="3"/>
        <v>3000000</v>
      </c>
      <c r="H73" s="99">
        <f t="shared" si="4"/>
        <v>2550000</v>
      </c>
      <c r="I73" s="100">
        <v>0</v>
      </c>
      <c r="J73" s="100">
        <v>0</v>
      </c>
      <c r="K73" s="100">
        <v>0</v>
      </c>
      <c r="L73" s="100">
        <v>0</v>
      </c>
      <c r="M73" s="100">
        <v>0</v>
      </c>
      <c r="N73" s="100">
        <v>0</v>
      </c>
      <c r="O73" s="100">
        <f t="shared" si="5"/>
        <v>2550000</v>
      </c>
    </row>
    <row r="74" spans="1:15" ht="15" customHeight="1">
      <c r="A74" s="144"/>
      <c r="B74" s="140" t="s">
        <v>89</v>
      </c>
      <c r="C74" s="48" t="s">
        <v>90</v>
      </c>
      <c r="D74" s="6" t="s">
        <v>86</v>
      </c>
      <c r="E74" s="8">
        <v>10</v>
      </c>
      <c r="F74" s="6">
        <v>45000</v>
      </c>
      <c r="G74" s="83">
        <f t="shared" si="3"/>
        <v>450000</v>
      </c>
      <c r="H74" s="83">
        <f t="shared" si="4"/>
        <v>382500</v>
      </c>
      <c r="I74" s="84">
        <v>0</v>
      </c>
      <c r="J74" s="84">
        <v>0</v>
      </c>
      <c r="K74" s="84">
        <v>0</v>
      </c>
      <c r="L74" s="84">
        <v>0</v>
      </c>
      <c r="M74" s="84">
        <v>0</v>
      </c>
      <c r="N74" s="84">
        <v>0</v>
      </c>
      <c r="O74" s="84">
        <f t="shared" si="5"/>
        <v>382500</v>
      </c>
    </row>
    <row r="75" spans="1:15" ht="15" customHeight="1">
      <c r="A75" s="144"/>
      <c r="B75" s="141"/>
      <c r="C75" s="50" t="s">
        <v>91</v>
      </c>
      <c r="D75" s="10" t="s">
        <v>86</v>
      </c>
      <c r="E75" s="12">
        <v>20</v>
      </c>
      <c r="F75" s="10">
        <v>45000</v>
      </c>
      <c r="G75" s="87">
        <f t="shared" si="3"/>
        <v>900000</v>
      </c>
      <c r="H75" s="87">
        <f t="shared" si="4"/>
        <v>765000</v>
      </c>
      <c r="I75" s="88">
        <v>0</v>
      </c>
      <c r="J75" s="88">
        <v>0</v>
      </c>
      <c r="K75" s="88">
        <v>0</v>
      </c>
      <c r="L75" s="88">
        <v>0</v>
      </c>
      <c r="M75" s="88">
        <v>0</v>
      </c>
      <c r="N75" s="88">
        <v>0</v>
      </c>
      <c r="O75" s="88">
        <f t="shared" si="5"/>
        <v>765000</v>
      </c>
    </row>
    <row r="76" spans="1:15" ht="15" customHeight="1">
      <c r="A76" s="144"/>
      <c r="B76" s="141"/>
      <c r="C76" s="50" t="s">
        <v>92</v>
      </c>
      <c r="D76" s="10" t="s">
        <v>94</v>
      </c>
      <c r="E76" s="12">
        <v>20</v>
      </c>
      <c r="F76" s="10">
        <v>35000</v>
      </c>
      <c r="G76" s="87">
        <f t="shared" si="3"/>
        <v>700000</v>
      </c>
      <c r="H76" s="87">
        <f t="shared" si="4"/>
        <v>595000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f t="shared" si="5"/>
        <v>595000</v>
      </c>
    </row>
    <row r="77" spans="1:15" ht="15" customHeight="1">
      <c r="A77" s="144"/>
      <c r="B77" s="141"/>
      <c r="C77" s="50" t="s">
        <v>95</v>
      </c>
      <c r="D77" s="10" t="s">
        <v>94</v>
      </c>
      <c r="E77" s="12">
        <v>10</v>
      </c>
      <c r="F77" s="10">
        <v>35000</v>
      </c>
      <c r="G77" s="87">
        <f t="shared" si="3"/>
        <v>350000</v>
      </c>
      <c r="H77" s="87">
        <f t="shared" si="4"/>
        <v>297500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f t="shared" si="5"/>
        <v>297500</v>
      </c>
    </row>
    <row r="78" spans="1:15" ht="15" customHeight="1">
      <c r="A78" s="144"/>
      <c r="B78" s="141"/>
      <c r="C78" s="50" t="s">
        <v>96</v>
      </c>
      <c r="D78" s="10" t="s">
        <v>94</v>
      </c>
      <c r="E78" s="12">
        <v>20</v>
      </c>
      <c r="F78" s="10">
        <v>35000</v>
      </c>
      <c r="G78" s="87">
        <f t="shared" si="3"/>
        <v>700000</v>
      </c>
      <c r="H78" s="87">
        <f t="shared" si="4"/>
        <v>595000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f t="shared" si="5"/>
        <v>595000</v>
      </c>
    </row>
    <row r="79" spans="1:15" ht="15" customHeight="1">
      <c r="A79" s="144"/>
      <c r="B79" s="141"/>
      <c r="C79" s="50" t="s">
        <v>97</v>
      </c>
      <c r="D79" s="10" t="s">
        <v>94</v>
      </c>
      <c r="E79" s="12">
        <v>5</v>
      </c>
      <c r="F79" s="10">
        <v>35000</v>
      </c>
      <c r="G79" s="87">
        <f t="shared" si="3"/>
        <v>175000</v>
      </c>
      <c r="H79" s="87">
        <f t="shared" si="4"/>
        <v>148750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f t="shared" si="5"/>
        <v>148750</v>
      </c>
    </row>
    <row r="80" spans="1:15" ht="15" customHeight="1">
      <c r="A80" s="144"/>
      <c r="B80" s="142"/>
      <c r="C80" s="49" t="s">
        <v>98</v>
      </c>
      <c r="D80" s="17" t="s">
        <v>86</v>
      </c>
      <c r="E80" s="18">
        <v>5</v>
      </c>
      <c r="F80" s="17">
        <v>45000</v>
      </c>
      <c r="G80" s="89">
        <f t="shared" si="3"/>
        <v>225000</v>
      </c>
      <c r="H80" s="89">
        <f t="shared" si="4"/>
        <v>191250</v>
      </c>
      <c r="I80" s="90">
        <v>0</v>
      </c>
      <c r="J80" s="90">
        <v>0</v>
      </c>
      <c r="K80" s="90">
        <v>0</v>
      </c>
      <c r="L80" s="90">
        <v>0</v>
      </c>
      <c r="M80" s="90">
        <v>0</v>
      </c>
      <c r="N80" s="90">
        <v>0</v>
      </c>
      <c r="O80" s="90">
        <f t="shared" si="5"/>
        <v>191250</v>
      </c>
    </row>
    <row r="81" spans="1:15" ht="15" customHeight="1">
      <c r="A81" s="144"/>
      <c r="B81" s="140" t="s">
        <v>99</v>
      </c>
      <c r="C81" s="101" t="s">
        <v>90</v>
      </c>
      <c r="D81" s="20" t="s">
        <v>86</v>
      </c>
      <c r="E81" s="21">
        <v>10</v>
      </c>
      <c r="F81" s="20">
        <v>45000</v>
      </c>
      <c r="G81" s="85">
        <f t="shared" si="3"/>
        <v>450000</v>
      </c>
      <c r="H81" s="85">
        <f t="shared" si="4"/>
        <v>382500</v>
      </c>
      <c r="I81" s="86">
        <v>0</v>
      </c>
      <c r="J81" s="86">
        <v>0</v>
      </c>
      <c r="K81" s="86">
        <v>0</v>
      </c>
      <c r="L81" s="86">
        <v>0</v>
      </c>
      <c r="M81" s="86">
        <v>0</v>
      </c>
      <c r="N81" s="86">
        <v>0</v>
      </c>
      <c r="O81" s="86">
        <f t="shared" si="5"/>
        <v>382500</v>
      </c>
    </row>
    <row r="82" spans="1:15" ht="15" customHeight="1">
      <c r="A82" s="144"/>
      <c r="B82" s="141"/>
      <c r="C82" s="50" t="s">
        <v>91</v>
      </c>
      <c r="D82" s="10" t="s">
        <v>86</v>
      </c>
      <c r="E82" s="12">
        <v>20</v>
      </c>
      <c r="F82" s="10">
        <v>45000</v>
      </c>
      <c r="G82" s="87">
        <f t="shared" si="3"/>
        <v>900000</v>
      </c>
      <c r="H82" s="87">
        <f t="shared" si="4"/>
        <v>765000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f t="shared" si="5"/>
        <v>765000</v>
      </c>
    </row>
    <row r="83" spans="1:15" ht="15" customHeight="1">
      <c r="A83" s="144"/>
      <c r="B83" s="141"/>
      <c r="C83" s="50" t="s">
        <v>92</v>
      </c>
      <c r="D83" s="10" t="s">
        <v>94</v>
      </c>
      <c r="E83" s="12">
        <v>20</v>
      </c>
      <c r="F83" s="10">
        <v>35000</v>
      </c>
      <c r="G83" s="87">
        <f t="shared" si="3"/>
        <v>700000</v>
      </c>
      <c r="H83" s="87">
        <f t="shared" si="4"/>
        <v>595000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f t="shared" si="5"/>
        <v>595000</v>
      </c>
    </row>
    <row r="84" spans="1:15" ht="15" customHeight="1">
      <c r="A84" s="144"/>
      <c r="B84" s="141"/>
      <c r="C84" s="50" t="s">
        <v>95</v>
      </c>
      <c r="D84" s="10" t="s">
        <v>100</v>
      </c>
      <c r="E84" s="12">
        <v>10</v>
      </c>
      <c r="F84" s="10">
        <v>35000</v>
      </c>
      <c r="G84" s="87">
        <f t="shared" si="3"/>
        <v>350000</v>
      </c>
      <c r="H84" s="87">
        <f t="shared" si="4"/>
        <v>297500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f t="shared" si="5"/>
        <v>297500</v>
      </c>
    </row>
    <row r="85" spans="1:15" ht="15" customHeight="1">
      <c r="A85" s="144"/>
      <c r="B85" s="141"/>
      <c r="C85" s="50" t="s">
        <v>96</v>
      </c>
      <c r="D85" s="10" t="s">
        <v>94</v>
      </c>
      <c r="E85" s="12">
        <v>20</v>
      </c>
      <c r="F85" s="10">
        <v>35000</v>
      </c>
      <c r="G85" s="87">
        <f t="shared" si="3"/>
        <v>700000</v>
      </c>
      <c r="H85" s="87">
        <f t="shared" si="4"/>
        <v>595000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f t="shared" si="5"/>
        <v>595000</v>
      </c>
    </row>
    <row r="86" spans="1:15" ht="15" customHeight="1">
      <c r="A86" s="144"/>
      <c r="B86" s="141"/>
      <c r="C86" s="50" t="s">
        <v>97</v>
      </c>
      <c r="D86" s="10" t="s">
        <v>94</v>
      </c>
      <c r="E86" s="12">
        <v>5</v>
      </c>
      <c r="F86" s="10">
        <v>35000</v>
      </c>
      <c r="G86" s="87">
        <f t="shared" si="3"/>
        <v>175000</v>
      </c>
      <c r="H86" s="87">
        <f t="shared" si="4"/>
        <v>148750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f t="shared" si="5"/>
        <v>148750</v>
      </c>
    </row>
    <row r="87" spans="1:15" ht="15" customHeight="1">
      <c r="A87" s="144"/>
      <c r="B87" s="141"/>
      <c r="C87" s="98" t="s">
        <v>98</v>
      </c>
      <c r="D87" s="14" t="s">
        <v>86</v>
      </c>
      <c r="E87" s="15">
        <v>5</v>
      </c>
      <c r="F87" s="14">
        <v>45000</v>
      </c>
      <c r="G87" s="99">
        <f t="shared" si="3"/>
        <v>225000</v>
      </c>
      <c r="H87" s="99">
        <f t="shared" si="4"/>
        <v>191250</v>
      </c>
      <c r="I87" s="100">
        <v>0</v>
      </c>
      <c r="J87" s="100">
        <v>0</v>
      </c>
      <c r="K87" s="100">
        <v>0</v>
      </c>
      <c r="L87" s="100">
        <v>0</v>
      </c>
      <c r="M87" s="100">
        <v>0</v>
      </c>
      <c r="N87" s="100">
        <v>0</v>
      </c>
      <c r="O87" s="100">
        <f t="shared" si="5"/>
        <v>191250</v>
      </c>
    </row>
    <row r="88" spans="1:15" ht="15" customHeight="1">
      <c r="A88" s="144"/>
      <c r="B88" s="140" t="s">
        <v>101</v>
      </c>
      <c r="C88" s="48" t="s">
        <v>90</v>
      </c>
      <c r="D88" s="6" t="s">
        <v>86</v>
      </c>
      <c r="E88" s="8">
        <v>10</v>
      </c>
      <c r="F88" s="6">
        <v>45000</v>
      </c>
      <c r="G88" s="83">
        <f t="shared" si="3"/>
        <v>450000</v>
      </c>
      <c r="H88" s="83">
        <f t="shared" si="4"/>
        <v>382500</v>
      </c>
      <c r="I88" s="84">
        <v>0</v>
      </c>
      <c r="J88" s="84">
        <v>0</v>
      </c>
      <c r="K88" s="84">
        <v>0</v>
      </c>
      <c r="L88" s="84">
        <v>0</v>
      </c>
      <c r="M88" s="84">
        <v>0</v>
      </c>
      <c r="N88" s="84">
        <v>0</v>
      </c>
      <c r="O88" s="84">
        <f t="shared" si="5"/>
        <v>382500</v>
      </c>
    </row>
    <row r="89" spans="1:15" ht="15" customHeight="1">
      <c r="A89" s="144"/>
      <c r="B89" s="141"/>
      <c r="C89" s="50" t="s">
        <v>91</v>
      </c>
      <c r="D89" s="10" t="s">
        <v>86</v>
      </c>
      <c r="E89" s="12">
        <v>20</v>
      </c>
      <c r="F89" s="10">
        <v>45000</v>
      </c>
      <c r="G89" s="87">
        <f t="shared" si="3"/>
        <v>900000</v>
      </c>
      <c r="H89" s="87">
        <f t="shared" si="4"/>
        <v>765000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f t="shared" si="5"/>
        <v>765000</v>
      </c>
    </row>
    <row r="90" spans="1:15" ht="15" customHeight="1">
      <c r="A90" s="144"/>
      <c r="B90" s="141"/>
      <c r="C90" s="50" t="s">
        <v>92</v>
      </c>
      <c r="D90" s="10" t="s">
        <v>94</v>
      </c>
      <c r="E90" s="12">
        <v>20</v>
      </c>
      <c r="F90" s="10">
        <v>35000</v>
      </c>
      <c r="G90" s="87">
        <f t="shared" si="3"/>
        <v>700000</v>
      </c>
      <c r="H90" s="87">
        <f t="shared" si="4"/>
        <v>595000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f t="shared" si="5"/>
        <v>595000</v>
      </c>
    </row>
    <row r="91" spans="1:15" ht="15" customHeight="1">
      <c r="A91" s="144"/>
      <c r="B91" s="141"/>
      <c r="C91" s="50" t="s">
        <v>95</v>
      </c>
      <c r="D91" s="10" t="s">
        <v>94</v>
      </c>
      <c r="E91" s="12">
        <v>10</v>
      </c>
      <c r="F91" s="10">
        <v>35000</v>
      </c>
      <c r="G91" s="87">
        <f t="shared" si="3"/>
        <v>350000</v>
      </c>
      <c r="H91" s="87">
        <f t="shared" si="4"/>
        <v>297500</v>
      </c>
      <c r="I91" s="88">
        <v>0</v>
      </c>
      <c r="J91" s="88">
        <v>0</v>
      </c>
      <c r="K91" s="88">
        <v>0</v>
      </c>
      <c r="L91" s="88">
        <v>0</v>
      </c>
      <c r="M91" s="88">
        <v>0</v>
      </c>
      <c r="N91" s="88">
        <v>0</v>
      </c>
      <c r="O91" s="88">
        <f t="shared" si="5"/>
        <v>297500</v>
      </c>
    </row>
    <row r="92" spans="1:15" ht="15" customHeight="1">
      <c r="A92" s="144"/>
      <c r="B92" s="141"/>
      <c r="C92" s="50" t="s">
        <v>96</v>
      </c>
      <c r="D92" s="10" t="s">
        <v>94</v>
      </c>
      <c r="E92" s="12">
        <v>20</v>
      </c>
      <c r="F92" s="10">
        <v>35000</v>
      </c>
      <c r="G92" s="87">
        <f t="shared" si="3"/>
        <v>700000</v>
      </c>
      <c r="H92" s="87">
        <f t="shared" si="4"/>
        <v>595000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f t="shared" si="5"/>
        <v>595000</v>
      </c>
    </row>
    <row r="93" spans="1:15" ht="15" customHeight="1">
      <c r="A93" s="144"/>
      <c r="B93" s="141"/>
      <c r="C93" s="50" t="s">
        <v>97</v>
      </c>
      <c r="D93" s="10" t="s">
        <v>93</v>
      </c>
      <c r="E93" s="12">
        <v>5</v>
      </c>
      <c r="F93" s="10">
        <v>35000</v>
      </c>
      <c r="G93" s="87">
        <f t="shared" si="3"/>
        <v>175000</v>
      </c>
      <c r="H93" s="87">
        <f t="shared" si="4"/>
        <v>148750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f t="shared" si="5"/>
        <v>148750</v>
      </c>
    </row>
    <row r="94" spans="1:15" ht="15" customHeight="1">
      <c r="A94" s="144"/>
      <c r="B94" s="142"/>
      <c r="C94" s="49" t="s">
        <v>98</v>
      </c>
      <c r="D94" s="17" t="s">
        <v>86</v>
      </c>
      <c r="E94" s="18">
        <v>5</v>
      </c>
      <c r="F94" s="17">
        <v>45000</v>
      </c>
      <c r="G94" s="89">
        <f t="shared" si="3"/>
        <v>225000</v>
      </c>
      <c r="H94" s="89">
        <f t="shared" si="4"/>
        <v>191250</v>
      </c>
      <c r="I94" s="90">
        <v>0</v>
      </c>
      <c r="J94" s="90">
        <v>0</v>
      </c>
      <c r="K94" s="90">
        <v>0</v>
      </c>
      <c r="L94" s="90">
        <v>0</v>
      </c>
      <c r="M94" s="90">
        <v>0</v>
      </c>
      <c r="N94" s="90">
        <v>0</v>
      </c>
      <c r="O94" s="90">
        <f t="shared" si="5"/>
        <v>191250</v>
      </c>
    </row>
    <row r="95" spans="1:15" ht="15" customHeight="1">
      <c r="A95" s="144"/>
      <c r="B95" s="141" t="s">
        <v>102</v>
      </c>
      <c r="C95" s="101" t="s">
        <v>90</v>
      </c>
      <c r="D95" s="20" t="s">
        <v>86</v>
      </c>
      <c r="E95" s="21">
        <v>30</v>
      </c>
      <c r="F95" s="20">
        <v>45000</v>
      </c>
      <c r="G95" s="85">
        <f t="shared" si="3"/>
        <v>1350000</v>
      </c>
      <c r="H95" s="85">
        <f t="shared" si="4"/>
        <v>1147500</v>
      </c>
      <c r="I95" s="86">
        <v>0</v>
      </c>
      <c r="J95" s="86">
        <v>0</v>
      </c>
      <c r="K95" s="86">
        <v>0</v>
      </c>
      <c r="L95" s="86">
        <v>0</v>
      </c>
      <c r="M95" s="86">
        <v>0</v>
      </c>
      <c r="N95" s="86">
        <v>0</v>
      </c>
      <c r="O95" s="86">
        <f t="shared" si="5"/>
        <v>1147500</v>
      </c>
    </row>
    <row r="96" spans="1:15" ht="15" customHeight="1">
      <c r="A96" s="144"/>
      <c r="B96" s="141"/>
      <c r="C96" s="50" t="s">
        <v>91</v>
      </c>
      <c r="D96" s="10" t="s">
        <v>86</v>
      </c>
      <c r="E96" s="12">
        <v>20</v>
      </c>
      <c r="F96" s="10">
        <v>45000</v>
      </c>
      <c r="G96" s="87">
        <f t="shared" si="3"/>
        <v>900000</v>
      </c>
      <c r="H96" s="87">
        <f t="shared" si="4"/>
        <v>765000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f t="shared" si="5"/>
        <v>765000</v>
      </c>
    </row>
    <row r="97" spans="1:15" ht="15" customHeight="1">
      <c r="A97" s="144"/>
      <c r="B97" s="141"/>
      <c r="C97" s="50" t="s">
        <v>92</v>
      </c>
      <c r="D97" s="10" t="s">
        <v>103</v>
      </c>
      <c r="E97" s="12">
        <v>30</v>
      </c>
      <c r="F97" s="10">
        <v>35000</v>
      </c>
      <c r="G97" s="87">
        <f t="shared" si="3"/>
        <v>1050000</v>
      </c>
      <c r="H97" s="87">
        <f t="shared" si="4"/>
        <v>892500</v>
      </c>
      <c r="I97" s="88">
        <v>0</v>
      </c>
      <c r="J97" s="88">
        <v>0</v>
      </c>
      <c r="K97" s="88">
        <v>0</v>
      </c>
      <c r="L97" s="88">
        <v>0</v>
      </c>
      <c r="M97" s="88">
        <v>0</v>
      </c>
      <c r="N97" s="88">
        <v>0</v>
      </c>
      <c r="O97" s="88">
        <f t="shared" si="5"/>
        <v>892500</v>
      </c>
    </row>
    <row r="98" spans="1:15" ht="15" customHeight="1">
      <c r="A98" s="144"/>
      <c r="B98" s="141"/>
      <c r="C98" s="50" t="s">
        <v>104</v>
      </c>
      <c r="D98" s="10" t="s">
        <v>105</v>
      </c>
      <c r="E98" s="12">
        <v>120</v>
      </c>
      <c r="F98" s="10">
        <v>30000</v>
      </c>
      <c r="G98" s="87">
        <f t="shared" si="3"/>
        <v>3600000</v>
      </c>
      <c r="H98" s="87">
        <f t="shared" si="4"/>
        <v>3060000</v>
      </c>
      <c r="I98" s="88">
        <v>0</v>
      </c>
      <c r="J98" s="88">
        <v>0</v>
      </c>
      <c r="K98" s="88">
        <v>0</v>
      </c>
      <c r="L98" s="88">
        <v>0</v>
      </c>
      <c r="M98" s="88">
        <v>0</v>
      </c>
      <c r="N98" s="88">
        <v>0</v>
      </c>
      <c r="O98" s="88">
        <f t="shared" si="5"/>
        <v>3060000</v>
      </c>
    </row>
    <row r="99" spans="1:15" ht="15" customHeight="1">
      <c r="A99" s="144"/>
      <c r="B99" s="141"/>
      <c r="C99" s="50" t="s">
        <v>106</v>
      </c>
      <c r="D99" s="10" t="s">
        <v>94</v>
      </c>
      <c r="E99" s="12">
        <v>30</v>
      </c>
      <c r="F99" s="10">
        <v>35000</v>
      </c>
      <c r="G99" s="87">
        <f t="shared" si="3"/>
        <v>1050000</v>
      </c>
      <c r="H99" s="87">
        <f t="shared" si="4"/>
        <v>892500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f t="shared" si="5"/>
        <v>892500</v>
      </c>
    </row>
    <row r="100" spans="1:15" ht="15" customHeight="1">
      <c r="A100" s="144"/>
      <c r="B100" s="141"/>
      <c r="C100" s="50" t="s">
        <v>107</v>
      </c>
      <c r="D100" s="10" t="s">
        <v>94</v>
      </c>
      <c r="E100" s="12">
        <v>10</v>
      </c>
      <c r="F100" s="10">
        <v>35000</v>
      </c>
      <c r="G100" s="87">
        <f t="shared" si="3"/>
        <v>350000</v>
      </c>
      <c r="H100" s="87">
        <f t="shared" si="4"/>
        <v>297500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f t="shared" si="5"/>
        <v>297500</v>
      </c>
    </row>
    <row r="101" spans="1:15" ht="15" customHeight="1">
      <c r="A101" s="144"/>
      <c r="B101" s="141"/>
      <c r="C101" s="98" t="s">
        <v>108</v>
      </c>
      <c r="D101" s="14" t="s">
        <v>86</v>
      </c>
      <c r="E101" s="15">
        <v>20</v>
      </c>
      <c r="F101" s="14">
        <v>45000</v>
      </c>
      <c r="G101" s="99">
        <f t="shared" si="3"/>
        <v>900000</v>
      </c>
      <c r="H101" s="99">
        <f t="shared" si="4"/>
        <v>765000</v>
      </c>
      <c r="I101" s="100">
        <v>0</v>
      </c>
      <c r="J101" s="100">
        <v>0</v>
      </c>
      <c r="K101" s="100">
        <v>0</v>
      </c>
      <c r="L101" s="100">
        <v>0</v>
      </c>
      <c r="M101" s="100">
        <v>0</v>
      </c>
      <c r="N101" s="100">
        <v>0</v>
      </c>
      <c r="O101" s="100">
        <f t="shared" si="5"/>
        <v>765000</v>
      </c>
    </row>
    <row r="102" spans="1:15" ht="15" customHeight="1">
      <c r="A102" s="144"/>
      <c r="B102" s="140" t="s">
        <v>109</v>
      </c>
      <c r="C102" s="48" t="s">
        <v>90</v>
      </c>
      <c r="D102" s="6" t="s">
        <v>86</v>
      </c>
      <c r="E102" s="8">
        <v>30</v>
      </c>
      <c r="F102" s="6">
        <v>45000</v>
      </c>
      <c r="G102" s="83">
        <f t="shared" si="3"/>
        <v>1350000</v>
      </c>
      <c r="H102" s="83">
        <f t="shared" si="4"/>
        <v>1147500</v>
      </c>
      <c r="I102" s="84">
        <v>0</v>
      </c>
      <c r="J102" s="84">
        <v>0</v>
      </c>
      <c r="K102" s="84">
        <v>0</v>
      </c>
      <c r="L102" s="84">
        <v>0</v>
      </c>
      <c r="M102" s="84">
        <v>0</v>
      </c>
      <c r="N102" s="84">
        <v>0</v>
      </c>
      <c r="O102" s="84">
        <f t="shared" si="5"/>
        <v>1147500</v>
      </c>
    </row>
    <row r="103" spans="1:15" ht="15" customHeight="1">
      <c r="A103" s="144"/>
      <c r="B103" s="141"/>
      <c r="C103" s="50" t="s">
        <v>91</v>
      </c>
      <c r="D103" s="10" t="s">
        <v>86</v>
      </c>
      <c r="E103" s="12">
        <v>20</v>
      </c>
      <c r="F103" s="10">
        <v>45000</v>
      </c>
      <c r="G103" s="87">
        <f t="shared" si="3"/>
        <v>900000</v>
      </c>
      <c r="H103" s="87">
        <f t="shared" si="4"/>
        <v>765000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f t="shared" si="5"/>
        <v>765000</v>
      </c>
    </row>
    <row r="104" spans="1:15" ht="15" customHeight="1">
      <c r="A104" s="144"/>
      <c r="B104" s="141"/>
      <c r="C104" s="50" t="s">
        <v>92</v>
      </c>
      <c r="D104" s="10" t="s">
        <v>110</v>
      </c>
      <c r="E104" s="12">
        <v>30</v>
      </c>
      <c r="F104" s="10">
        <v>35000</v>
      </c>
      <c r="G104" s="87">
        <f t="shared" si="3"/>
        <v>1050000</v>
      </c>
      <c r="H104" s="87">
        <f t="shared" si="4"/>
        <v>892500</v>
      </c>
      <c r="I104" s="88">
        <v>0</v>
      </c>
      <c r="J104" s="88">
        <v>0</v>
      </c>
      <c r="K104" s="88">
        <v>0</v>
      </c>
      <c r="L104" s="88">
        <v>0</v>
      </c>
      <c r="M104" s="88">
        <v>0</v>
      </c>
      <c r="N104" s="88">
        <v>0</v>
      </c>
      <c r="O104" s="88">
        <f t="shared" si="5"/>
        <v>892500</v>
      </c>
    </row>
    <row r="105" spans="1:15" ht="15" customHeight="1">
      <c r="A105" s="144"/>
      <c r="B105" s="141"/>
      <c r="C105" s="50" t="s">
        <v>104</v>
      </c>
      <c r="D105" s="10" t="s">
        <v>111</v>
      </c>
      <c r="E105" s="12">
        <v>180</v>
      </c>
      <c r="F105" s="10">
        <v>30000</v>
      </c>
      <c r="G105" s="87">
        <f t="shared" si="3"/>
        <v>5400000</v>
      </c>
      <c r="H105" s="87">
        <f t="shared" si="4"/>
        <v>4590000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f t="shared" si="5"/>
        <v>4590000</v>
      </c>
    </row>
    <row r="106" spans="1:15" ht="15" customHeight="1">
      <c r="A106" s="144"/>
      <c r="B106" s="141"/>
      <c r="C106" s="50" t="s">
        <v>106</v>
      </c>
      <c r="D106" s="10" t="s">
        <v>100</v>
      </c>
      <c r="E106" s="12">
        <v>40</v>
      </c>
      <c r="F106" s="10">
        <v>35000</v>
      </c>
      <c r="G106" s="87">
        <f t="shared" si="3"/>
        <v>1400000</v>
      </c>
      <c r="H106" s="87">
        <f t="shared" si="4"/>
        <v>1190000</v>
      </c>
      <c r="I106" s="88">
        <v>0</v>
      </c>
      <c r="J106" s="88">
        <v>0</v>
      </c>
      <c r="K106" s="88">
        <v>0</v>
      </c>
      <c r="L106" s="88">
        <v>0</v>
      </c>
      <c r="M106" s="88">
        <v>0</v>
      </c>
      <c r="N106" s="88">
        <v>0</v>
      </c>
      <c r="O106" s="88">
        <f t="shared" si="5"/>
        <v>1190000</v>
      </c>
    </row>
    <row r="107" spans="1:15" ht="15" customHeight="1">
      <c r="A107" s="144"/>
      <c r="B107" s="141"/>
      <c r="C107" s="50" t="s">
        <v>107</v>
      </c>
      <c r="D107" s="10" t="s">
        <v>94</v>
      </c>
      <c r="E107" s="12">
        <v>20</v>
      </c>
      <c r="F107" s="10">
        <v>35000</v>
      </c>
      <c r="G107" s="87">
        <f t="shared" si="3"/>
        <v>700000</v>
      </c>
      <c r="H107" s="87">
        <f t="shared" si="4"/>
        <v>595000</v>
      </c>
      <c r="I107" s="88">
        <v>0</v>
      </c>
      <c r="J107" s="88">
        <v>0</v>
      </c>
      <c r="K107" s="88">
        <v>0</v>
      </c>
      <c r="L107" s="88">
        <v>0</v>
      </c>
      <c r="M107" s="88">
        <v>0</v>
      </c>
      <c r="N107" s="88">
        <v>0</v>
      </c>
      <c r="O107" s="88">
        <f t="shared" si="5"/>
        <v>595000</v>
      </c>
    </row>
    <row r="108" spans="1:15" ht="15" customHeight="1">
      <c r="A108" s="144"/>
      <c r="B108" s="142"/>
      <c r="C108" s="49" t="s">
        <v>108</v>
      </c>
      <c r="D108" s="17" t="s">
        <v>86</v>
      </c>
      <c r="E108" s="18">
        <v>20</v>
      </c>
      <c r="F108" s="17">
        <v>45000</v>
      </c>
      <c r="G108" s="89">
        <f t="shared" si="3"/>
        <v>900000</v>
      </c>
      <c r="H108" s="89">
        <f t="shared" si="4"/>
        <v>765000</v>
      </c>
      <c r="I108" s="90">
        <v>0</v>
      </c>
      <c r="J108" s="90">
        <v>0</v>
      </c>
      <c r="K108" s="90">
        <v>0</v>
      </c>
      <c r="L108" s="90">
        <v>0</v>
      </c>
      <c r="M108" s="90">
        <v>0</v>
      </c>
      <c r="N108" s="90">
        <v>0</v>
      </c>
      <c r="O108" s="90">
        <f t="shared" si="5"/>
        <v>765000</v>
      </c>
    </row>
    <row r="109" spans="1:15" ht="15" customHeight="1">
      <c r="A109" s="144"/>
      <c r="B109" s="182" t="s">
        <v>112</v>
      </c>
      <c r="C109" s="101" t="s">
        <v>161</v>
      </c>
      <c r="D109" s="20" t="s">
        <v>94</v>
      </c>
      <c r="E109" s="21">
        <v>20</v>
      </c>
      <c r="F109" s="20">
        <v>35000</v>
      </c>
      <c r="G109" s="85">
        <f t="shared" si="3"/>
        <v>700000</v>
      </c>
      <c r="H109" s="85">
        <f t="shared" si="4"/>
        <v>595000</v>
      </c>
      <c r="I109" s="86">
        <v>0</v>
      </c>
      <c r="J109" s="86">
        <v>0</v>
      </c>
      <c r="K109" s="86">
        <v>0</v>
      </c>
      <c r="L109" s="86">
        <v>0</v>
      </c>
      <c r="M109" s="86">
        <v>0</v>
      </c>
      <c r="N109" s="86">
        <v>0</v>
      </c>
      <c r="O109" s="86">
        <f t="shared" si="5"/>
        <v>595000</v>
      </c>
    </row>
    <row r="110" spans="1:15" ht="15" customHeight="1">
      <c r="A110" s="144"/>
      <c r="B110" s="183"/>
      <c r="C110" s="50" t="s">
        <v>162</v>
      </c>
      <c r="D110" s="10" t="s">
        <v>94</v>
      </c>
      <c r="E110" s="12">
        <v>10</v>
      </c>
      <c r="F110" s="10">
        <v>35000</v>
      </c>
      <c r="G110" s="87">
        <f t="shared" si="3"/>
        <v>350000</v>
      </c>
      <c r="H110" s="87">
        <f t="shared" si="4"/>
        <v>297500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f t="shared" si="5"/>
        <v>297500</v>
      </c>
    </row>
    <row r="111" spans="1:15" ht="15" customHeight="1">
      <c r="A111" s="144"/>
      <c r="B111" s="184"/>
      <c r="C111" s="98" t="s">
        <v>113</v>
      </c>
      <c r="D111" s="14" t="s">
        <v>114</v>
      </c>
      <c r="E111" s="15">
        <v>20</v>
      </c>
      <c r="F111" s="14">
        <v>35000</v>
      </c>
      <c r="G111" s="99">
        <v>700000</v>
      </c>
      <c r="H111" s="99">
        <v>595000</v>
      </c>
      <c r="I111" s="100">
        <v>0</v>
      </c>
      <c r="J111" s="100">
        <v>0</v>
      </c>
      <c r="K111" s="100">
        <v>0</v>
      </c>
      <c r="L111" s="100">
        <v>0</v>
      </c>
      <c r="M111" s="100">
        <v>0</v>
      </c>
      <c r="N111" s="100">
        <v>0</v>
      </c>
      <c r="O111" s="100">
        <v>595000</v>
      </c>
    </row>
    <row r="112" spans="1:15" ht="15" customHeight="1">
      <c r="A112" s="115" t="s">
        <v>26</v>
      </c>
      <c r="B112" s="140" t="s">
        <v>156</v>
      </c>
      <c r="C112" s="48" t="s">
        <v>115</v>
      </c>
      <c r="D112" s="6" t="s">
        <v>93</v>
      </c>
      <c r="E112" s="8">
        <v>60</v>
      </c>
      <c r="F112" s="6">
        <v>25000</v>
      </c>
      <c r="G112" s="84">
        <v>0</v>
      </c>
      <c r="H112" s="84">
        <v>0</v>
      </c>
      <c r="I112" s="84">
        <v>637500</v>
      </c>
      <c r="J112" s="84">
        <f>I112*2</f>
        <v>1275000</v>
      </c>
      <c r="K112" s="84">
        <v>1275000</v>
      </c>
      <c r="L112" s="84">
        <v>1275000</v>
      </c>
      <c r="M112" s="84">
        <v>1275000</v>
      </c>
      <c r="N112" s="84">
        <v>637500</v>
      </c>
      <c r="O112" s="84">
        <f t="shared" ref="O112:O136" si="6">SUM(H112:N112)</f>
        <v>6375000</v>
      </c>
    </row>
    <row r="113" spans="1:15" ht="15" customHeight="1">
      <c r="A113" s="115"/>
      <c r="B113" s="142"/>
      <c r="C113" s="49" t="s">
        <v>116</v>
      </c>
      <c r="D113" s="17" t="s">
        <v>117</v>
      </c>
      <c r="E113" s="18">
        <v>60</v>
      </c>
      <c r="F113" s="17">
        <v>25000</v>
      </c>
      <c r="G113" s="90">
        <v>0</v>
      </c>
      <c r="H113" s="90">
        <v>0</v>
      </c>
      <c r="I113" s="90">
        <v>637500</v>
      </c>
      <c r="J113" s="90">
        <f t="shared" ref="J113:J136" si="7">I113*2</f>
        <v>1275000</v>
      </c>
      <c r="K113" s="90">
        <v>1275000</v>
      </c>
      <c r="L113" s="90">
        <v>1275000</v>
      </c>
      <c r="M113" s="90">
        <v>1275000</v>
      </c>
      <c r="N113" s="90">
        <v>637500</v>
      </c>
      <c r="O113" s="90">
        <f t="shared" si="6"/>
        <v>6375000</v>
      </c>
    </row>
    <row r="114" spans="1:15" ht="15" customHeight="1">
      <c r="A114" s="115"/>
      <c r="B114" s="141" t="s">
        <v>118</v>
      </c>
      <c r="C114" s="101" t="s">
        <v>119</v>
      </c>
      <c r="D114" s="20" t="s">
        <v>100</v>
      </c>
      <c r="E114" s="21">
        <v>60</v>
      </c>
      <c r="F114" s="20">
        <v>35000</v>
      </c>
      <c r="G114" s="86">
        <v>0</v>
      </c>
      <c r="H114" s="86">
        <v>0</v>
      </c>
      <c r="I114" s="86">
        <v>892500</v>
      </c>
      <c r="J114" s="86">
        <f t="shared" si="7"/>
        <v>1785000</v>
      </c>
      <c r="K114" s="86">
        <v>1785000</v>
      </c>
      <c r="L114" s="86">
        <v>1785000</v>
      </c>
      <c r="M114" s="86">
        <v>1785000</v>
      </c>
      <c r="N114" s="86">
        <v>892500</v>
      </c>
      <c r="O114" s="86">
        <f t="shared" si="6"/>
        <v>8925000</v>
      </c>
    </row>
    <row r="115" spans="1:15" ht="15" customHeight="1">
      <c r="A115" s="115"/>
      <c r="B115" s="141"/>
      <c r="C115" s="98" t="s">
        <v>120</v>
      </c>
      <c r="D115" s="14" t="s">
        <v>103</v>
      </c>
      <c r="E115" s="15">
        <v>30</v>
      </c>
      <c r="F115" s="14">
        <v>35000</v>
      </c>
      <c r="G115" s="100">
        <v>0</v>
      </c>
      <c r="H115" s="100">
        <v>0</v>
      </c>
      <c r="I115" s="100">
        <v>446250</v>
      </c>
      <c r="J115" s="100">
        <f t="shared" si="7"/>
        <v>892500</v>
      </c>
      <c r="K115" s="100">
        <v>892500</v>
      </c>
      <c r="L115" s="100">
        <v>892500</v>
      </c>
      <c r="M115" s="100">
        <v>892500</v>
      </c>
      <c r="N115" s="100">
        <v>446250</v>
      </c>
      <c r="O115" s="100">
        <f t="shared" si="6"/>
        <v>4462500</v>
      </c>
    </row>
    <row r="116" spans="1:15" ht="15" customHeight="1">
      <c r="A116" s="115"/>
      <c r="B116" s="140" t="s">
        <v>121</v>
      </c>
      <c r="C116" s="48" t="s">
        <v>122</v>
      </c>
      <c r="D116" s="6" t="s">
        <v>86</v>
      </c>
      <c r="E116" s="8">
        <v>40</v>
      </c>
      <c r="F116" s="6">
        <v>45000</v>
      </c>
      <c r="G116" s="84">
        <v>0</v>
      </c>
      <c r="H116" s="84">
        <v>0</v>
      </c>
      <c r="I116" s="84">
        <v>765000</v>
      </c>
      <c r="J116" s="84">
        <f t="shared" si="7"/>
        <v>1530000</v>
      </c>
      <c r="K116" s="84">
        <v>1530000</v>
      </c>
      <c r="L116" s="84">
        <v>1530000</v>
      </c>
      <c r="M116" s="84">
        <v>1530000</v>
      </c>
      <c r="N116" s="84">
        <v>765000</v>
      </c>
      <c r="O116" s="84">
        <f t="shared" si="6"/>
        <v>7650000</v>
      </c>
    </row>
    <row r="117" spans="1:15" ht="15" customHeight="1">
      <c r="A117" s="115"/>
      <c r="B117" s="141"/>
      <c r="C117" s="50" t="s">
        <v>123</v>
      </c>
      <c r="D117" s="10" t="s">
        <v>103</v>
      </c>
      <c r="E117" s="12">
        <v>10</v>
      </c>
      <c r="F117" s="10">
        <v>35000</v>
      </c>
      <c r="G117" s="88">
        <v>0</v>
      </c>
      <c r="H117" s="88">
        <v>0</v>
      </c>
      <c r="I117" s="88">
        <v>148750</v>
      </c>
      <c r="J117" s="88">
        <f t="shared" si="7"/>
        <v>297500</v>
      </c>
      <c r="K117" s="88">
        <v>297500</v>
      </c>
      <c r="L117" s="88">
        <v>297500</v>
      </c>
      <c r="M117" s="88">
        <v>297500</v>
      </c>
      <c r="N117" s="88">
        <v>148750</v>
      </c>
      <c r="O117" s="88">
        <f t="shared" si="6"/>
        <v>1487500</v>
      </c>
    </row>
    <row r="118" spans="1:15" ht="21">
      <c r="A118" s="115"/>
      <c r="B118" s="141"/>
      <c r="C118" s="50" t="s">
        <v>124</v>
      </c>
      <c r="D118" s="10" t="s">
        <v>94</v>
      </c>
      <c r="E118" s="12">
        <v>5</v>
      </c>
      <c r="F118" s="10">
        <v>35000</v>
      </c>
      <c r="G118" s="88">
        <v>0</v>
      </c>
      <c r="H118" s="88">
        <v>0</v>
      </c>
      <c r="I118" s="88">
        <v>74375</v>
      </c>
      <c r="J118" s="88">
        <f t="shared" si="7"/>
        <v>148750</v>
      </c>
      <c r="K118" s="88">
        <v>148750</v>
      </c>
      <c r="L118" s="88">
        <v>148750</v>
      </c>
      <c r="M118" s="88">
        <v>148750</v>
      </c>
      <c r="N118" s="88">
        <v>74375</v>
      </c>
      <c r="O118" s="88">
        <f t="shared" si="6"/>
        <v>743750</v>
      </c>
    </row>
    <row r="119" spans="1:15" ht="15" customHeight="1">
      <c r="A119" s="115"/>
      <c r="B119" s="141"/>
      <c r="C119" s="50" t="s">
        <v>125</v>
      </c>
      <c r="D119" s="10" t="s">
        <v>94</v>
      </c>
      <c r="E119" s="12">
        <v>4</v>
      </c>
      <c r="F119" s="10">
        <v>35000</v>
      </c>
      <c r="G119" s="88">
        <v>0</v>
      </c>
      <c r="H119" s="88">
        <v>0</v>
      </c>
      <c r="I119" s="88">
        <v>59500</v>
      </c>
      <c r="J119" s="88">
        <f t="shared" si="7"/>
        <v>119000</v>
      </c>
      <c r="K119" s="88">
        <v>119000</v>
      </c>
      <c r="L119" s="88">
        <v>119000</v>
      </c>
      <c r="M119" s="88">
        <v>119000</v>
      </c>
      <c r="N119" s="88">
        <v>59500</v>
      </c>
      <c r="O119" s="88">
        <f t="shared" si="6"/>
        <v>595000</v>
      </c>
    </row>
    <row r="120" spans="1:15" ht="15" customHeight="1">
      <c r="A120" s="115"/>
      <c r="B120" s="141"/>
      <c r="C120" s="50" t="s">
        <v>126</v>
      </c>
      <c r="D120" s="10" t="s">
        <v>127</v>
      </c>
      <c r="E120" s="12">
        <v>10</v>
      </c>
      <c r="F120" s="10">
        <v>25000</v>
      </c>
      <c r="G120" s="88">
        <v>0</v>
      </c>
      <c r="H120" s="88">
        <v>0</v>
      </c>
      <c r="I120" s="88">
        <v>106250</v>
      </c>
      <c r="J120" s="88">
        <f t="shared" si="7"/>
        <v>212500</v>
      </c>
      <c r="K120" s="88">
        <v>212500</v>
      </c>
      <c r="L120" s="88">
        <v>212500</v>
      </c>
      <c r="M120" s="88">
        <v>212500</v>
      </c>
      <c r="N120" s="88">
        <v>106250</v>
      </c>
      <c r="O120" s="88">
        <f t="shared" si="6"/>
        <v>1062500</v>
      </c>
    </row>
    <row r="121" spans="1:15" ht="21">
      <c r="A121" s="115"/>
      <c r="B121" s="141"/>
      <c r="C121" s="50" t="s">
        <v>163</v>
      </c>
      <c r="D121" s="10" t="s">
        <v>86</v>
      </c>
      <c r="E121" s="12">
        <v>10</v>
      </c>
      <c r="F121" s="10">
        <v>45000</v>
      </c>
      <c r="G121" s="88">
        <v>0</v>
      </c>
      <c r="H121" s="88">
        <v>0</v>
      </c>
      <c r="I121" s="88">
        <v>191250</v>
      </c>
      <c r="J121" s="88">
        <f t="shared" si="7"/>
        <v>382500</v>
      </c>
      <c r="K121" s="88">
        <v>382500</v>
      </c>
      <c r="L121" s="88">
        <v>382500</v>
      </c>
      <c r="M121" s="88">
        <v>382500</v>
      </c>
      <c r="N121" s="88">
        <v>191250</v>
      </c>
      <c r="O121" s="88">
        <f t="shared" si="6"/>
        <v>1912500</v>
      </c>
    </row>
    <row r="122" spans="1:15" ht="15" customHeight="1">
      <c r="A122" s="115"/>
      <c r="B122" s="142"/>
      <c r="C122" s="49" t="s">
        <v>128</v>
      </c>
      <c r="D122" s="17" t="s">
        <v>86</v>
      </c>
      <c r="E122" s="18">
        <v>10</v>
      </c>
      <c r="F122" s="17">
        <v>45000</v>
      </c>
      <c r="G122" s="90">
        <v>0</v>
      </c>
      <c r="H122" s="90">
        <v>0</v>
      </c>
      <c r="I122" s="90">
        <v>191250</v>
      </c>
      <c r="J122" s="90">
        <f t="shared" si="7"/>
        <v>382500</v>
      </c>
      <c r="K122" s="90">
        <v>382500</v>
      </c>
      <c r="L122" s="90">
        <v>382500</v>
      </c>
      <c r="M122" s="90">
        <v>382500</v>
      </c>
      <c r="N122" s="90">
        <v>191250</v>
      </c>
      <c r="O122" s="90">
        <f t="shared" si="6"/>
        <v>1912500</v>
      </c>
    </row>
    <row r="123" spans="1:15" ht="15" customHeight="1">
      <c r="A123" s="143" t="s">
        <v>27</v>
      </c>
      <c r="B123" s="141" t="s">
        <v>156</v>
      </c>
      <c r="C123" s="101" t="s">
        <v>115</v>
      </c>
      <c r="D123" s="20" t="s">
        <v>94</v>
      </c>
      <c r="E123" s="21">
        <v>60</v>
      </c>
      <c r="F123" s="20">
        <v>35000</v>
      </c>
      <c r="G123" s="86">
        <v>0</v>
      </c>
      <c r="H123" s="86">
        <v>0</v>
      </c>
      <c r="I123" s="86">
        <v>892500</v>
      </c>
      <c r="J123" s="86">
        <f t="shared" si="7"/>
        <v>1785000</v>
      </c>
      <c r="K123" s="86">
        <v>1785000</v>
      </c>
      <c r="L123" s="86">
        <v>1785000</v>
      </c>
      <c r="M123" s="86">
        <v>1785000</v>
      </c>
      <c r="N123" s="86">
        <v>892500</v>
      </c>
      <c r="O123" s="86">
        <f t="shared" si="6"/>
        <v>8925000</v>
      </c>
    </row>
    <row r="124" spans="1:15" ht="15" customHeight="1">
      <c r="A124" s="144"/>
      <c r="B124" s="185"/>
      <c r="C124" s="98" t="s">
        <v>116</v>
      </c>
      <c r="D124" s="14" t="s">
        <v>129</v>
      </c>
      <c r="E124" s="15">
        <v>30</v>
      </c>
      <c r="F124" s="14">
        <v>25000</v>
      </c>
      <c r="G124" s="100">
        <v>0</v>
      </c>
      <c r="H124" s="100">
        <v>0</v>
      </c>
      <c r="I124" s="100">
        <v>318750</v>
      </c>
      <c r="J124" s="100">
        <f t="shared" si="7"/>
        <v>637500</v>
      </c>
      <c r="K124" s="100">
        <v>637500</v>
      </c>
      <c r="L124" s="100">
        <v>637500</v>
      </c>
      <c r="M124" s="100">
        <v>637500</v>
      </c>
      <c r="N124" s="100">
        <v>318750</v>
      </c>
      <c r="O124" s="100">
        <f t="shared" si="6"/>
        <v>3187500</v>
      </c>
    </row>
    <row r="125" spans="1:15" ht="21">
      <c r="A125" s="144"/>
      <c r="B125" s="140" t="s">
        <v>130</v>
      </c>
      <c r="C125" s="48" t="s">
        <v>131</v>
      </c>
      <c r="D125" s="6" t="s">
        <v>86</v>
      </c>
      <c r="E125" s="8">
        <v>20</v>
      </c>
      <c r="F125" s="6">
        <v>45000</v>
      </c>
      <c r="G125" s="84">
        <v>0</v>
      </c>
      <c r="H125" s="84">
        <v>0</v>
      </c>
      <c r="I125" s="84">
        <v>382500</v>
      </c>
      <c r="J125" s="84">
        <f t="shared" si="7"/>
        <v>765000</v>
      </c>
      <c r="K125" s="84">
        <v>765000</v>
      </c>
      <c r="L125" s="84">
        <v>765000</v>
      </c>
      <c r="M125" s="84">
        <v>765000</v>
      </c>
      <c r="N125" s="84">
        <v>382500</v>
      </c>
      <c r="O125" s="84">
        <f t="shared" si="6"/>
        <v>3825000</v>
      </c>
    </row>
    <row r="126" spans="1:15" ht="21">
      <c r="A126" s="144"/>
      <c r="B126" s="186"/>
      <c r="C126" s="49" t="s">
        <v>132</v>
      </c>
      <c r="D126" s="17" t="s">
        <v>86</v>
      </c>
      <c r="E126" s="18">
        <v>40</v>
      </c>
      <c r="F126" s="17">
        <v>45000</v>
      </c>
      <c r="G126" s="90">
        <v>0</v>
      </c>
      <c r="H126" s="90">
        <v>0</v>
      </c>
      <c r="I126" s="90">
        <v>765000</v>
      </c>
      <c r="J126" s="90">
        <f t="shared" si="7"/>
        <v>1530000</v>
      </c>
      <c r="K126" s="90">
        <v>1530000</v>
      </c>
      <c r="L126" s="90">
        <v>1530000</v>
      </c>
      <c r="M126" s="90">
        <v>1530000</v>
      </c>
      <c r="N126" s="90">
        <v>765000</v>
      </c>
      <c r="O126" s="90">
        <f t="shared" si="6"/>
        <v>7650000</v>
      </c>
    </row>
    <row r="127" spans="1:15" ht="15" customHeight="1">
      <c r="A127" s="144"/>
      <c r="B127" s="141" t="s">
        <v>133</v>
      </c>
      <c r="C127" s="101" t="s">
        <v>134</v>
      </c>
      <c r="D127" s="20" t="s">
        <v>94</v>
      </c>
      <c r="E127" s="21">
        <v>12</v>
      </c>
      <c r="F127" s="20">
        <v>35000</v>
      </c>
      <c r="G127" s="86">
        <v>0</v>
      </c>
      <c r="H127" s="86">
        <v>0</v>
      </c>
      <c r="I127" s="86">
        <v>178500</v>
      </c>
      <c r="J127" s="86">
        <f t="shared" si="7"/>
        <v>357000</v>
      </c>
      <c r="K127" s="86">
        <v>357000</v>
      </c>
      <c r="L127" s="86">
        <v>357000</v>
      </c>
      <c r="M127" s="86">
        <v>357000</v>
      </c>
      <c r="N127" s="86">
        <v>178500</v>
      </c>
      <c r="O127" s="86">
        <f t="shared" si="6"/>
        <v>1785000</v>
      </c>
    </row>
    <row r="128" spans="1:15" ht="15" customHeight="1">
      <c r="A128" s="144"/>
      <c r="B128" s="185"/>
      <c r="C128" s="50" t="s">
        <v>135</v>
      </c>
      <c r="D128" s="10" t="s">
        <v>94</v>
      </c>
      <c r="E128" s="12">
        <v>12</v>
      </c>
      <c r="F128" s="10">
        <v>35000</v>
      </c>
      <c r="G128" s="88">
        <v>0</v>
      </c>
      <c r="H128" s="88">
        <v>0</v>
      </c>
      <c r="I128" s="88">
        <v>178500</v>
      </c>
      <c r="J128" s="88">
        <f t="shared" si="7"/>
        <v>357000</v>
      </c>
      <c r="K128" s="88">
        <v>357000</v>
      </c>
      <c r="L128" s="88">
        <v>357000</v>
      </c>
      <c r="M128" s="88">
        <v>357000</v>
      </c>
      <c r="N128" s="88">
        <v>178500</v>
      </c>
      <c r="O128" s="88">
        <f t="shared" si="6"/>
        <v>1785000</v>
      </c>
    </row>
    <row r="129" spans="1:15" ht="15" customHeight="1">
      <c r="A129" s="144"/>
      <c r="B129" s="185"/>
      <c r="C129" s="50" t="s">
        <v>136</v>
      </c>
      <c r="D129" s="10" t="s">
        <v>103</v>
      </c>
      <c r="E129" s="12">
        <v>12</v>
      </c>
      <c r="F129" s="10">
        <v>35000</v>
      </c>
      <c r="G129" s="88">
        <v>0</v>
      </c>
      <c r="H129" s="88">
        <v>0</v>
      </c>
      <c r="I129" s="88">
        <v>178500</v>
      </c>
      <c r="J129" s="88">
        <f t="shared" si="7"/>
        <v>357000</v>
      </c>
      <c r="K129" s="88">
        <v>357000</v>
      </c>
      <c r="L129" s="88">
        <v>357000</v>
      </c>
      <c r="M129" s="88">
        <v>357000</v>
      </c>
      <c r="N129" s="88">
        <v>178500</v>
      </c>
      <c r="O129" s="88">
        <f t="shared" si="6"/>
        <v>1785000</v>
      </c>
    </row>
    <row r="130" spans="1:15" ht="15" customHeight="1">
      <c r="A130" s="144"/>
      <c r="B130" s="185"/>
      <c r="C130" s="98" t="s">
        <v>137</v>
      </c>
      <c r="D130" s="14" t="s">
        <v>94</v>
      </c>
      <c r="E130" s="15">
        <v>12</v>
      </c>
      <c r="F130" s="14">
        <v>35000</v>
      </c>
      <c r="G130" s="100">
        <v>0</v>
      </c>
      <c r="H130" s="100">
        <v>0</v>
      </c>
      <c r="I130" s="100">
        <v>178500</v>
      </c>
      <c r="J130" s="100">
        <f t="shared" si="7"/>
        <v>357000</v>
      </c>
      <c r="K130" s="100">
        <v>357000</v>
      </c>
      <c r="L130" s="100">
        <v>357000</v>
      </c>
      <c r="M130" s="100">
        <v>357000</v>
      </c>
      <c r="N130" s="100">
        <v>178500</v>
      </c>
      <c r="O130" s="100">
        <f t="shared" si="6"/>
        <v>1785000</v>
      </c>
    </row>
    <row r="131" spans="1:15" ht="15" customHeight="1">
      <c r="A131" s="144"/>
      <c r="B131" s="140" t="s">
        <v>112</v>
      </c>
      <c r="C131" s="48" t="s">
        <v>138</v>
      </c>
      <c r="D131" s="6" t="s">
        <v>127</v>
      </c>
      <c r="E131" s="8">
        <v>12</v>
      </c>
      <c r="F131" s="6">
        <v>25000</v>
      </c>
      <c r="G131" s="84">
        <v>0</v>
      </c>
      <c r="H131" s="84">
        <v>0</v>
      </c>
      <c r="I131" s="84">
        <v>127500</v>
      </c>
      <c r="J131" s="84">
        <f t="shared" si="7"/>
        <v>255000</v>
      </c>
      <c r="K131" s="84">
        <v>255000</v>
      </c>
      <c r="L131" s="84">
        <v>255000</v>
      </c>
      <c r="M131" s="84">
        <v>255000</v>
      </c>
      <c r="N131" s="84">
        <v>127500</v>
      </c>
      <c r="O131" s="84">
        <f t="shared" si="6"/>
        <v>1275000</v>
      </c>
    </row>
    <row r="132" spans="1:15" ht="15" customHeight="1">
      <c r="A132" s="144"/>
      <c r="B132" s="186"/>
      <c r="C132" s="49" t="s">
        <v>139</v>
      </c>
      <c r="D132" s="17" t="s">
        <v>94</v>
      </c>
      <c r="E132" s="18">
        <v>12</v>
      </c>
      <c r="F132" s="17">
        <v>35000</v>
      </c>
      <c r="G132" s="90">
        <v>0</v>
      </c>
      <c r="H132" s="90">
        <v>0</v>
      </c>
      <c r="I132" s="90">
        <v>178500</v>
      </c>
      <c r="J132" s="90">
        <f t="shared" si="7"/>
        <v>357000</v>
      </c>
      <c r="K132" s="90">
        <v>357000</v>
      </c>
      <c r="L132" s="90">
        <v>357000</v>
      </c>
      <c r="M132" s="90">
        <v>357000</v>
      </c>
      <c r="N132" s="90">
        <v>178500</v>
      </c>
      <c r="O132" s="90">
        <f t="shared" si="6"/>
        <v>1785000</v>
      </c>
    </row>
    <row r="133" spans="1:15" ht="15" customHeight="1">
      <c r="A133" s="144"/>
      <c r="B133" s="140" t="s">
        <v>140</v>
      </c>
      <c r="C133" s="48" t="s">
        <v>141</v>
      </c>
      <c r="D133" s="6" t="s">
        <v>117</v>
      </c>
      <c r="E133" s="8">
        <v>36</v>
      </c>
      <c r="F133" s="6">
        <v>25000</v>
      </c>
      <c r="G133" s="84">
        <v>0</v>
      </c>
      <c r="H133" s="84">
        <v>0</v>
      </c>
      <c r="I133" s="84">
        <v>382500</v>
      </c>
      <c r="J133" s="84">
        <f t="shared" si="7"/>
        <v>765000</v>
      </c>
      <c r="K133" s="84">
        <v>765000</v>
      </c>
      <c r="L133" s="84">
        <v>765000</v>
      </c>
      <c r="M133" s="84">
        <v>765000</v>
      </c>
      <c r="N133" s="84">
        <v>382500</v>
      </c>
      <c r="O133" s="84">
        <f t="shared" si="6"/>
        <v>3825000</v>
      </c>
    </row>
    <row r="134" spans="1:15" ht="15" customHeight="1">
      <c r="A134" s="144"/>
      <c r="B134" s="185"/>
      <c r="C134" s="50" t="s">
        <v>142</v>
      </c>
      <c r="D134" s="10" t="s">
        <v>127</v>
      </c>
      <c r="E134" s="12">
        <v>18</v>
      </c>
      <c r="F134" s="10">
        <v>25000</v>
      </c>
      <c r="G134" s="88">
        <v>0</v>
      </c>
      <c r="H134" s="88">
        <v>0</v>
      </c>
      <c r="I134" s="88">
        <v>191250</v>
      </c>
      <c r="J134" s="88">
        <f t="shared" si="7"/>
        <v>382500</v>
      </c>
      <c r="K134" s="88">
        <v>382500</v>
      </c>
      <c r="L134" s="88">
        <v>382500</v>
      </c>
      <c r="M134" s="88">
        <v>382500</v>
      </c>
      <c r="N134" s="88">
        <v>191250</v>
      </c>
      <c r="O134" s="88">
        <f t="shared" si="6"/>
        <v>1912500</v>
      </c>
    </row>
    <row r="135" spans="1:15" ht="15" customHeight="1">
      <c r="A135" s="144"/>
      <c r="B135" s="185"/>
      <c r="C135" s="50" t="s">
        <v>143</v>
      </c>
      <c r="D135" s="10" t="s">
        <v>117</v>
      </c>
      <c r="E135" s="12">
        <v>36</v>
      </c>
      <c r="F135" s="10">
        <v>25000</v>
      </c>
      <c r="G135" s="88">
        <v>0</v>
      </c>
      <c r="H135" s="88">
        <v>0</v>
      </c>
      <c r="I135" s="88">
        <v>382500</v>
      </c>
      <c r="J135" s="88">
        <f t="shared" si="7"/>
        <v>765000</v>
      </c>
      <c r="K135" s="88">
        <v>765000</v>
      </c>
      <c r="L135" s="88">
        <v>765000</v>
      </c>
      <c r="M135" s="88">
        <v>765000</v>
      </c>
      <c r="N135" s="88">
        <v>382500</v>
      </c>
      <c r="O135" s="88">
        <f t="shared" si="6"/>
        <v>3825000</v>
      </c>
    </row>
    <row r="136" spans="1:15" ht="15" customHeight="1">
      <c r="A136" s="144"/>
      <c r="B136" s="186"/>
      <c r="C136" s="49" t="s">
        <v>144</v>
      </c>
      <c r="D136" s="17" t="s">
        <v>145</v>
      </c>
      <c r="E136" s="18">
        <v>36</v>
      </c>
      <c r="F136" s="17">
        <v>25000</v>
      </c>
      <c r="G136" s="90">
        <v>0</v>
      </c>
      <c r="H136" s="90">
        <v>0</v>
      </c>
      <c r="I136" s="90">
        <v>382500</v>
      </c>
      <c r="J136" s="90">
        <f t="shared" si="7"/>
        <v>765000</v>
      </c>
      <c r="K136" s="90">
        <v>765000</v>
      </c>
      <c r="L136" s="90">
        <v>765000</v>
      </c>
      <c r="M136" s="90">
        <v>765000</v>
      </c>
      <c r="N136" s="90">
        <v>382500</v>
      </c>
      <c r="O136" s="90">
        <f t="shared" si="6"/>
        <v>3825000</v>
      </c>
    </row>
    <row r="137" spans="1:15" ht="15" customHeight="1">
      <c r="A137" s="115" t="s">
        <v>6</v>
      </c>
      <c r="B137" s="187"/>
      <c r="C137" s="102"/>
      <c r="D137" s="20"/>
      <c r="E137" s="21"/>
      <c r="F137" s="20"/>
      <c r="G137" s="85"/>
      <c r="H137" s="85"/>
      <c r="I137" s="86"/>
      <c r="J137" s="86"/>
      <c r="K137" s="86"/>
      <c r="L137" s="86"/>
      <c r="M137" s="86"/>
      <c r="N137" s="86"/>
      <c r="O137" s="86"/>
    </row>
    <row r="138" spans="1:15" ht="15" customHeight="1">
      <c r="A138" s="115"/>
      <c r="B138" s="158"/>
      <c r="C138" s="97"/>
      <c r="D138" s="17"/>
      <c r="E138" s="18"/>
      <c r="F138" s="17"/>
      <c r="G138" s="89"/>
      <c r="H138" s="89"/>
      <c r="I138" s="90"/>
      <c r="J138" s="90"/>
      <c r="K138" s="90"/>
      <c r="L138" s="90"/>
      <c r="M138" s="90"/>
      <c r="N138" s="90"/>
      <c r="O138" s="90"/>
    </row>
    <row r="139" spans="1:15" s="25" customFormat="1" ht="20.100000000000001" customHeight="1">
      <c r="A139" s="137" t="s">
        <v>37</v>
      </c>
      <c r="B139" s="138"/>
      <c r="C139" s="138"/>
      <c r="D139" s="138"/>
      <c r="E139" s="138"/>
      <c r="F139" s="138"/>
      <c r="G139" s="139"/>
      <c r="H139" s="66">
        <f t="shared" ref="H139:O139" si="8">SUM(H72:H138)</f>
        <v>31492500</v>
      </c>
      <c r="I139" s="66">
        <f t="shared" si="8"/>
        <v>8867625</v>
      </c>
      <c r="J139" s="66">
        <f t="shared" si="8"/>
        <v>17735250</v>
      </c>
      <c r="K139" s="66">
        <f t="shared" si="8"/>
        <v>17735250</v>
      </c>
      <c r="L139" s="66">
        <f t="shared" si="8"/>
        <v>17735250</v>
      </c>
      <c r="M139" s="66">
        <f t="shared" si="8"/>
        <v>17735250</v>
      </c>
      <c r="N139" s="66">
        <f t="shared" si="8"/>
        <v>8867625</v>
      </c>
      <c r="O139" s="66">
        <f t="shared" si="8"/>
        <v>120168750</v>
      </c>
    </row>
    <row r="140" spans="1:15" ht="12" customHeight="1"/>
    <row r="141" spans="1:15" ht="15" customHeight="1">
      <c r="A141" s="148" t="s">
        <v>44</v>
      </c>
      <c r="B141" s="149"/>
      <c r="C141" s="149"/>
      <c r="D141" s="150"/>
      <c r="F141" s="160"/>
      <c r="G141" s="161"/>
      <c r="H141" s="107" t="s">
        <v>7</v>
      </c>
      <c r="I141" s="131" t="s">
        <v>38</v>
      </c>
      <c r="J141" s="132"/>
      <c r="K141" s="132"/>
      <c r="L141" s="132"/>
      <c r="M141" s="132"/>
      <c r="N141" s="133"/>
      <c r="O141" s="107" t="s">
        <v>3</v>
      </c>
    </row>
    <row r="142" spans="1:15" ht="15" customHeight="1">
      <c r="A142" s="151"/>
      <c r="B142" s="152"/>
      <c r="C142" s="152"/>
      <c r="D142" s="153"/>
      <c r="F142" s="162"/>
      <c r="G142" s="163"/>
      <c r="H142" s="108"/>
      <c r="I142" s="104" t="s">
        <v>158</v>
      </c>
      <c r="J142" s="104" t="s">
        <v>158</v>
      </c>
      <c r="K142" s="104" t="s">
        <v>158</v>
      </c>
      <c r="L142" s="104" t="s">
        <v>158</v>
      </c>
      <c r="M142" s="104" t="s">
        <v>158</v>
      </c>
      <c r="N142" s="104" t="s">
        <v>158</v>
      </c>
      <c r="O142" s="108"/>
    </row>
    <row r="143" spans="1:15" ht="15" customHeight="1">
      <c r="A143" s="151"/>
      <c r="B143" s="152"/>
      <c r="C143" s="152"/>
      <c r="D143" s="153"/>
      <c r="F143" s="134" t="s">
        <v>49</v>
      </c>
      <c r="G143" s="136"/>
      <c r="H143" s="26">
        <f>H139+H36</f>
        <v>33741900</v>
      </c>
      <c r="I143" s="26">
        <f t="shared" ref="I143:N143" si="9">I139+I67+I56+I36</f>
        <v>9808585</v>
      </c>
      <c r="J143" s="26">
        <f t="shared" si="9"/>
        <v>19617170</v>
      </c>
      <c r="K143" s="26">
        <f t="shared" si="9"/>
        <v>19617170</v>
      </c>
      <c r="L143" s="26">
        <f t="shared" si="9"/>
        <v>19617170</v>
      </c>
      <c r="M143" s="26">
        <f t="shared" si="9"/>
        <v>19617170</v>
      </c>
      <c r="N143" s="26">
        <f t="shared" si="9"/>
        <v>9808585</v>
      </c>
      <c r="O143" s="26">
        <f>SUM(H143:N143)</f>
        <v>131827750</v>
      </c>
    </row>
    <row r="144" spans="1:15" ht="15" customHeight="1">
      <c r="A144" s="151"/>
      <c r="B144" s="152"/>
      <c r="C144" s="152"/>
      <c r="D144" s="153"/>
      <c r="F144" s="134" t="s">
        <v>48</v>
      </c>
      <c r="G144" s="136"/>
      <c r="H144" s="26">
        <f>ROUNDDOWN(H143*0.08,0)</f>
        <v>2699352</v>
      </c>
      <c r="I144" s="26">
        <f t="shared" ref="I144:O144" si="10">ROUNDDOWN(I143*0.08,0)</f>
        <v>784686</v>
      </c>
      <c r="J144" s="26">
        <f t="shared" si="10"/>
        <v>1569373</v>
      </c>
      <c r="K144" s="26">
        <f t="shared" si="10"/>
        <v>1569373</v>
      </c>
      <c r="L144" s="26">
        <f t="shared" si="10"/>
        <v>1569373</v>
      </c>
      <c r="M144" s="26">
        <f t="shared" si="10"/>
        <v>1569373</v>
      </c>
      <c r="N144" s="26">
        <f t="shared" si="10"/>
        <v>784686</v>
      </c>
      <c r="O144" s="26">
        <f t="shared" si="10"/>
        <v>10546220</v>
      </c>
    </row>
    <row r="145" spans="1:15" ht="15" customHeight="1">
      <c r="A145" s="154"/>
      <c r="B145" s="155"/>
      <c r="C145" s="155"/>
      <c r="D145" s="156"/>
      <c r="F145" s="134" t="s">
        <v>50</v>
      </c>
      <c r="G145" s="136"/>
      <c r="H145" s="26">
        <f>SUM(H143:H144)</f>
        <v>36441252</v>
      </c>
      <c r="I145" s="26">
        <f t="shared" ref="I145:O145" si="11">SUM(I143:I144)</f>
        <v>10593271</v>
      </c>
      <c r="J145" s="26">
        <f t="shared" si="11"/>
        <v>21186543</v>
      </c>
      <c r="K145" s="26">
        <f t="shared" si="11"/>
        <v>21186543</v>
      </c>
      <c r="L145" s="26">
        <f t="shared" si="11"/>
        <v>21186543</v>
      </c>
      <c r="M145" s="26">
        <f>SUM(M143:M144)</f>
        <v>21186543</v>
      </c>
      <c r="N145" s="26">
        <f t="shared" si="11"/>
        <v>10593271</v>
      </c>
      <c r="O145" s="26">
        <f t="shared" si="11"/>
        <v>142373970</v>
      </c>
    </row>
    <row r="146" spans="1:15" ht="14.25" customHeight="1">
      <c r="A146" s="31"/>
      <c r="B146" s="31"/>
      <c r="C146" s="52"/>
      <c r="D146" s="31"/>
      <c r="E146" s="31"/>
    </row>
  </sheetData>
  <mergeCells count="86">
    <mergeCell ref="H141:H142"/>
    <mergeCell ref="I141:N141"/>
    <mergeCell ref="O141:O142"/>
    <mergeCell ref="G70:H70"/>
    <mergeCell ref="I70:N70"/>
    <mergeCell ref="O70:O71"/>
    <mergeCell ref="F143:G143"/>
    <mergeCell ref="F144:G144"/>
    <mergeCell ref="F145:G145"/>
    <mergeCell ref="B133:B136"/>
    <mergeCell ref="A137:A138"/>
    <mergeCell ref="B137:B138"/>
    <mergeCell ref="A139:G139"/>
    <mergeCell ref="A141:D145"/>
    <mergeCell ref="F141:G142"/>
    <mergeCell ref="A112:A122"/>
    <mergeCell ref="B112:B113"/>
    <mergeCell ref="B114:B115"/>
    <mergeCell ref="B116:B122"/>
    <mergeCell ref="A123:A136"/>
    <mergeCell ref="B123:B124"/>
    <mergeCell ref="B125:B126"/>
    <mergeCell ref="B127:B130"/>
    <mergeCell ref="B131:B132"/>
    <mergeCell ref="A72:A111"/>
    <mergeCell ref="B72:B73"/>
    <mergeCell ref="B74:B80"/>
    <mergeCell ref="B81:B87"/>
    <mergeCell ref="B88:B94"/>
    <mergeCell ref="B95:B101"/>
    <mergeCell ref="B102:B108"/>
    <mergeCell ref="B109:B111"/>
    <mergeCell ref="H59:H60"/>
    <mergeCell ref="I59:N59"/>
    <mergeCell ref="O59:O60"/>
    <mergeCell ref="A61:A66"/>
    <mergeCell ref="A67:G67"/>
    <mergeCell ref="A70:A71"/>
    <mergeCell ref="B70:C70"/>
    <mergeCell ref="D70:D71"/>
    <mergeCell ref="E70:E71"/>
    <mergeCell ref="F70:F71"/>
    <mergeCell ref="A56:G56"/>
    <mergeCell ref="A59:A60"/>
    <mergeCell ref="B59:B60"/>
    <mergeCell ref="C59:C60"/>
    <mergeCell ref="D59:D60"/>
    <mergeCell ref="E59:E60"/>
    <mergeCell ref="F59:F60"/>
    <mergeCell ref="G59:G60"/>
    <mergeCell ref="H39:H40"/>
    <mergeCell ref="I39:N39"/>
    <mergeCell ref="O39:O40"/>
    <mergeCell ref="A41:A45"/>
    <mergeCell ref="A46:A50"/>
    <mergeCell ref="A51:A55"/>
    <mergeCell ref="A30:A35"/>
    <mergeCell ref="A36:G36"/>
    <mergeCell ref="A39:A40"/>
    <mergeCell ref="B39:B40"/>
    <mergeCell ref="C39:C40"/>
    <mergeCell ref="D39:D40"/>
    <mergeCell ref="E39:E40"/>
    <mergeCell ref="F39:F40"/>
    <mergeCell ref="G39:G40"/>
    <mergeCell ref="A8:A18"/>
    <mergeCell ref="A19:A24"/>
    <mergeCell ref="A25:A29"/>
    <mergeCell ref="A6:A7"/>
    <mergeCell ref="B6:B7"/>
    <mergeCell ref="C6:C7"/>
    <mergeCell ref="E6:E7"/>
    <mergeCell ref="F6:F7"/>
    <mergeCell ref="L1:O1"/>
    <mergeCell ref="A2:A3"/>
    <mergeCell ref="B2:G3"/>
    <mergeCell ref="G6:H6"/>
    <mergeCell ref="I6:N6"/>
    <mergeCell ref="O6:O7"/>
    <mergeCell ref="D6:D7"/>
    <mergeCell ref="H2:K2"/>
    <mergeCell ref="L2:M2"/>
    <mergeCell ref="N2:O2"/>
    <mergeCell ref="H3:K3"/>
    <mergeCell ref="L3:M3"/>
    <mergeCell ref="N3:O3"/>
  </mergeCells>
  <phoneticPr fontId="3"/>
  <pageMargins left="0.59055118110236227" right="0.59055118110236227" top="0.39370078740157483" bottom="0.39370078740157483" header="0.39370078740157483" footer="0.39370078740157483"/>
  <pageSetup paperSize="9" scale="81" orientation="landscape" r:id="rId1"/>
  <headerFooter alignWithMargins="0"/>
  <rowBreaks count="3" manualBreakCount="3">
    <brk id="37" max="14" man="1"/>
    <brk id="68" max="14" man="1"/>
    <brk id="11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様式２</vt:lpstr>
      <vt:lpstr>（記載例）</vt:lpstr>
      <vt:lpstr>'（記載例）'!Print_Area</vt:lpstr>
      <vt:lpstr>様式２!Print_Area</vt:lpstr>
      <vt:lpstr>'（記載例）'!Print_Titles</vt:lpstr>
      <vt:lpstr>様式２!Print_Titles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kubo</cp:lastModifiedBy>
  <cp:lastPrinted>2022-07-27T09:49:14Z</cp:lastPrinted>
  <dcterms:created xsi:type="dcterms:W3CDTF">2010-02-17T08:45:30Z</dcterms:created>
  <dcterms:modified xsi:type="dcterms:W3CDTF">2026-03-04T04:39:12Z</dcterms:modified>
</cp:coreProperties>
</file>