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ocserve\docserve\free_space(1275010000)\【02】税制担当\Ｄ１０１税制係\（仮称）非居住住宅利活用促進税\★課税対象件数の積算方法等\04_税額試算（ＨＰ掲載用）\"/>
    </mc:Choice>
  </mc:AlternateContent>
  <xr:revisionPtr revIDLastSave="0" documentId="13_ncr:1_{21AFF0B3-2D28-425C-8E2F-5F667550BA76}" xr6:coauthVersionLast="47" xr6:coauthVersionMax="47" xr10:uidLastSave="{00000000-0000-0000-0000-000000000000}"/>
  <workbookProtection workbookAlgorithmName="SHA-512" workbookHashValue="6bxplARCEw0Y2DGNRQLw1dbqUs7jyRQqw8hDtHhyHXj16ghn9xTgjpl182lvXJR37E5lS74ALDn0oGC2mTcufQ==" workbookSaltValue="B7s2th3wCjudvL6xpclcFQ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Sheet1!$A$1:$R$23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 a="1"/>
  <c r="M9" i="1" s="1"/>
  <c r="E19" i="1" a="1"/>
  <c r="E19" i="1" s="1"/>
  <c r="E16" i="1" l="1"/>
  <c r="E13" i="1"/>
  <c r="C13" i="1"/>
  <c r="C9" i="1"/>
  <c r="G9" i="1" s="1"/>
  <c r="G13" i="1" l="1"/>
  <c r="C16" i="1" s="1"/>
  <c r="C5" i="1"/>
  <c r="G16" i="1" l="1"/>
  <c r="C19" i="1" s="1"/>
  <c r="G19" i="1" s="1"/>
  <c r="E5" i="1" l="1"/>
  <c r="G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<sst xmlns="http://schemas.openxmlformats.org/spreadsheetml/2006/main" count="41" uniqueCount="34">
  <si>
    <t>【Ａ】家屋価値割</t>
    <rPh sb="3" eb="8">
      <t>カオクカチワリ</t>
    </rPh>
    <phoneticPr fontId="5"/>
  </si>
  <si>
    <t>【Ｄ】立地床面積割</t>
    <rPh sb="3" eb="9">
      <t>リッチユカメンセキワリ</t>
    </rPh>
    <phoneticPr fontId="5"/>
  </si>
  <si>
    <t>想定税額</t>
    <rPh sb="0" eb="2">
      <t>ソウテイ</t>
    </rPh>
    <rPh sb="2" eb="4">
      <t>ゼイガク</t>
    </rPh>
    <phoneticPr fontId="5"/>
  </si>
  <si>
    <t>＋</t>
    <phoneticPr fontId="5"/>
  </si>
  <si>
    <t>＝</t>
    <phoneticPr fontId="5"/>
  </si>
  <si>
    <t>＜家屋価値割の計算＞</t>
    <rPh sb="1" eb="3">
      <t>カオク</t>
    </rPh>
    <rPh sb="3" eb="5">
      <t>カチ</t>
    </rPh>
    <rPh sb="5" eb="6">
      <t>ワリ</t>
    </rPh>
    <rPh sb="7" eb="9">
      <t>ケイサン</t>
    </rPh>
    <phoneticPr fontId="5"/>
  </si>
  <si>
    <t>　★　家屋情報</t>
    <rPh sb="3" eb="5">
      <t>カオク</t>
    </rPh>
    <rPh sb="5" eb="7">
      <t>ジョウホウ</t>
    </rPh>
    <phoneticPr fontId="5"/>
  </si>
  <si>
    <t>税率</t>
    <rPh sb="0" eb="2">
      <t>ゼイリツ</t>
    </rPh>
    <phoneticPr fontId="5"/>
  </si>
  <si>
    <t>×</t>
    <phoneticPr fontId="5"/>
  </si>
  <si>
    <t>＜立地床面積割の計算＞</t>
    <rPh sb="1" eb="3">
      <t>リッチ</t>
    </rPh>
    <rPh sb="3" eb="6">
      <t>ユカメンセキ</t>
    </rPh>
    <rPh sb="6" eb="7">
      <t>ワリ</t>
    </rPh>
    <rPh sb="8" eb="10">
      <t>ケイサン</t>
    </rPh>
    <phoneticPr fontId="5"/>
  </si>
  <si>
    <t>固定資産評価額（土地）</t>
    <rPh sb="0" eb="7">
      <t>コテイシサンヒョウカガク</t>
    </rPh>
    <rPh sb="8" eb="10">
      <t>トチ</t>
    </rPh>
    <phoneticPr fontId="5"/>
  </si>
  <si>
    <t>評価地積</t>
    <rPh sb="0" eb="2">
      <t>ヒョウカ</t>
    </rPh>
    <rPh sb="2" eb="4">
      <t>チセキ</t>
    </rPh>
    <phoneticPr fontId="5"/>
  </si>
  <si>
    <t>÷</t>
    <phoneticPr fontId="5"/>
  </si>
  <si>
    <t>　★　土地情報</t>
    <rPh sb="3" eb="5">
      <t>トチ</t>
    </rPh>
    <rPh sb="5" eb="7">
      <t>ジョウホウ</t>
    </rPh>
    <phoneticPr fontId="5"/>
  </si>
  <si>
    <t>【Ｂ】</t>
    <phoneticPr fontId="5"/>
  </si>
  <si>
    <t>家屋床面積</t>
    <rPh sb="0" eb="2">
      <t>カオク</t>
    </rPh>
    <rPh sb="2" eb="3">
      <t>ユカ</t>
    </rPh>
    <rPh sb="3" eb="5">
      <t>メンセキ</t>
    </rPh>
    <phoneticPr fontId="5"/>
  </si>
  <si>
    <t>【Ｃ】</t>
    <phoneticPr fontId="5"/>
  </si>
  <si>
    <t>固定資産評価額（家屋）</t>
    <rPh sb="0" eb="2">
      <t>コテイ</t>
    </rPh>
    <rPh sb="2" eb="4">
      <t>シサン</t>
    </rPh>
    <rPh sb="4" eb="7">
      <t>ヒョウカガク</t>
    </rPh>
    <rPh sb="8" eb="10">
      <t>カオク</t>
    </rPh>
    <phoneticPr fontId="5"/>
  </si>
  <si>
    <t>【Ａ】家屋価値割額</t>
    <rPh sb="3" eb="8">
      <t>カオクカチワリ</t>
    </rPh>
    <rPh sb="8" eb="9">
      <t>ガク</t>
    </rPh>
    <phoneticPr fontId="5"/>
  </si>
  <si>
    <t>【Ｂ】敷地の平米当たり固定資産評価額</t>
    <rPh sb="3" eb="5">
      <t>シキチ</t>
    </rPh>
    <rPh sb="6" eb="8">
      <t>ヘイベイ</t>
    </rPh>
    <rPh sb="8" eb="9">
      <t>ア</t>
    </rPh>
    <rPh sb="11" eb="18">
      <t>コテイシサンヒョウカガク</t>
    </rPh>
    <phoneticPr fontId="5"/>
  </si>
  <si>
    <t>【Ｃ】立地床面積割課税標準額</t>
    <rPh sb="3" eb="8">
      <t>リッチユカメンセキ</t>
    </rPh>
    <rPh sb="8" eb="9">
      <t>ワリ</t>
    </rPh>
    <rPh sb="9" eb="11">
      <t>カゼイ</t>
    </rPh>
    <rPh sb="11" eb="13">
      <t>ヒョウジュン</t>
    </rPh>
    <rPh sb="13" eb="14">
      <t>ガク</t>
    </rPh>
    <phoneticPr fontId="5"/>
  </si>
  <si>
    <t>【Ｄ】立地床面積割額</t>
    <rPh sb="3" eb="9">
      <t>リッチユカメンセキワリ</t>
    </rPh>
    <rPh sb="9" eb="10">
      <t>ガク</t>
    </rPh>
    <phoneticPr fontId="5"/>
  </si>
  <si>
    <t>pw</t>
    <phoneticPr fontId="5"/>
  </si>
  <si>
    <t>,kyoto</t>
    <phoneticPr fontId="5"/>
  </si>
  <si>
    <r>
      <t>＜御入力部分＞　</t>
    </r>
    <r>
      <rPr>
        <b/>
        <sz val="14"/>
        <color rgb="FFFF0000"/>
        <rFont val="ＭＳ Ｐゴシック"/>
        <family val="3"/>
        <charset val="128"/>
      </rPr>
      <t>課税明細書の赤枠部分を基に、御入力ください</t>
    </r>
    <r>
      <rPr>
        <b/>
        <sz val="16"/>
        <color rgb="FFFF0000"/>
        <rFont val="ＭＳ Ｐゴシック"/>
        <family val="3"/>
        <charset val="128"/>
      </rPr>
      <t>。</t>
    </r>
    <rPh sb="1" eb="2">
      <t>ゴ</t>
    </rPh>
    <rPh sb="2" eb="4">
      <t>ニュウリョク</t>
    </rPh>
    <rPh sb="4" eb="6">
      <t>ブブン</t>
    </rPh>
    <rPh sb="19" eb="20">
      <t>モト</t>
    </rPh>
    <phoneticPr fontId="5"/>
  </si>
  <si>
    <r>
      <t>家屋床面積　「</t>
    </r>
    <r>
      <rPr>
        <sz val="12"/>
        <color rgb="FFFF0000"/>
        <rFont val="ＭＳ Ｐゴシック"/>
        <family val="3"/>
        <charset val="128"/>
      </rPr>
      <t>⑩評価床面積</t>
    </r>
    <r>
      <rPr>
        <sz val="12"/>
        <color theme="1"/>
        <rFont val="ＭＳ Ｐゴシック"/>
        <family val="3"/>
        <charset val="128"/>
      </rPr>
      <t>」欄参照</t>
    </r>
    <rPh sb="0" eb="2">
      <t>カオク</t>
    </rPh>
    <rPh sb="2" eb="5">
      <t>ユカメンセキ</t>
    </rPh>
    <rPh sb="8" eb="10">
      <t>ヒョウカ</t>
    </rPh>
    <rPh sb="10" eb="13">
      <t>ユカメンセキ</t>
    </rPh>
    <rPh sb="14" eb="15">
      <t>ラン</t>
    </rPh>
    <rPh sb="15" eb="17">
      <t>サンショウ</t>
    </rPh>
    <phoneticPr fontId="5"/>
  </si>
  <si>
    <r>
      <t>評価地積　「</t>
    </r>
    <r>
      <rPr>
        <sz val="12"/>
        <color rgb="FFFF0000"/>
        <rFont val="ＭＳ Ｐゴシック"/>
        <family val="3"/>
        <charset val="128"/>
      </rPr>
      <t>②評価地積</t>
    </r>
    <r>
      <rPr>
        <sz val="12"/>
        <color theme="1"/>
        <rFont val="ＭＳ Ｐゴシック"/>
        <family val="3"/>
        <charset val="128"/>
      </rPr>
      <t>」欄参照</t>
    </r>
    <rPh sb="0" eb="2">
      <t>ヒョウカ</t>
    </rPh>
    <rPh sb="2" eb="4">
      <t>チセキ</t>
    </rPh>
    <rPh sb="7" eb="11">
      <t>ヒョウカチセキ</t>
    </rPh>
    <rPh sb="12" eb="13">
      <t>ラン</t>
    </rPh>
    <rPh sb="13" eb="15">
      <t>サンショウ</t>
    </rPh>
    <phoneticPr fontId="5"/>
  </si>
  <si>
    <t>※分譲マンション（区分所有家屋）の場合は、共有部分の面積を含む。</t>
    <rPh sb="1" eb="3">
      <t>ブンジョウ</t>
    </rPh>
    <rPh sb="9" eb="11">
      <t>クブン</t>
    </rPh>
    <rPh sb="11" eb="13">
      <t>ショユウ</t>
    </rPh>
    <rPh sb="13" eb="15">
      <t>カオク</t>
    </rPh>
    <rPh sb="17" eb="19">
      <t>バアイ</t>
    </rPh>
    <rPh sb="21" eb="23">
      <t>キョウユウ</t>
    </rPh>
    <rPh sb="23" eb="25">
      <t>ブブン</t>
    </rPh>
    <rPh sb="26" eb="28">
      <t>メンセキ</t>
    </rPh>
    <rPh sb="29" eb="30">
      <t>フク</t>
    </rPh>
    <phoneticPr fontId="5"/>
  </si>
  <si>
    <t>※試算した税額は確定額ではありませんので、あくまで参考として御利用ください。</t>
    <rPh sb="1" eb="3">
      <t>シサン</t>
    </rPh>
    <rPh sb="5" eb="7">
      <t>ゼイガク</t>
    </rPh>
    <rPh sb="8" eb="10">
      <t>カクテイ</t>
    </rPh>
    <rPh sb="10" eb="11">
      <t>ガク</t>
    </rPh>
    <rPh sb="25" eb="27">
      <t>サンコウ</t>
    </rPh>
    <rPh sb="30" eb="33">
      <t>ゴリヨウ</t>
    </rPh>
    <phoneticPr fontId="3"/>
  </si>
  <si>
    <r>
      <t>税額試算シート(</t>
    </r>
    <r>
      <rPr>
        <b/>
        <sz val="14"/>
        <color rgb="FFFF0000"/>
        <rFont val="ＭＳ Ｐゴシック"/>
        <family val="3"/>
        <charset val="128"/>
      </rPr>
      <t>こちらには入力しないでください</t>
    </r>
    <r>
      <rPr>
        <b/>
        <sz val="14"/>
        <color theme="1"/>
        <rFont val="ＭＳ Ｐゴシック"/>
        <family val="3"/>
        <charset val="128"/>
      </rPr>
      <t>）</t>
    </r>
    <rPh sb="0" eb="2">
      <t>ゼイガク</t>
    </rPh>
    <rPh sb="2" eb="4">
      <t>シサン</t>
    </rPh>
    <rPh sb="13" eb="15">
      <t>ニュウリョク</t>
    </rPh>
    <phoneticPr fontId="5"/>
  </si>
  <si>
    <r>
      <t>土地評価額　「</t>
    </r>
    <r>
      <rPr>
        <sz val="12"/>
        <color rgb="FFFF0000"/>
        <rFont val="ＭＳ Ｐゴシック"/>
        <family val="3"/>
        <charset val="128"/>
      </rPr>
      <t>③当該年度価格（評価額）【合計】</t>
    </r>
    <r>
      <rPr>
        <sz val="12"/>
        <color theme="1"/>
        <rFont val="ＭＳ Ｐゴシック"/>
        <family val="3"/>
        <charset val="128"/>
      </rPr>
      <t>」欄参照</t>
    </r>
    <rPh sb="15" eb="18">
      <t>ヒョウカガク</t>
    </rPh>
    <rPh sb="20" eb="22">
      <t>ゴウケイ</t>
    </rPh>
    <phoneticPr fontId="5"/>
  </si>
  <si>
    <r>
      <t>家屋評価額　「</t>
    </r>
    <r>
      <rPr>
        <sz val="12"/>
        <color rgb="FFFF0000"/>
        <rFont val="ＭＳ Ｐゴシック"/>
        <family val="3"/>
        <charset val="128"/>
      </rPr>
      <t>③当該年度価格（評価額）【合計】</t>
    </r>
    <r>
      <rPr>
        <sz val="12"/>
        <color theme="1"/>
        <rFont val="ＭＳ Ｐゴシック"/>
        <family val="3"/>
        <charset val="128"/>
      </rPr>
      <t>」欄参照</t>
    </r>
    <rPh sb="0" eb="2">
      <t>カオク</t>
    </rPh>
    <rPh sb="2" eb="4">
      <t>ヒョウカ</t>
    </rPh>
    <rPh sb="4" eb="5">
      <t>ガク</t>
    </rPh>
    <rPh sb="8" eb="10">
      <t>トウガイ</t>
    </rPh>
    <rPh sb="10" eb="12">
      <t>ネンド</t>
    </rPh>
    <rPh sb="12" eb="14">
      <t>カカク</t>
    </rPh>
    <rPh sb="15" eb="18">
      <t>ヒョウカガク</t>
    </rPh>
    <rPh sb="20" eb="22">
      <t>ゴウケイ</t>
    </rPh>
    <rPh sb="24" eb="25">
      <t>ラン</t>
    </rPh>
    <rPh sb="25" eb="27">
      <t>サンショウ</t>
    </rPh>
    <phoneticPr fontId="5"/>
  </si>
  <si>
    <t>※分譲マンション（区分所有家屋）の場合は、敷地全体の評価額及び地積を入力</t>
    <rPh sb="1" eb="3">
      <t>ブンジョウ</t>
    </rPh>
    <rPh sb="9" eb="15">
      <t>クブンショユウカオク</t>
    </rPh>
    <rPh sb="17" eb="19">
      <t>バアイ</t>
    </rPh>
    <rPh sb="21" eb="23">
      <t>シキチ</t>
    </rPh>
    <rPh sb="23" eb="25">
      <t>ゼンタイ</t>
    </rPh>
    <rPh sb="26" eb="28">
      <t>ヒョウカ</t>
    </rPh>
    <rPh sb="28" eb="29">
      <t>ガク</t>
    </rPh>
    <rPh sb="29" eb="30">
      <t>オヨ</t>
    </rPh>
    <rPh sb="31" eb="33">
      <t>チセキ</t>
    </rPh>
    <rPh sb="34" eb="36">
      <t>ニュウリョク</t>
    </rPh>
    <phoneticPr fontId="5"/>
  </si>
  <si>
    <t>※30万円未満の場合、入力欄の右に「免税点未満」と表示されます。
この場合、想定税額は算出されません。</t>
    <rPh sb="3" eb="5">
      <t>マンエン</t>
    </rPh>
    <rPh sb="5" eb="7">
      <t>ミマン</t>
    </rPh>
    <rPh sb="8" eb="10">
      <t>バアイ</t>
    </rPh>
    <rPh sb="11" eb="13">
      <t>ニュウリョク</t>
    </rPh>
    <rPh sb="13" eb="14">
      <t>ラン</t>
    </rPh>
    <rPh sb="15" eb="16">
      <t>ミギ</t>
    </rPh>
    <rPh sb="18" eb="20">
      <t>メンゼイ</t>
    </rPh>
    <rPh sb="20" eb="21">
      <t>テン</t>
    </rPh>
    <rPh sb="21" eb="23">
      <t>ミマン</t>
    </rPh>
    <rPh sb="25" eb="27">
      <t>ヒョウジ</t>
    </rPh>
    <rPh sb="35" eb="37">
      <t>バアイ</t>
    </rPh>
    <rPh sb="38" eb="40">
      <t>ソウテイ</t>
    </rPh>
    <rPh sb="40" eb="42">
      <t>ゼイガク</t>
    </rPh>
    <rPh sb="43" eb="45">
      <t>サンシュツ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</si>
</sst>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6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38" fontId="2" fillId="0" borderId="0" xfId="1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vertical="center"/>
      <protection locked="0"/>
    </xf>
    <xf numFmtId="38" fontId="2" fillId="0" borderId="0" xfId="1" applyFont="1">
      <alignment vertical="center"/>
    </xf>
    <xf numFmtId="10" fontId="2" fillId="0" borderId="0" xfId="2" applyNumberFormat="1" applyFont="1">
      <alignment vertical="center"/>
    </xf>
    <xf numFmtId="176" fontId="2" fillId="0" borderId="0" xfId="2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 applyFont="1"/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2" borderId="1" xfId="0" applyFont="1" applyFill="1" applyBorder="1" applyAlignment="1" applyProtection="1">
      <alignment vertical="center"/>
      <protection locked="0"/>
    </xf>
    <xf numFmtId="0" fontId="8" fillId="2" borderId="2" xfId="0" applyFont="1" applyFill="1" applyBorder="1" applyAlignment="1" applyProtection="1">
      <alignment vertical="center"/>
      <protection locked="0"/>
    </xf>
    <xf numFmtId="0" fontId="8" fillId="2" borderId="3" xfId="0" applyFont="1" applyFill="1" applyBorder="1" applyAlignment="1">
      <alignment vertical="center"/>
    </xf>
    <xf numFmtId="38" fontId="8" fillId="0" borderId="0" xfId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2" borderId="0" xfId="0" applyFont="1" applyFill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8" fillId="0" borderId="9" xfId="0" applyFont="1" applyBorder="1" applyAlignment="1">
      <alignment vertical="center"/>
    </xf>
    <xf numFmtId="38" fontId="8" fillId="0" borderId="10" xfId="1" applyFont="1" applyFill="1" applyBorder="1">
      <alignment vertical="center"/>
    </xf>
    <xf numFmtId="38" fontId="8" fillId="0" borderId="10" xfId="1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2" borderId="4" xfId="0" applyFont="1" applyFill="1" applyBorder="1" applyAlignment="1" applyProtection="1">
      <alignment vertical="center"/>
      <protection locked="0"/>
    </xf>
    <xf numFmtId="0" fontId="8" fillId="2" borderId="5" xfId="0" applyFont="1" applyFill="1" applyBorder="1" applyAlignment="1">
      <alignment vertical="center"/>
    </xf>
    <xf numFmtId="176" fontId="4" fillId="0" borderId="6" xfId="2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 applyProtection="1">
      <alignment vertical="center"/>
      <protection locked="0"/>
    </xf>
    <xf numFmtId="0" fontId="8" fillId="2" borderId="13" xfId="0" applyFont="1" applyFill="1" applyBorder="1" applyAlignment="1" applyProtection="1">
      <alignment vertical="center"/>
      <protection locked="0"/>
    </xf>
    <xf numFmtId="0" fontId="8" fillId="2" borderId="14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0" fillId="2" borderId="0" xfId="0" applyFont="1" applyFill="1" applyBorder="1"/>
    <xf numFmtId="0" fontId="8" fillId="2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38" fontId="8" fillId="0" borderId="0" xfId="1" applyFont="1" applyFill="1" applyBorder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38" fontId="12" fillId="0" borderId="0" xfId="1" applyFont="1" applyFill="1" applyBorder="1" applyAlignment="1">
      <alignment horizontal="center" vertical="center"/>
    </xf>
    <xf numFmtId="38" fontId="12" fillId="0" borderId="0" xfId="1" applyFont="1" applyFill="1" applyBorder="1">
      <alignment vertical="center"/>
    </xf>
    <xf numFmtId="0" fontId="12" fillId="2" borderId="4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38" fontId="8" fillId="4" borderId="6" xfId="1" applyFont="1" applyFill="1" applyBorder="1" applyAlignment="1" applyProtection="1">
      <alignment horizontal="right" vertical="center" shrinkToFit="1"/>
      <protection locked="0"/>
    </xf>
    <xf numFmtId="2" fontId="8" fillId="4" borderId="6" xfId="0" applyNumberFormat="1" applyFont="1" applyFill="1" applyBorder="1" applyAlignment="1" applyProtection="1">
      <alignment horizontal="right" vertical="center" shrinkToFit="1"/>
      <protection locked="0"/>
    </xf>
    <xf numFmtId="38" fontId="8" fillId="0" borderId="6" xfId="1" applyFont="1" applyFill="1" applyBorder="1" applyAlignment="1" applyProtection="1">
      <alignment horizontal="right" vertical="center" shrinkToFit="1"/>
      <protection hidden="1"/>
    </xf>
    <xf numFmtId="38" fontId="9" fillId="3" borderId="7" xfId="1" applyFont="1" applyFill="1" applyBorder="1" applyAlignment="1" applyProtection="1">
      <alignment horizontal="right" vertical="center" shrinkToFit="1"/>
      <protection hidden="1"/>
    </xf>
    <xf numFmtId="40" fontId="8" fillId="0" borderId="6" xfId="1" applyNumberFormat="1" applyFont="1" applyFill="1" applyBorder="1" applyAlignment="1" applyProtection="1">
      <alignment horizontal="center" vertical="center" shrinkToFit="1"/>
      <protection hidden="1"/>
    </xf>
    <xf numFmtId="10" fontId="4" fillId="0" borderId="6" xfId="2" applyNumberFormat="1" applyFont="1" applyFill="1" applyBorder="1" applyAlignment="1" applyProtection="1">
      <alignment horizontal="center" vertical="center" shrinkToFit="1"/>
      <protection hidden="1"/>
    </xf>
    <xf numFmtId="38" fontId="8" fillId="2" borderId="0" xfId="1" applyFont="1" applyFill="1" applyBorder="1" applyAlignment="1" applyProtection="1">
      <alignment horizontal="left" vertical="center" wrapText="1"/>
      <protection locked="0"/>
    </xf>
    <xf numFmtId="38" fontId="8" fillId="2" borderId="5" xfId="1" applyFont="1" applyFill="1" applyBorder="1" applyAlignment="1" applyProtection="1">
      <alignment horizontal="left" vertical="center" wrapText="1"/>
      <protection locked="0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7"/>
  <sheetViews>
    <sheetView tabSelected="1" zoomScale="80" zoomScaleNormal="80" zoomScaleSheetLayoutView="80" zoomScalePageLayoutView="50" workbookViewId="0">
      <selection activeCell="S1" sqref="S1:S1048576"/>
    </sheetView>
  </sheetViews>
  <sheetFormatPr defaultRowHeight="18.75"/>
  <cols>
    <col min="1" max="1" width="8.875" customWidth="1"/>
    <col min="2" max="7" width="9.625" customWidth="1"/>
    <col min="8" max="8" width="12.75" customWidth="1"/>
    <col min="9" max="16" width="9.625" customWidth="1"/>
    <col min="17" max="17" width="16.25" customWidth="1"/>
    <col min="18" max="18" width="5.625" customWidth="1"/>
    <col min="19" max="19" width="9" customWidth="1"/>
    <col min="20" max="21" width="9" hidden="1" customWidth="1"/>
  </cols>
  <sheetData>
    <row r="1" spans="1:21" ht="18.95" customHeight="1" thickBot="1">
      <c r="A1" s="10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0"/>
    </row>
    <row r="2" spans="1:21" ht="18.95" customHeight="1">
      <c r="A2" s="10"/>
      <c r="B2" s="45" t="s">
        <v>29</v>
      </c>
      <c r="C2" s="11"/>
      <c r="D2" s="11"/>
      <c r="E2" s="11"/>
      <c r="F2" s="11"/>
      <c r="G2" s="11"/>
      <c r="H2" s="12"/>
      <c r="I2" s="9"/>
      <c r="J2" s="9"/>
      <c r="K2" s="9"/>
      <c r="L2" s="9"/>
      <c r="M2" s="9"/>
      <c r="N2" s="9"/>
      <c r="O2" s="9"/>
      <c r="P2" s="9"/>
      <c r="Q2" s="9"/>
      <c r="R2" s="10"/>
    </row>
    <row r="3" spans="1:21" ht="18.95" customHeight="1" thickBot="1">
      <c r="A3" s="10"/>
      <c r="B3" s="2" t="s">
        <v>28</v>
      </c>
      <c r="C3" s="9"/>
      <c r="D3" s="9"/>
      <c r="E3" s="9"/>
      <c r="F3" s="9"/>
      <c r="G3" s="9"/>
      <c r="H3" s="13"/>
      <c r="I3" s="9"/>
      <c r="J3" s="9"/>
      <c r="K3" s="9"/>
      <c r="L3" s="9"/>
      <c r="M3" s="9"/>
      <c r="N3" s="9"/>
      <c r="O3" s="9"/>
      <c r="P3" s="9"/>
      <c r="Q3" s="9"/>
      <c r="R3" s="10"/>
    </row>
    <row r="4" spans="1:21" ht="18.95" customHeight="1" thickBot="1">
      <c r="A4" s="10"/>
      <c r="B4" s="14"/>
      <c r="C4" s="46" t="s">
        <v>0</v>
      </c>
      <c r="D4" s="9"/>
      <c r="E4" s="46" t="s">
        <v>1</v>
      </c>
      <c r="F4" s="9"/>
      <c r="G4" s="47" t="s">
        <v>2</v>
      </c>
      <c r="H4" s="13"/>
      <c r="I4" s="9"/>
      <c r="J4" s="15"/>
      <c r="K4" s="16"/>
      <c r="L4" s="16"/>
      <c r="M4" s="16"/>
      <c r="N4" s="16"/>
      <c r="O4" s="16"/>
      <c r="P4" s="34"/>
      <c r="Q4" s="17"/>
      <c r="R4" s="10"/>
    </row>
    <row r="5" spans="1:21" ht="18.95" customHeight="1" thickBot="1">
      <c r="A5" s="10"/>
      <c r="B5" s="14"/>
      <c r="C5" s="56">
        <f>G9</f>
        <v>0</v>
      </c>
      <c r="D5" s="18" t="s">
        <v>3</v>
      </c>
      <c r="E5" s="56" t="str">
        <f>IFERROR(G19,"")</f>
        <v/>
      </c>
      <c r="F5" s="19" t="s">
        <v>4</v>
      </c>
      <c r="G5" s="57">
        <f>ROUNDDOWN(SUM(C5,E5),-2)</f>
        <v>0</v>
      </c>
      <c r="H5" s="13"/>
      <c r="I5" s="20"/>
      <c r="J5" s="4" t="s">
        <v>24</v>
      </c>
      <c r="K5" s="21"/>
      <c r="L5" s="21"/>
      <c r="M5" s="21"/>
      <c r="N5" s="21"/>
      <c r="O5" s="22"/>
      <c r="P5" s="35"/>
      <c r="Q5" s="28"/>
      <c r="R5" s="10"/>
    </row>
    <row r="6" spans="1:21" ht="18.95" customHeight="1">
      <c r="A6" s="10"/>
      <c r="B6" s="23"/>
      <c r="C6" s="24"/>
      <c r="D6" s="25"/>
      <c r="E6" s="24"/>
      <c r="F6" s="25"/>
      <c r="G6" s="24"/>
      <c r="H6" s="26"/>
      <c r="I6" s="9"/>
      <c r="J6" s="27"/>
      <c r="K6" s="21"/>
      <c r="L6" s="21"/>
      <c r="M6" s="21"/>
      <c r="N6" s="21"/>
      <c r="O6" s="22"/>
      <c r="P6" s="36"/>
      <c r="Q6" s="28"/>
      <c r="R6" s="10"/>
      <c r="T6" s="5">
        <v>6999999</v>
      </c>
      <c r="U6" s="6">
        <v>1.5E-3</v>
      </c>
    </row>
    <row r="7" spans="1:21" ht="18.95" customHeight="1">
      <c r="A7" s="10"/>
      <c r="B7" s="48" t="s">
        <v>5</v>
      </c>
      <c r="C7" s="38"/>
      <c r="D7" s="38"/>
      <c r="E7" s="38"/>
      <c r="F7" s="38"/>
      <c r="G7" s="38"/>
      <c r="H7" s="39"/>
      <c r="I7" s="9"/>
      <c r="J7" s="51" t="s">
        <v>6</v>
      </c>
      <c r="K7" s="21"/>
      <c r="L7" s="21"/>
      <c r="M7" s="21"/>
      <c r="N7" s="21"/>
      <c r="O7" s="22"/>
      <c r="P7" s="36"/>
      <c r="Q7" s="28"/>
      <c r="R7" s="10"/>
      <c r="T7" s="5">
        <v>7000000</v>
      </c>
      <c r="U7" s="7">
        <v>3.0000000000000001E-3</v>
      </c>
    </row>
    <row r="8" spans="1:21" ht="18.95" customHeight="1" thickBot="1">
      <c r="A8" s="10"/>
      <c r="B8" s="37"/>
      <c r="C8" s="49" t="s">
        <v>17</v>
      </c>
      <c r="D8" s="38"/>
      <c r="E8" s="49" t="s">
        <v>7</v>
      </c>
      <c r="F8" s="38"/>
      <c r="G8" s="50" t="s">
        <v>18</v>
      </c>
      <c r="H8" s="39"/>
      <c r="I8" s="9"/>
      <c r="J8" s="27"/>
      <c r="K8" s="21"/>
      <c r="L8" s="52" t="s">
        <v>31</v>
      </c>
      <c r="M8" s="21"/>
      <c r="N8" s="21"/>
      <c r="O8" s="22"/>
      <c r="P8" s="36"/>
      <c r="Q8" s="28"/>
      <c r="R8" s="10"/>
      <c r="T8" s="5">
        <v>8999999</v>
      </c>
      <c r="U8" s="7">
        <v>6.0000000000000001E-3</v>
      </c>
    </row>
    <row r="9" spans="1:21" ht="18.95" customHeight="1" thickBot="1">
      <c r="A9" s="10"/>
      <c r="B9" s="37"/>
      <c r="C9" s="56">
        <f>IF(M9="",ROUNDDOWN(L9,-3),"")</f>
        <v>0</v>
      </c>
      <c r="D9" s="18" t="s">
        <v>8</v>
      </c>
      <c r="E9" s="29">
        <v>7.0000000000000001E-3</v>
      </c>
      <c r="F9" s="18" t="s">
        <v>4</v>
      </c>
      <c r="G9" s="56">
        <f>IFERROR(ROUNDDOWN(C9*E9,), "")</f>
        <v>0</v>
      </c>
      <c r="H9" s="39"/>
      <c r="I9" s="9"/>
      <c r="J9" s="27"/>
      <c r="K9" s="21"/>
      <c r="L9" s="54"/>
      <c r="M9" s="53" t="str" cm="1">
        <f t="array" ref="M9">_xlfn.IFS(L9="","",L9&lt;T10,"免税点未満","TRUE","")</f>
        <v/>
      </c>
      <c r="N9" s="21"/>
      <c r="O9" s="22"/>
      <c r="P9" s="36"/>
      <c r="Q9" s="28"/>
      <c r="R9" s="10"/>
      <c r="T9" s="5">
        <v>9000000</v>
      </c>
      <c r="U9" s="1"/>
    </row>
    <row r="10" spans="1:21" ht="18.95" customHeight="1">
      <c r="A10" s="10"/>
      <c r="B10" s="37"/>
      <c r="C10" s="38"/>
      <c r="D10" s="38"/>
      <c r="E10" s="38"/>
      <c r="F10" s="38"/>
      <c r="G10" s="38"/>
      <c r="H10" s="39"/>
      <c r="I10" s="9"/>
      <c r="J10" s="27"/>
      <c r="K10" s="21"/>
      <c r="L10" s="60" t="s">
        <v>33</v>
      </c>
      <c r="M10" s="60"/>
      <c r="N10" s="60"/>
      <c r="O10" s="60"/>
      <c r="P10" s="60"/>
      <c r="Q10" s="61"/>
      <c r="R10" s="10"/>
      <c r="T10" s="5">
        <v>300000</v>
      </c>
      <c r="U10" s="1"/>
    </row>
    <row r="11" spans="1:21" ht="18.95" customHeight="1">
      <c r="A11" s="10"/>
      <c r="B11" s="48" t="s">
        <v>9</v>
      </c>
      <c r="C11" s="38"/>
      <c r="D11" s="38"/>
      <c r="E11" s="38"/>
      <c r="F11" s="38"/>
      <c r="G11" s="38"/>
      <c r="H11" s="39"/>
      <c r="I11" s="9"/>
      <c r="J11" s="27"/>
      <c r="K11" s="21"/>
      <c r="L11" s="60"/>
      <c r="M11" s="60"/>
      <c r="N11" s="60"/>
      <c r="O11" s="60"/>
      <c r="P11" s="60"/>
      <c r="Q11" s="61"/>
      <c r="R11" s="10"/>
      <c r="T11" s="8" t="s">
        <v>22</v>
      </c>
      <c r="U11" s="8" t="s">
        <v>23</v>
      </c>
    </row>
    <row r="12" spans="1:21" ht="18.95" customHeight="1" thickBot="1">
      <c r="A12" s="10"/>
      <c r="B12" s="37"/>
      <c r="C12" s="49" t="s">
        <v>10</v>
      </c>
      <c r="D12" s="38"/>
      <c r="E12" s="49" t="s">
        <v>11</v>
      </c>
      <c r="F12" s="38"/>
      <c r="G12" s="3" t="s">
        <v>19</v>
      </c>
      <c r="H12" s="39"/>
      <c r="I12" s="9"/>
      <c r="J12" s="27"/>
      <c r="K12" s="21"/>
      <c r="L12" s="52" t="s">
        <v>25</v>
      </c>
      <c r="M12" s="21"/>
      <c r="N12" s="21"/>
      <c r="O12" s="22"/>
      <c r="P12" s="36"/>
      <c r="Q12" s="28"/>
      <c r="R12" s="10"/>
    </row>
    <row r="13" spans="1:21" ht="18.95" customHeight="1" thickBot="1">
      <c r="A13" s="10"/>
      <c r="B13" s="37"/>
      <c r="C13" s="56">
        <f>L17</f>
        <v>0</v>
      </c>
      <c r="D13" s="18" t="s">
        <v>12</v>
      </c>
      <c r="E13" s="58">
        <f>L19</f>
        <v>0</v>
      </c>
      <c r="F13" s="18" t="s">
        <v>4</v>
      </c>
      <c r="G13" s="56" t="str">
        <f>IFERROR(ROUNDDOWN(C13/E13,-2),"")</f>
        <v/>
      </c>
      <c r="H13" s="39"/>
      <c r="I13" s="9"/>
      <c r="J13" s="27"/>
      <c r="K13" s="21"/>
      <c r="L13" s="55"/>
      <c r="M13" s="21"/>
      <c r="N13" s="21"/>
      <c r="O13" s="22"/>
      <c r="P13" s="36"/>
      <c r="Q13" s="28"/>
      <c r="R13" s="10"/>
    </row>
    <row r="14" spans="1:21" ht="18.95" customHeight="1">
      <c r="A14" s="10"/>
      <c r="B14" s="37"/>
      <c r="C14" s="38"/>
      <c r="D14" s="38"/>
      <c r="E14" s="38"/>
      <c r="F14" s="38"/>
      <c r="G14" s="38"/>
      <c r="H14" s="39"/>
      <c r="I14" s="9"/>
      <c r="J14" s="27"/>
      <c r="K14" s="21"/>
      <c r="L14" s="21" t="s">
        <v>27</v>
      </c>
      <c r="M14" s="21"/>
      <c r="N14" s="21"/>
      <c r="O14" s="22"/>
      <c r="P14" s="36"/>
      <c r="Q14" s="28"/>
      <c r="R14" s="10"/>
    </row>
    <row r="15" spans="1:21" ht="18.95" customHeight="1" thickBot="1">
      <c r="A15" s="10"/>
      <c r="B15" s="37"/>
      <c r="C15" s="49" t="s">
        <v>14</v>
      </c>
      <c r="D15" s="38"/>
      <c r="E15" s="49" t="s">
        <v>15</v>
      </c>
      <c r="F15" s="38"/>
      <c r="G15" s="49" t="s">
        <v>20</v>
      </c>
      <c r="H15" s="40"/>
      <c r="I15" s="9"/>
      <c r="J15" s="51" t="s">
        <v>13</v>
      </c>
      <c r="K15" s="21"/>
      <c r="L15" s="21"/>
      <c r="M15" s="21"/>
      <c r="N15" s="21"/>
      <c r="O15" s="22"/>
      <c r="P15" s="36"/>
      <c r="Q15" s="28"/>
      <c r="R15" s="10"/>
    </row>
    <row r="16" spans="1:21" ht="18.95" customHeight="1" thickBot="1">
      <c r="A16" s="10"/>
      <c r="B16" s="37"/>
      <c r="C16" s="56" t="str">
        <f>G13</f>
        <v/>
      </c>
      <c r="D16" s="18" t="s">
        <v>8</v>
      </c>
      <c r="E16" s="58">
        <f>L13</f>
        <v>0</v>
      </c>
      <c r="F16" s="18" t="s">
        <v>4</v>
      </c>
      <c r="G16" s="56" t="str">
        <f>IFERROR(ROUNDDOWN(C16*E16,-3),"")</f>
        <v/>
      </c>
      <c r="H16" s="39"/>
      <c r="I16" s="9"/>
      <c r="J16" s="27"/>
      <c r="K16" s="21"/>
      <c r="L16" s="52" t="s">
        <v>30</v>
      </c>
      <c r="M16" s="21"/>
      <c r="N16" s="21"/>
      <c r="O16" s="22"/>
      <c r="P16" s="36"/>
      <c r="Q16" s="28"/>
      <c r="R16" s="10"/>
    </row>
    <row r="17" spans="1:18" ht="18.95" customHeight="1" thickBot="1">
      <c r="A17" s="10"/>
      <c r="B17" s="37"/>
      <c r="C17" s="38"/>
      <c r="D17" s="38"/>
      <c r="E17" s="38"/>
      <c r="F17" s="38"/>
      <c r="G17" s="38"/>
      <c r="H17" s="39"/>
      <c r="I17" s="9"/>
      <c r="J17" s="27"/>
      <c r="K17" s="21"/>
      <c r="L17" s="54"/>
      <c r="M17" s="21"/>
      <c r="N17" s="21"/>
      <c r="O17" s="22"/>
      <c r="P17" s="36"/>
      <c r="Q17" s="28"/>
      <c r="R17" s="10"/>
    </row>
    <row r="18" spans="1:18" ht="18.95" customHeight="1" thickBot="1">
      <c r="A18" s="10"/>
      <c r="B18" s="37"/>
      <c r="C18" s="49" t="s">
        <v>16</v>
      </c>
      <c r="D18" s="38"/>
      <c r="E18" s="49" t="s">
        <v>7</v>
      </c>
      <c r="F18" s="38"/>
      <c r="G18" s="49" t="s">
        <v>21</v>
      </c>
      <c r="H18" s="39"/>
      <c r="I18" s="9"/>
      <c r="J18" s="27"/>
      <c r="K18" s="21"/>
      <c r="L18" s="52" t="s">
        <v>26</v>
      </c>
      <c r="M18" s="21"/>
      <c r="N18" s="21"/>
      <c r="O18" s="22"/>
      <c r="P18" s="36"/>
      <c r="Q18" s="28"/>
      <c r="R18" s="10"/>
    </row>
    <row r="19" spans="1:18" ht="18.95" customHeight="1" thickBot="1">
      <c r="A19" s="10"/>
      <c r="B19" s="37"/>
      <c r="C19" s="56" t="str">
        <f>G16</f>
        <v/>
      </c>
      <c r="D19" s="18" t="s">
        <v>8</v>
      </c>
      <c r="E19" s="59" t="str" cm="1">
        <f t="array" ref="E19">_xlfn.IFS(L9&lt;T10,"",L9&lt;=T6,"0.15%",AND(L9&gt;=T7,L9&lt;=T8),"0.3%",L9&gt;=T9,"0.6%")</f>
        <v/>
      </c>
      <c r="F19" s="18" t="s">
        <v>4</v>
      </c>
      <c r="G19" s="56" t="str">
        <f>IFERROR(ROUNDDOWN(C19*E19,),"")</f>
        <v/>
      </c>
      <c r="H19" s="39"/>
      <c r="I19" s="9"/>
      <c r="J19" s="27"/>
      <c r="K19" s="21"/>
      <c r="L19" s="55"/>
      <c r="M19" s="21"/>
      <c r="N19" s="21"/>
      <c r="O19" s="22"/>
      <c r="P19" s="36"/>
      <c r="Q19" s="28"/>
      <c r="R19" s="10"/>
    </row>
    <row r="20" spans="1:18" ht="18.95" customHeight="1">
      <c r="A20" s="10"/>
      <c r="B20" s="37"/>
      <c r="C20" s="41"/>
      <c r="D20" s="41"/>
      <c r="E20" s="41"/>
      <c r="F20" s="41"/>
      <c r="G20" s="41"/>
      <c r="H20" s="39"/>
      <c r="I20" s="9"/>
      <c r="J20" s="27"/>
      <c r="K20" s="21"/>
      <c r="L20" s="21" t="s">
        <v>32</v>
      </c>
      <c r="M20" s="21"/>
      <c r="N20" s="21"/>
      <c r="O20" s="22"/>
      <c r="P20" s="36"/>
      <c r="Q20" s="28"/>
      <c r="R20" s="10"/>
    </row>
    <row r="21" spans="1:18" ht="18.95" customHeight="1" thickBot="1">
      <c r="A21" s="10"/>
      <c r="B21" s="42"/>
      <c r="C21" s="43"/>
      <c r="D21" s="43"/>
      <c r="E21" s="43"/>
      <c r="F21" s="43"/>
      <c r="G21" s="43"/>
      <c r="H21" s="44"/>
      <c r="I21" s="9"/>
      <c r="J21" s="30"/>
      <c r="K21" s="31"/>
      <c r="L21" s="31"/>
      <c r="M21" s="31"/>
      <c r="N21" s="31"/>
      <c r="O21" s="31"/>
      <c r="P21" s="33"/>
      <c r="Q21" s="32"/>
      <c r="R21" s="10"/>
    </row>
    <row r="22" spans="1:18" ht="18.95" customHeight="1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0"/>
    </row>
    <row r="23" spans="1:18" ht="18.95" customHeight="1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0"/>
    </row>
    <row r="24" spans="1:18">
      <c r="B24" s="1"/>
      <c r="C24" s="1"/>
      <c r="D24" s="1"/>
      <c r="E24" s="1"/>
      <c r="F24" s="1"/>
      <c r="G24" s="1"/>
      <c r="H24" s="1"/>
      <c r="I24" s="1"/>
      <c r="J24" s="9"/>
      <c r="K24" s="9"/>
      <c r="L24" s="9"/>
      <c r="M24" s="9"/>
      <c r="N24" s="9"/>
      <c r="O24" s="9"/>
      <c r="P24" s="9"/>
      <c r="Q24" s="9"/>
    </row>
    <row r="25" spans="1:18">
      <c r="B25" s="1"/>
      <c r="C25" s="1"/>
      <c r="D25" s="1"/>
      <c r="E25" s="1"/>
      <c r="F25" s="1"/>
      <c r="G25" s="1"/>
      <c r="H25" s="1"/>
      <c r="I25" s="1"/>
      <c r="J25" s="9"/>
      <c r="K25" s="9"/>
      <c r="L25" s="9"/>
      <c r="M25" s="9"/>
      <c r="N25" s="9"/>
      <c r="O25" s="9"/>
      <c r="P25" s="9"/>
      <c r="Q25" s="9"/>
    </row>
    <row r="26" spans="1:18">
      <c r="J26" s="1"/>
      <c r="K26" s="1"/>
      <c r="L26" s="1"/>
      <c r="M26" s="1"/>
      <c r="N26" s="1"/>
      <c r="O26" s="1"/>
      <c r="P26" s="1"/>
      <c r="Q26" s="1"/>
    </row>
    <row r="27" spans="1:18">
      <c r="J27" s="1"/>
      <c r="K27" s="1"/>
      <c r="L27" s="1"/>
      <c r="M27" s="1"/>
      <c r="N27" s="1"/>
      <c r="O27" s="1"/>
      <c r="P27" s="1"/>
      <c r="Q27" s="1"/>
    </row>
  </sheetData>
  <sheetProtection algorithmName="SHA-512" hashValue="ayfE5jgPH58dMpY/C/yLdxmDKmo5IBL77Eqqkx3MOB+yvAvLQHiLIk46RumlzVsjHN6ec//dDAg+YG23sVmEJQ==" saltValue="Ac1QIrY0NXEEUB88DQVPXg==" spinCount="100000" sheet="1" objects="1" scenarios="1"/>
  <mergeCells count="1">
    <mergeCell ref="L10:Q11"/>
  </mergeCells>
  <phoneticPr fontId="3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taqbe256</dc:creator>
  <cp:lastModifiedBy>Nagai_zeisei</cp:lastModifiedBy>
  <cp:lastPrinted>2023-05-08T09:31:33Z</cp:lastPrinted>
  <dcterms:created xsi:type="dcterms:W3CDTF">2015-06-05T18:19:34Z</dcterms:created>
  <dcterms:modified xsi:type="dcterms:W3CDTF">2026-08-14T04:09:35Z</dcterms:modified>
</cp:coreProperties>
</file>