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tsqbc356\Desktop\"/>
    </mc:Choice>
  </mc:AlternateContent>
  <xr:revisionPtr revIDLastSave="0" documentId="13_ncr:1_{40AA5ADB-7CCB-46E9-A56B-3D5FD3C7E4DC}" xr6:coauthVersionLast="41" xr6:coauthVersionMax="41" xr10:uidLastSave="{00000000-0000-0000-0000-000000000000}"/>
  <bookViews>
    <workbookView xWindow="-120" yWindow="-120" windowWidth="20730" windowHeight="1131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8" i="12" l="1"/>
  <c r="AA7" i="12"/>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4" i="10"/>
  <c r="C35" i="10" l="1"/>
  <c r="C36" i="10" s="1"/>
  <c r="C37" i="10" s="1"/>
  <c r="C38"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s="1"/>
  <c r="AM35" i="10" s="1"/>
  <c r="AM36" i="10" s="1"/>
  <c r="AM37" i="10" s="1"/>
  <c r="BE34" i="10" l="1"/>
  <c r="BE35" i="10" s="1"/>
  <c r="BE36" i="10" s="1"/>
  <c r="BE37" i="10" s="1"/>
  <c r="BW34" i="10" l="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<sst xmlns="http://schemas.openxmlformats.org/spreadsheetml/2006/main" count="1173" uniqueCount="628">
  <si>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</si>
  <si>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</si>
  <si>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</si>
  <si>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</si>
  <si>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</si>
  <si>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</si>
  <si>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</si>
  <si>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</si>
  <si>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</si>
  <si>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</si>
  <si>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</si>
  <si>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</si>
  <si>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</si>
  <si>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</si>
  <si>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</si>
  <si>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</si>
  <si>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</si>
  <si>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</si>
  <si>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</si>
  <si>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</si>
  <si>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</si>
  <si>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</si>
  <si>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</si>
  <si>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</si>
  <si>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</si>
  <si>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</si>
  <si>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</si>
  <si>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</si>
  <si>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</si>
  <si>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</si>
  <si>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</si>
  <si>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</si>
  <si>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</si>
  <si>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</si>
  <si>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</si>
  <si>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</si>
  <si>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</si>
  <si>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</si>
  <si>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</si>
  <si>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</si>
  <si>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</si>
  <si>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</si>
  <si>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</si>
  <si>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</si>
  <si>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</si>
  <si>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</si>
  <si>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</si>
  <si>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</si>
  <si>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</si>
  <si>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</si>
  <si>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</si>
  <si>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</si>
  <si>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</si>
  <si>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</si>
  <si>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</si>
  <si>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</si>
  <si>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</si>
  <si>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</si>
  <si>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</si>
  <si>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</si>
  <si>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</si>
  <si>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</si>
  <si>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</si>
  <si>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</si>
  <si>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</si>
  <si>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</si>
  <si>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</si>
  <si>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</si>
  <si>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</si>
  <si>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</si>
  <si>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</si>
  <si>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</si>
  <si>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</si>
  <si>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</si>
  <si>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</si>
  <si>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</si>
  <si>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</si>
  <si>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</si>
  <si>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</si>
  <si>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</si>
  <si>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</si>
  <si>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</si>
  <si>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</si>
  <si>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</si>
  <si>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</si>
  <si>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</si>
  <si>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</si>
  <si>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</si>
  <si>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</si>
  <si>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</si>
  <si>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</si>
  <si>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</si>
  <si>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</si>
  <si>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</si>
  <si>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</si>
  <si>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</si>
  <si>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</si>
  <si>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</si>
  <si>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京都市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</si>
  <si>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</si>
  <si>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</si>
  <si>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</si>
  <si>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</si>
  <si>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</si>
  <si>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</si>
  <si>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</si>
  <si>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</si>
  <si>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</si>
  <si>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</si>
  <si>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</si>
  <si>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</si>
  <si>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</si>
  <si>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</si>
  <si>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</si>
  <si>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</si>
  <si>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</si>
  <si>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</si>
  <si>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</si>
  <si>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</si>
  <si>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</si>
  <si>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</si>
  <si>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</si>
  <si>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</si>
  <si>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</si>
  <si>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</si>
  <si>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</si>
  <si>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</si>
  <si>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</si>
  <si>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</si>
  <si>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</si>
  <si>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</si>
  <si>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</si>
  <si>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</si>
  <si>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</si>
  <si>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</si>
  <si>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</si>
  <si>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</si>
  <si>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</si>
  <si>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</si>
  <si>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</si>
  <si>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</si>
  <si>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</si>
  <si>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</si>
  <si>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</si>
  <si>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</si>
  <si>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</si>
  <si>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</si>
  <si>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</si>
  <si>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</si>
  <si>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</si>
  <si>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</si>
  <si>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</si>
  <si>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</si>
  <si>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</si>
  <si>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</si>
  <si>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</si>
  <si>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</si>
  <si>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</si>
  <si>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</si>
  <si>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</si>
  <si>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</si>
  <si>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</si>
  <si>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</si>
  <si>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</si>
  <si>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</si>
  <si>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</si>
  <si>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</si>
  <si>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</si>
  <si>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</si>
  <si>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</si>
  <si>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</si>
  <si>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</si>
  <si>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</si>
  <si>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</si>
  <si>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</si>
  <si>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</si>
  <si>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</si>
  <si>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</si>
  <si>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</si>
  <si>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</si>
  <si>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</si>
  <si>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</si>
  <si>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</si>
  <si>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</si>
  <si>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</si>
  <si>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</si>
  <si>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</si>
  <si>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</si>
  <si>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</si>
  <si>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</si>
  <si>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</si>
  <si>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</si>
  <si>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</si>
  <si>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</si>
  <si>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</si>
  <si>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</si>
  <si>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</si>
  <si>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</si>
  <si>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</si>
  <si>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</si>
  <si>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</si>
  <si>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</si>
  <si>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</si>
  <si>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</si>
  <si>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</si>
  <si>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</si>
  <si>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</si>
  <si>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</si>
  <si>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</si>
  <si>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</si>
  <si>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</si>
  <si>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</si>
  <si>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京都府京都市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</si>
  <si>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</si>
  <si>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</si>
  <si>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</si>
  <si>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</si>
  <si>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</si>
  <si>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</si>
  <si>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</si>
  <si>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</si>
  <si>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</si>
  <si>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</si>
  <si>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</si>
  <si>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</si>
  <si>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</si>
  <si>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</si>
  <si>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</si>
  <si>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</si>
  <si>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</si>
  <si>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</si>
  <si>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</si>
  <si>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</si>
  <si>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</si>
  <si>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</si>
  <si>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</si>
  <si>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</si>
  <si>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</si>
  <si>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</si>
  <si>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</si>
  <si>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</si>
  <si>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</si>
  <si>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</si>
  <si>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</si>
  <si>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</si>
  <si>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</si>
  <si>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</si>
  <si>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</si>
  <si>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</si>
  <si>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</si>
  <si>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</si>
  <si>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</si>
  <si>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</si>
  <si>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</si>
  <si>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</si>
  <si>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</si>
  <si>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</si>
  <si>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</si>
  <si>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</si>
  <si>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</si>
  <si>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</si>
  <si>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</si>
  <si>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</si>
  <si>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</si>
  <si>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</si>
  <si>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</si>
  <si>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</si>
  <si>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</si>
  <si>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</si>
  <si>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</si>
  <si>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</si>
  <si>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</si>
  <si>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</si>
  <si>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</si>
  <si>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</si>
  <si>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</si>
  <si>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</si>
  <si>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</si>
  <si>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</si>
  <si>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</si>
  <si>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</si>
  <si>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</si>
  <si>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</si>
  <si>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</si>
  <si>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</si>
  <si>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</si>
  <si>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</si>
  <si>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</si>
  <si>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</si>
  <si>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</si>
  <si>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</si>
  <si>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</si>
  <si>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</si>
  <si>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</si>
  <si>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</si>
  <si>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</si>
  <si>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</si>
  <si>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</si>
  <si>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</si>
  <si>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</si>
  <si>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</si>
  <si>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</si>
  <si>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</si>
  <si>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</si>
  <si>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</si>
  <si>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</si>
  <si>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</si>
  <si>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</si>
  <si>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</si>
  <si>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</si>
  <si>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</si>
  <si>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</si>
  <si>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</si>
  <si>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</si>
  <si>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</si>
  <si>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</si>
  <si>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</si>
  <si>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</si>
  <si>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</si>
  <si>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</si>
  <si>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</si>
  <si>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</si>
  <si>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</si>
  <si>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</si>
  <si>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</si>
  <si>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</si>
  <si>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</si>
  <si>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</si>
  <si>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</si>
  <si>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</si>
  <si>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</si>
  <si>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</si>
  <si>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</si>
  <si>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</si>
  <si>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</si>
  <si>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</si>
  <si>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</si>
  <si>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</si>
  <si>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</si>
  <si>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</si>
  <si>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</si>
  <si>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</si>
  <si>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</si>
  <si>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</si>
  <si>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</si>
  <si>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</si>
  <si>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</si>
  <si>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</si>
  <si>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</si>
  <si>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</si>
  <si>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</si>
  <si>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</si>
  <si>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</si>
  <si>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</si>
  <si>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</si>
  <si>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</si>
  <si>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</si>
  <si>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</si>
  <si>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</si>
  <si>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</si>
  <si>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</si>
  <si>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</si>
  <si>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</si>
  <si>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京都府京都市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</si>
  <si>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</si>
  <si>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</si>
  <si>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</si>
  <si>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</si>
  <si>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</si>
  <si>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</si>
  <si>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</si>
  <si>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</si>
  <si>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</si>
  <si>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</si>
  <si>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</si>
  <si>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</si>
  <si>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</si>
  <si>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</si>
  <si>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</si>
  <si>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</si>
  <si>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</si>
  <si>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</si>
  <si>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</si>
  <si>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</si>
  <si>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京都市母子父子寡婦福祉資金貸付事業特別会計</t>
    <phoneticPr fontId="5"/>
  </si>
  <si>
    <t>京都市土地取得特別会計</t>
    <phoneticPr fontId="5"/>
  </si>
  <si>
    <t>京都市市公債特別会計</t>
    <phoneticPr fontId="5"/>
  </si>
  <si>
    <t>京都市立病院機構病院事業債特別会計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</si>
  <si>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</si>
  <si>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</si>
  <si>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</si>
  <si>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</si>
  <si>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</si>
  <si>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</si>
  <si>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</si>
  <si>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</si>
  <si>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</si>
  <si>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</si>
  <si>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</si>
  <si>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</si>
  <si>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</si>
  <si>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京都市水道事業特別会計</t>
    <phoneticPr fontId="5"/>
  </si>
  <si>
    <t>京都市公共下水道事業特別会計</t>
    <phoneticPr fontId="5"/>
  </si>
  <si>
    <t>京都市高速鉄道事業特別会計</t>
    <phoneticPr fontId="5"/>
  </si>
  <si>
    <t>京都市中央卸売市場第二市場・と畜場特別会計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</si>
  <si>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</si>
  <si>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</si>
  <si>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</si>
  <si>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</si>
  <si>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</si>
  <si>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</si>
  <si>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</si>
  <si>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</si>
  <si>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</si>
  <si>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</si>
  <si>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</si>
  <si>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</si>
  <si>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</si>
  <si>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</si>
  <si>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</si>
  <si>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</si>
  <si>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</si>
  <si>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</si>
  <si>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</si>
  <si>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</si>
  <si>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</si>
  <si>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</si>
  <si>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</si>
  <si>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</si>
  <si>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</si>
  <si>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</si>
  <si>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</si>
  <si>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</si>
  <si>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</si>
  <si>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</si>
  <si>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</si>
  <si>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</si>
  <si>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</si>
  <si>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</si>
  <si>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</si>
  <si>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</si>
  <si>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</si>
  <si>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</si>
  <si>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</si>
  <si>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</si>
  <si>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</si>
  <si>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</si>
  <si>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</si>
  <si>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</si>
  <si>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</si>
  <si>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</si>
  <si>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</si>
  <si>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</si>
  <si>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</si>
  <si>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</si>
  <si>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</si>
  <si>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</si>
  <si>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</si>
  <si>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</si>
  <si>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</si>
  <si>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</si>
  <si>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</si>
  <si>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</si>
  <si>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</si>
  <si>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</si>
  <si>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</si>
  <si>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</si>
  <si>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</si>
  <si>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</si>
  <si>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</si>
  <si>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</si>
  <si>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</si>
  <si>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</si>
  <si>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</si>
  <si>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</si>
  <si>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</si>
  <si>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</si>
  <si>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</si>
  <si>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</si>
  <si>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</si>
  <si>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</si>
  <si>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</si>
  <si>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</si>
  <si>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</si>
  <si>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</si>
  <si>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</si>
  <si>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</si>
  <si>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</si>
  <si>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</si>
  <si>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</si>
  <si>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</si>
  <si>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</si>
  <si>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</si>
  <si>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</si>
  <si>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</si>
  <si>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</si>
  <si>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</si>
  <si>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</si>
  <si>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</si>
  <si>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</si>
  <si>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</si>
  <si>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</si>
  <si>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</si>
  <si>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</si>
  <si>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</si>
  <si>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</si>
  <si>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</si>
  <si>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</si>
  <si>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</si>
  <si>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</si>
  <si>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</si>
  <si>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</si>
  <si>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</si>
  <si>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</si>
  <si>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</si>
  <si>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</si>
  <si>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</si>
  <si>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</si>
  <si>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</si>
  <si>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</si>
  <si>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</si>
  <si>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</si>
  <si>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</si>
  <si>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</si>
  <si>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</si>
  <si>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</si>
  <si>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</si>
  <si>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</si>
  <si>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</si>
  <si>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</si>
  <si>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</si>
  <si>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</si>
  <si>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</si>
  <si>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</si>
  <si>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</si>
  <si>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</si>
  <si>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</si>
  <si>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</si>
  <si>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</si>
  <si>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</si>
  <si>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</si>
  <si>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</si>
  <si>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</si>
  <si>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</si>
  <si>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</si>
  <si>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0.71</t>
  </si>
  <si>
    <t>▲ 0.11</t>
  </si>
  <si>
    <t>▲ 1.07</t>
  </si>
  <si>
    <t>▲ 0.00</t>
  </si>
  <si>
    <t>京都市水道事業特別会計</t>
  </si>
  <si>
    <t>京都市公共下水道事業特別会計</t>
  </si>
  <si>
    <t>京都市自動車運送事業特別会計</t>
  </si>
  <si>
    <t>京都市介護保険事業特別会計</t>
  </si>
  <si>
    <t>京都市国民健康保険事業特別会計</t>
  </si>
  <si>
    <t>▲ 0.08</t>
  </si>
  <si>
    <t>京都市中央卸売市場第一市場特別会計</t>
  </si>
  <si>
    <t>京都市後期高齢者医療特別会計</t>
  </si>
  <si>
    <t>一般会計</t>
  </si>
  <si>
    <t>その他会計（赤字）</t>
  </si>
  <si>
    <t>▲ 1.09</t>
  </si>
  <si>
    <t>その他会計（黒字）</t>
  </si>
  <si>
    <t>H25末</t>
    <phoneticPr fontId="5"/>
  </si>
  <si>
    <t>H26末</t>
    <phoneticPr fontId="5"/>
  </si>
  <si>
    <t>H27末</t>
    <phoneticPr fontId="5"/>
  </si>
  <si>
    <t>H28末</t>
    <phoneticPr fontId="5"/>
  </si>
  <si>
    <t>H29末</t>
    <phoneticPr fontId="5"/>
  </si>
  <si>
    <t>-</t>
    <phoneticPr fontId="2"/>
  </si>
  <si>
    <t>－</t>
    <phoneticPr fontId="2"/>
  </si>
  <si>
    <t>公益財団法人 京都市環境保全活動推進協会</t>
    <rPh sb="0" eb="2">
      <t>コウエキ</t>
    </rPh>
    <rPh sb="12" eb="14">
      <t>ホゼン</t>
    </rPh>
    <rPh sb="14" eb="16">
      <t>カツドウ</t>
    </rPh>
    <rPh sb="16" eb="18">
      <t>スイシン</t>
    </rPh>
    <phoneticPr fontId="5"/>
  </si>
  <si>
    <t>京都市土地開発公社</t>
  </si>
  <si>
    <t>公益財団法人 京都市国際交流協会</t>
  </si>
  <si>
    <t>公益財団法人 大学コンソーシアム京都</t>
  </si>
  <si>
    <t>公益財団法人 京都市埋蔵文化財研究所</t>
  </si>
  <si>
    <t>公益財団法人 京都市男女共同参画推進協会</t>
  </si>
  <si>
    <t>公益財団法人 京都市音楽芸術文化振興財団</t>
  </si>
  <si>
    <t>公益財団法人 京都市芸術文化協会</t>
  </si>
  <si>
    <t>公益財団法人 京都市森林文化協会</t>
  </si>
  <si>
    <t>公益財団法人 きょうと京北ふるさと公社</t>
  </si>
  <si>
    <t>公益財団法人 京都伝統産業交流センター</t>
  </si>
  <si>
    <t>公益財団法人 京都高度技術研究所</t>
  </si>
  <si>
    <t>株式会社 京都産業振興センター</t>
  </si>
  <si>
    <t>公益財団法人 京都市健康づくり協会</t>
  </si>
  <si>
    <t>社会福祉法人 京都福祉サービス協会</t>
  </si>
  <si>
    <t>公益財団法人 京都市ユースサービス協会</t>
  </si>
  <si>
    <t>京都市住宅供給公社</t>
  </si>
  <si>
    <t>公益財団法人 京都市景観・まちづくりセンター</t>
  </si>
  <si>
    <t>京都御池地下街株式会社</t>
  </si>
  <si>
    <t>京都醍醐センター株式会社</t>
  </si>
  <si>
    <t>一般財団法人 京都市都市整備公社</t>
  </si>
  <si>
    <t>公益財団法人 京都市都市緑化協会</t>
  </si>
  <si>
    <t>京都シティ開発株式会社</t>
  </si>
  <si>
    <t>一般財団法人 京都市防災協会</t>
  </si>
  <si>
    <t>京都地下鉄整備株式会社</t>
  </si>
  <si>
    <t>一般財団法人 京都市上下水道サービス協会</t>
  </si>
  <si>
    <t>公益財団法人 京都市生涯学習振興財団</t>
  </si>
  <si>
    <t>○</t>
    <phoneticPr fontId="2"/>
  </si>
  <si>
    <t>－</t>
  </si>
  <si>
    <t>－</t>
    <phoneticPr fontId="2"/>
  </si>
  <si>
    <t>公益財団法人 京都市スポーツ協会</t>
    <phoneticPr fontId="2"/>
  </si>
  <si>
    <t>澱川右岸水防事務組合</t>
  </si>
  <si>
    <t>桂川・小畑川水防事務組合</t>
  </si>
  <si>
    <t>淀川・木津川水防事務組合</t>
  </si>
  <si>
    <t>京都府後期高齢者医療広域連合</t>
  </si>
  <si>
    <t>関西広域連合</t>
  </si>
  <si>
    <t>京都市駐車場事業特別会計</t>
  </si>
  <si>
    <t>京都市高速鉄道事業特別会計</t>
  </si>
  <si>
    <t>京都市中央卸売市場第二市場・と畜場特別会計</t>
  </si>
  <si>
    <t>京都市農業集落排水事業特別会計</t>
  </si>
  <si>
    <t>京都市土地区画整理事業特別会計</t>
  </si>
  <si>
    <t>法適用企業</t>
  </si>
  <si>
    <t>法非適用企業</t>
  </si>
  <si>
    <t>市庁舎整備基金</t>
    <rPh sb="0" eb="3">
      <t>シチョウシャ</t>
    </rPh>
    <rPh sb="3" eb="5">
      <t>セイビ</t>
    </rPh>
    <rPh sb="5" eb="7">
      <t>キキン</t>
    </rPh>
    <phoneticPr fontId="2"/>
  </si>
  <si>
    <t>市営住宅基金</t>
    <rPh sb="0" eb="2">
      <t>シエイ</t>
    </rPh>
    <rPh sb="2" eb="4">
      <t>ジュウタク</t>
    </rPh>
    <rPh sb="4" eb="6">
      <t>キキン</t>
    </rPh>
    <phoneticPr fontId="2"/>
  </si>
  <si>
    <t>新住宅市街地開発事業基金</t>
    <rPh sb="0" eb="3">
      <t>シンジュウタク</t>
    </rPh>
    <rPh sb="3" eb="6">
      <t>シガイチ</t>
    </rPh>
    <rPh sb="6" eb="8">
      <t>カイハツ</t>
    </rPh>
    <rPh sb="8" eb="10">
      <t>ジギョウ</t>
    </rPh>
    <rPh sb="10" eb="12">
      <t>キキン</t>
    </rPh>
    <phoneticPr fontId="2"/>
  </si>
  <si>
    <t>文化観光資源保護基金</t>
    <rPh sb="0" eb="2">
      <t>ブンカ</t>
    </rPh>
    <rPh sb="2" eb="4">
      <t>カンコウ</t>
    </rPh>
    <rPh sb="4" eb="6">
      <t>シゲン</t>
    </rPh>
    <rPh sb="6" eb="8">
      <t>ホゴ</t>
    </rPh>
    <rPh sb="8" eb="10">
      <t>キキン</t>
    </rPh>
    <phoneticPr fontId="2"/>
  </si>
  <si>
    <t>文化芸術振興基金</t>
    <rPh sb="0" eb="2">
      <t>ブンカ</t>
    </rPh>
    <rPh sb="2" eb="4">
      <t>ゲイジュツ</t>
    </rPh>
    <rPh sb="4" eb="6">
      <t>シンコウ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</si>
  <si>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</si>
  <si>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</si>
  <si>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</si>
  <si>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将来負担比率だけでなく，有形固定資産減価償却率も上回っており，今後，公共施設の老朽化改修等の必要性がますます高まっていくことを踏まえると将来負担比率は，類似団体との乖離がさらに広がっていく可能性がある。
　このため，引き続き，歳入・歳出両面において行財政改革を進めることで，財政の健全化を図りつつ，計画的な設備更新，公共施設の集約化など，適切な保有資産のマネジメントについても，合わせて進めることで，持続可能な財政運営を目指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</si>
  <si>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</si>
  <si>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</si>
  <si>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</si>
  <si>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</si>
  <si>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</si>
  <si>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</si>
  <si>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に発行した地下鉄事業への経営健全化出資債，退職手当債，行政改革推進債など地方交付税措置のない特例的な市債の償還に伴う大きな負担や公債償還基金の取崩しにより，類似団体より実質公債費比率が高くなっている。また，これらの市債残高が多額に上ることが，将来負担比率を押し上げる要因となっている。
　これまで，「はばたけ未来へ！京プラン」に基づき，投資規模と市債発行額を適切にコントロールしており，臨時財政対策債を除く実質市債残高は年々，減少している。引き続き，こうした取組を着実に進め，比率の改善に努めていく。
　※　平成29及び30年度は教職員給与費移管に伴う税源移譲により，標準財政規模が大幅に拡大したため，全ての政令市において，数値が大きく改善している。</t>
    <rPh sb="61" eb="62">
      <t>オオ</t>
    </rPh>
    <rPh sb="261" eb="262">
      <t>オヨ</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</si>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</sst>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5BD86D0-DA3D-482F-B17C-D2D9390C570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D0AE-4F3F-8A75-2C0A4EB6F7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41717</c:v>
                </c:pt>
                <c:pt idx="1">
                  <c:v>46647</c:v>
                </c:pt>
                <c:pt idx="2">
                  <c:v>41979</c:v>
                </c:pt>
                <c:pt idx="3">
                  <c:v>43344</c:v>
                </c:pt>
                <c:pt idx="4">
                  <c:v>57549</c:v>
                </c:pt>
              </c:numCache>
            </c:numRef>
          </c:val>
          <c:smooth val="0"/>
          <c:extLst>
            <c:ext xmlns:c16="http://schemas.microsoft.com/office/drawing/2014/chart" uri="{C3380CC4-5D6E-409C-BE32-E72D297353CC}">
              <c16:uniqueId val="{00000001-D0AE-4F3F-8A75-2C0A4EB6F7F9}"/>
            </c:ext>
          </c:extLst>
        </c:ser>
        <c:dLbls>
          <c:showLegendKey val="0"/>
          <c:showVal val="0"/>
          <c:showCatName val="0"/>
          <c:showSerName val="0"/>
          <c:showPercent val="0"/>
          <c:showBubbleSize val="0"/>
        </c:dLbls>
        <c:marker val="1"/>
        <c:smooth val="0"/>
        <c:axId val="125529088"/>
        <c:axId val="125535360"/>
      </c:lineChart>
      <c:catAx>
        <c:axId val="12552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35360"/>
        <c:crosses val="autoZero"/>
        <c:auto val="1"/>
        <c:lblAlgn val="ctr"/>
        <c:lblOffset val="100"/>
        <c:tickLblSkip val="1"/>
        <c:tickMarkSkip val="1"/>
        <c:noMultiLvlLbl val="0"/>
      </c:catAx>
      <c:valAx>
        <c:axId val="1255353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2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0.6</c:v>
                </c:pt>
                <c:pt idx="1">
                  <c:v>0.54</c:v>
                </c:pt>
                <c:pt idx="2">
                  <c:v>0.14000000000000001</c:v>
                </c:pt>
                <c:pt idx="3">
                  <c:v>0.09</c:v>
                </c:pt>
                <c:pt idx="4">
                  <c:v>0.09</c:v>
                </c:pt>
              </c:numCache>
            </c:numRef>
          </c:val>
          <c:extLst>
            <c:ext xmlns:c16="http://schemas.microsoft.com/office/drawing/2014/chart" uri="{C3380CC4-5D6E-409C-BE32-E72D297353CC}">
              <c16:uniqueId val="{00000000-EAF3-491F-93CD-F0EF659E76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0.14000000000000001</c:v>
                </c:pt>
                <c:pt idx="1">
                  <c:v>0.39</c:v>
                </c:pt>
                <c:pt idx="2">
                  <c:v>0</c:v>
                </c:pt>
                <c:pt idx="3">
                  <c:v>0.33</c:v>
                </c:pt>
                <c:pt idx="4">
                  <c:v>0.89</c:v>
                </c:pt>
              </c:numCache>
            </c:numRef>
          </c:val>
          <c:extLst>
            <c:ext xmlns:c16="http://schemas.microsoft.com/office/drawing/2014/chart" uri="{C3380CC4-5D6E-409C-BE32-E72D297353CC}">
              <c16:uniqueId val="{00000001-EAF3-491F-93CD-F0EF659E7678}"/>
            </c:ext>
          </c:extLst>
        </c:ser>
        <c:dLbls>
          <c:showLegendKey val="0"/>
          <c:showVal val="0"/>
          <c:showCatName val="0"/>
          <c:showSerName val="0"/>
          <c:showPercent val="0"/>
          <c:showBubbleSize val="0"/>
        </c:dLbls>
        <c:gapWidth val="250"/>
        <c:overlap val="100"/>
        <c:axId val="132367488"/>
        <c:axId val="13236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-0.71</c:v>
                </c:pt>
                <c:pt idx="1">
                  <c:v>-0.11</c:v>
                </c:pt>
                <c:pt idx="2">
                  <c:v>-1.07</c:v>
                </c:pt>
                <c:pt idx="3">
                  <c:v>0.18</c:v>
                </c:pt>
                <c:pt idx="4">
                  <c:v>0</c:v>
                </c:pt>
              </c:numCache>
            </c:numRef>
          </c:val>
          <c:smooth val="0"/>
          <c:extLst>
            <c:ext xmlns:c16="http://schemas.microsoft.com/office/drawing/2014/chart" uri="{C3380CC4-5D6E-409C-BE32-E72D297353CC}">
              <c16:uniqueId val="{00000002-EAF3-491F-93CD-F0EF659E7678}"/>
            </c:ext>
          </c:extLst>
        </c:ser>
        <c:dLbls>
          <c:showLegendKey val="0"/>
          <c:showVal val="0"/>
          <c:showCatName val="0"/>
          <c:showSerName val="0"/>
          <c:showPercent val="0"/>
          <c:showBubbleSize val="0"/>
        </c:dLbls>
        <c:marker val="1"/>
        <c:smooth val="0"/>
        <c:axId val="132367488"/>
        <c:axId val="132369408"/>
      </c:lineChart>
      <c:catAx>
        <c:axId val="1323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369408"/>
        <c:crosses val="autoZero"/>
        <c:auto val="1"/>
        <c:lblAlgn val="ctr"/>
        <c:lblOffset val="100"/>
        <c:tickLblSkip val="1"/>
        <c:tickMarkSkip val="1"/>
        <c:noMultiLvlLbl val="0"/>
      </c:catAx>
      <c:valAx>
        <c:axId val="13236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6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0.06</c:v>
                </c:pt>
                <c:pt idx="4">
                  <c:v>#N/A</c:v>
                </c:pt>
                <c:pt idx="5">
                  <c:v>0.05</c:v>
                </c:pt>
                <c:pt idx="6">
                  <c:v>#N/A</c:v>
                </c:pt>
                <c:pt idx="7">
                  <c:v>0.04</c:v>
                </c:pt>
                <c:pt idx="8">
                  <c:v>#N/A</c:v>
                </c:pt>
                <c:pt idx="9">
                  <c:v>0</c:v>
                </c:pt>
              </c:numCache>
            </c:numRef>
          </c:val>
          <c:extLst>
            <c:ext xmlns:c16="http://schemas.microsoft.com/office/drawing/2014/chart" uri="{C3380CC4-5D6E-409C-BE32-E72D297353CC}">
              <c16:uniqueId val="{00000000-DDEF-4886-8510-8C680749BD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1.0900000000000001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EF-4886-8510-8C680749BD8C}"/>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0.6</c:v>
                </c:pt>
                <c:pt idx="2">
                  <c:v>#N/A</c:v>
                </c:pt>
                <c:pt idx="3">
                  <c:v>0.54</c:v>
                </c:pt>
                <c:pt idx="4">
                  <c:v>#N/A</c:v>
                </c:pt>
                <c:pt idx="5">
                  <c:v>0.13</c:v>
                </c:pt>
                <c:pt idx="6">
                  <c:v>#N/A</c:v>
                </c:pt>
                <c:pt idx="7">
                  <c:v>0.08</c:v>
                </c:pt>
                <c:pt idx="8">
                  <c:v>#N/A</c:v>
                </c:pt>
                <c:pt idx="9">
                  <c:v>0.08</c:v>
                </c:pt>
              </c:numCache>
            </c:numRef>
          </c:val>
          <c:extLst>
            <c:ext xmlns:c16="http://schemas.microsoft.com/office/drawing/2014/chart" uri="{C3380CC4-5D6E-409C-BE32-E72D297353CC}">
              <c16:uniqueId val="{00000002-DDEF-4886-8510-8C680749BD8C}"/>
            </c:ext>
          </c:extLst>
        </c:ser>
        <c:ser>
          <c:idx val="3"/>
          <c:order val="3"/>
          <c:tx>
            <c:strRef>
              <c:f>データシート!$A$30</c:f>
              <c:strCache>
                <c:ptCount val="1"/>
                <c:pt idx="0">
                  <c:v>京都市後期高齢者医療特別会計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0.18</c:v>
                </c:pt>
                <c:pt idx="2">
                  <c:v>#N/A</c:v>
                </c:pt>
                <c:pt idx="3">
                  <c:v>0.14000000000000001</c:v>
                </c:pt>
                <c:pt idx="4">
                  <c:v>#N/A</c:v>
                </c:pt>
                <c:pt idx="5">
                  <c:v>0.2</c:v>
                </c:pt>
                <c:pt idx="6">
                  <c:v>#N/A</c:v>
                </c:pt>
                <c:pt idx="7">
                  <c:v>0.17</c:v>
                </c:pt>
                <c:pt idx="8">
                  <c:v>#N/A</c:v>
                </c:pt>
                <c:pt idx="9">
                  <c:v>0.18</c:v>
                </c:pt>
              </c:numCache>
            </c:numRef>
          </c:val>
          <c:extLst>
            <c:ext xmlns:c16="http://schemas.microsoft.com/office/drawing/2014/chart" uri="{C3380CC4-5D6E-409C-BE32-E72D297353CC}">
              <c16:uniqueId val="{00000003-DDEF-4886-8510-8C680749BD8C}"/>
            </c:ext>
          </c:extLst>
        </c:ser>
        <c:ser>
          <c:idx val="4"/>
          <c:order val="4"/>
          <c:tx>
            <c:strRef>
              <c:f>データシート!$A$31</c:f>
              <c:strCache>
                <c:ptCount val="1"/>
                <c:pt idx="0">
                  <c:v>京都市中央卸売市場第一市場特別会計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0.28999999999999998</c:v>
                </c:pt>
                <c:pt idx="4">
                  <c:v>#N/A</c:v>
                </c:pt>
                <c:pt idx="5">
                  <c:v>0.28000000000000003</c:v>
                </c:pt>
                <c:pt idx="6">
                  <c:v>#N/A</c:v>
                </c:pt>
                <c:pt idx="7">
                  <c:v>0.24</c:v>
                </c:pt>
                <c:pt idx="8">
                  <c:v>#N/A</c:v>
                </c:pt>
                <c:pt idx="9">
                  <c:v>0.24</c:v>
                </c:pt>
              </c:numCache>
            </c:numRef>
          </c:val>
          <c:extLst>
            <c:ext xmlns:c16="http://schemas.microsoft.com/office/drawing/2014/chart" uri="{C3380CC4-5D6E-409C-BE32-E72D297353CC}">
              <c16:uniqueId val="{00000004-DDEF-4886-8510-8C680749BD8C}"/>
            </c:ext>
          </c:extLst>
        </c:ser>
        <c:ser>
          <c:idx val="5"/>
          <c:order val="5"/>
          <c:tx>
            <c:strRef>
              <c:f>データシート!$A$32</c:f>
              <c:strCache>
                <c:ptCount val="1"/>
                <c:pt idx="0">
                  <c:v>京都市国民健康保険事業特別会計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0.08</c:v>
                </c:pt>
                <c:pt idx="3">
                  <c:v>#N/A</c:v>
                </c:pt>
                <c:pt idx="4">
                  <c:v>#N/A</c:v>
                </c:pt>
                <c:pt idx="5">
                  <c:v>0.45</c:v>
                </c:pt>
                <c:pt idx="6">
                  <c:v>#N/A</c:v>
                </c:pt>
                <c:pt idx="7">
                  <c:v>1.32</c:v>
                </c:pt>
                <c:pt idx="8">
                  <c:v>#N/A</c:v>
                </c:pt>
                <c:pt idx="9">
                  <c:v>0.3</c:v>
                </c:pt>
              </c:numCache>
            </c:numRef>
          </c:val>
          <c:extLst>
            <c:ext xmlns:c16="http://schemas.microsoft.com/office/drawing/2014/chart" uri="{C3380CC4-5D6E-409C-BE32-E72D297353CC}">
              <c16:uniqueId val="{00000005-DDEF-4886-8510-8C680749BD8C}"/>
            </c:ext>
          </c:extLst>
        </c:ser>
        <c:ser>
          <c:idx val="6"/>
          <c:order val="6"/>
          <c:tx>
            <c:strRef>
              <c:f>データシート!$A$33</c:f>
              <c:strCache>
                <c:ptCount val="1"/>
                <c:pt idx="0">
                  <c:v>京都市介護保険事業特別会計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0.21</c:v>
                </c:pt>
                <c:pt idx="4">
                  <c:v>#N/A</c:v>
                </c:pt>
                <c:pt idx="5">
                  <c:v>0.51</c:v>
                </c:pt>
                <c:pt idx="6">
                  <c:v>#N/A</c:v>
                </c:pt>
                <c:pt idx="7">
                  <c:v>1.04</c:v>
                </c:pt>
                <c:pt idx="8">
                  <c:v>#N/A</c:v>
                </c:pt>
                <c:pt idx="9">
                  <c:v>0.48</c:v>
                </c:pt>
              </c:numCache>
            </c:numRef>
          </c:val>
          <c:extLst>
            <c:ext xmlns:c16="http://schemas.microsoft.com/office/drawing/2014/chart" uri="{C3380CC4-5D6E-409C-BE32-E72D297353CC}">
              <c16:uniqueId val="{00000006-DDEF-4886-8510-8C680749BD8C}"/>
            </c:ext>
          </c:extLst>
        </c:ser>
        <c:ser>
          <c:idx val="7"/>
          <c:order val="7"/>
          <c:tx>
            <c:strRef>
              <c:f>データシート!$A$34</c:f>
              <c:strCache>
                <c:ptCount val="1"/>
                <c:pt idx="0">
                  <c:v>京都市自動車運送事業特別会計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0.21</c:v>
                </c:pt>
                <c:pt idx="2">
                  <c:v>#N/A</c:v>
                </c:pt>
                <c:pt idx="3">
                  <c:v>0.84</c:v>
                </c:pt>
                <c:pt idx="4">
                  <c:v>#N/A</c:v>
                </c:pt>
                <c:pt idx="5">
                  <c:v>1.19</c:v>
                </c:pt>
                <c:pt idx="6">
                  <c:v>#N/A</c:v>
                </c:pt>
                <c:pt idx="7">
                  <c:v>0.84</c:v>
                </c:pt>
                <c:pt idx="8">
                  <c:v>#N/A</c:v>
                </c:pt>
                <c:pt idx="9">
                  <c:v>1.39</c:v>
                </c:pt>
              </c:numCache>
            </c:numRef>
          </c:val>
          <c:extLst>
            <c:ext xmlns:c16="http://schemas.microsoft.com/office/drawing/2014/chart" uri="{C3380CC4-5D6E-409C-BE32-E72D297353CC}">
              <c16:uniqueId val="{00000007-DDEF-4886-8510-8C680749BD8C}"/>
            </c:ext>
          </c:extLst>
        </c:ser>
        <c:ser>
          <c:idx val="8"/>
          <c:order val="8"/>
          <c:tx>
            <c:strRef>
              <c:f>データシート!$A$35</c:f>
              <c:strCache>
                <c:ptCount val="1"/>
                <c:pt idx="0">
                  <c:v>京都市公共下水道事業特別会計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5.91</c:v>
                </c:pt>
                <c:pt idx="2">
                  <c:v>#N/A</c:v>
                </c:pt>
                <c:pt idx="3">
                  <c:v>4.8499999999999996</c:v>
                </c:pt>
                <c:pt idx="4">
                  <c:v>#N/A</c:v>
                </c:pt>
                <c:pt idx="5">
                  <c:v>5.26</c:v>
                </c:pt>
                <c:pt idx="6">
                  <c:v>#N/A</c:v>
                </c:pt>
                <c:pt idx="7">
                  <c:v>4.08</c:v>
                </c:pt>
                <c:pt idx="8">
                  <c:v>#N/A</c:v>
                </c:pt>
                <c:pt idx="9">
                  <c:v>2.04</c:v>
                </c:pt>
              </c:numCache>
            </c:numRef>
          </c:val>
          <c:extLst>
            <c:ext xmlns:c16="http://schemas.microsoft.com/office/drawing/2014/chart" uri="{C3380CC4-5D6E-409C-BE32-E72D297353CC}">
              <c16:uniqueId val="{00000008-DDEF-4886-8510-8C680749BD8C}"/>
            </c:ext>
          </c:extLst>
        </c:ser>
        <c:ser>
          <c:idx val="9"/>
          <c:order val="9"/>
          <c:tx>
            <c:strRef>
              <c:f>データシート!$A$36</c:f>
              <c:strCache>
                <c:ptCount val="1"/>
                <c:pt idx="0">
                  <c:v>京都市水道事業特別会計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3.06</c:v>
                </c:pt>
                <c:pt idx="2">
                  <c:v>#N/A</c:v>
                </c:pt>
                <c:pt idx="3">
                  <c:v>3.24</c:v>
                </c:pt>
                <c:pt idx="4">
                  <c:v>#N/A</c:v>
                </c:pt>
                <c:pt idx="5">
                  <c:v>3.89</c:v>
                </c:pt>
                <c:pt idx="6">
                  <c:v>#N/A</c:v>
                </c:pt>
                <c:pt idx="7">
                  <c:v>2.66</c:v>
                </c:pt>
                <c:pt idx="8">
                  <c:v>#N/A</c:v>
                </c:pt>
                <c:pt idx="9">
                  <c:v>2.2200000000000002</c:v>
                </c:pt>
              </c:numCache>
            </c:numRef>
          </c:val>
          <c:extLst>
            <c:ext xmlns:c16="http://schemas.microsoft.com/office/drawing/2014/chart" uri="{C3380CC4-5D6E-409C-BE32-E72D297353CC}">
              <c16:uniqueId val="{00000009-DDEF-4886-8510-8C680749BD8C}"/>
            </c:ext>
          </c:extLst>
        </c:ser>
        <c:dLbls>
          <c:showLegendKey val="0"/>
          <c:showVal val="0"/>
          <c:showCatName val="0"/>
          <c:showSerName val="0"/>
          <c:showPercent val="0"/>
          <c:showBubbleSize val="0"/>
        </c:dLbls>
        <c:gapWidth val="150"/>
        <c:overlap val="100"/>
        <c:axId val="124357248"/>
        <c:axId val="124363136"/>
      </c:barChart>
      <c:catAx>
        <c:axId val="1243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63136"/>
        <c:crosses val="autoZero"/>
        <c:auto val="1"/>
        <c:lblAlgn val="ctr"/>
        <c:lblOffset val="100"/>
        <c:tickLblSkip val="1"/>
        <c:tickMarkSkip val="1"/>
        <c:noMultiLvlLbl val="0"/>
      </c:catAx>
      <c:valAx>
        <c:axId val="12436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57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83985</c:v>
                </c:pt>
                <c:pt idx="5">
                  <c:v>84203</c:v>
                </c:pt>
                <c:pt idx="8">
                  <c:v>83472</c:v>
                </c:pt>
                <c:pt idx="11">
                  <c:v>87722</c:v>
                </c:pt>
                <c:pt idx="14">
                  <c:v>84128</c:v>
                </c:pt>
              </c:numCache>
            </c:numRef>
          </c:val>
          <c:extLst>
            <c:ext xmlns:c16="http://schemas.microsoft.com/office/drawing/2014/chart" uri="{C3380CC4-5D6E-409C-BE32-E72D297353CC}">
              <c16:uniqueId val="{00000000-8C22-469D-99D0-46D88B5A8D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1-8C22-469D-99D0-46D88B5A8D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922</c:v>
                </c:pt>
                <c:pt idx="3">
                  <c:v>922</c:v>
                </c:pt>
                <c:pt idx="6">
                  <c:v>832</c:v>
                </c:pt>
                <c:pt idx="9">
                  <c:v>867</c:v>
                </c:pt>
                <c:pt idx="12">
                  <c:v>868</c:v>
                </c:pt>
              </c:numCache>
            </c:numRef>
          </c:val>
          <c:extLst>
            <c:ext xmlns:c16="http://schemas.microsoft.com/office/drawing/2014/chart" uri="{C3380CC4-5D6E-409C-BE32-E72D297353CC}">
              <c16:uniqueId val="{00000002-8C22-469D-99D0-46D88B5A8D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22-469D-99D0-46D88B5A8D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22765</c:v>
                </c:pt>
                <c:pt idx="3">
                  <c:v>23221</c:v>
                </c:pt>
                <c:pt idx="6">
                  <c:v>21138</c:v>
                </c:pt>
                <c:pt idx="9">
                  <c:v>19486</c:v>
                </c:pt>
                <c:pt idx="12">
                  <c:v>19946</c:v>
                </c:pt>
              </c:numCache>
            </c:numRef>
          </c:val>
          <c:extLst>
            <c:ext xmlns:c16="http://schemas.microsoft.com/office/drawing/2014/chart" uri="{C3380CC4-5D6E-409C-BE32-E72D297353CC}">
              <c16:uniqueId val="{00000004-8C22-469D-99D0-46D88B5A8D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42673</c:v>
                </c:pt>
                <c:pt idx="3">
                  <c:v>42685</c:v>
                </c:pt>
                <c:pt idx="6">
                  <c:v>43080</c:v>
                </c:pt>
                <c:pt idx="9">
                  <c:v>43789</c:v>
                </c:pt>
                <c:pt idx="12">
                  <c:v>44580</c:v>
                </c:pt>
              </c:numCache>
            </c:numRef>
          </c:val>
          <c:extLst>
            <c:ext xmlns:c16="http://schemas.microsoft.com/office/drawing/2014/chart" uri="{C3380CC4-5D6E-409C-BE32-E72D297353CC}">
              <c16:uniqueId val="{00000005-8C22-469D-99D0-46D88B5A8D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18162</c:v>
                </c:pt>
                <c:pt idx="3">
                  <c:v>16380</c:v>
                </c:pt>
                <c:pt idx="6">
                  <c:v>14540</c:v>
                </c:pt>
                <c:pt idx="9">
                  <c:v>7877</c:v>
                </c:pt>
                <c:pt idx="12">
                  <c:v>9241</c:v>
                </c:pt>
              </c:numCache>
            </c:numRef>
          </c:val>
          <c:extLst>
            <c:ext xmlns:c16="http://schemas.microsoft.com/office/drawing/2014/chart" uri="{C3380CC4-5D6E-409C-BE32-E72D297353CC}">
              <c16:uniqueId val="{00000006-8C22-469D-99D0-46D88B5A8D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47553</c:v>
                </c:pt>
                <c:pt idx="3">
                  <c:v>45817</c:v>
                </c:pt>
                <c:pt idx="6">
                  <c:v>46003</c:v>
                </c:pt>
                <c:pt idx="9">
                  <c:v>46834</c:v>
                </c:pt>
                <c:pt idx="12">
                  <c:v>47591</c:v>
                </c:pt>
              </c:numCache>
            </c:numRef>
          </c:val>
          <c:extLst>
            <c:ext xmlns:c16="http://schemas.microsoft.com/office/drawing/2014/chart" uri="{C3380CC4-5D6E-409C-BE32-E72D297353CC}">
              <c16:uniqueId val="{00000007-8C22-469D-99D0-46D88B5A8D40}"/>
            </c:ext>
          </c:extLst>
        </c:ser>
        <c:dLbls>
          <c:showLegendKey val="0"/>
          <c:showVal val="0"/>
          <c:showCatName val="0"/>
          <c:showSerName val="0"/>
          <c:showPercent val="0"/>
          <c:showBubbleSize val="0"/>
        </c:dLbls>
        <c:gapWidth val="100"/>
        <c:overlap val="100"/>
        <c:axId val="135413120"/>
        <c:axId val="13541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48093</c:v>
                </c:pt>
                <c:pt idx="2">
                  <c:v>#N/A</c:v>
                </c:pt>
                <c:pt idx="3">
                  <c:v>#N/A</c:v>
                </c:pt>
                <c:pt idx="4">
                  <c:v>44824</c:v>
                </c:pt>
                <c:pt idx="5">
                  <c:v>#N/A</c:v>
                </c:pt>
                <c:pt idx="6">
                  <c:v>#N/A</c:v>
                </c:pt>
                <c:pt idx="7">
                  <c:v>42121</c:v>
                </c:pt>
                <c:pt idx="8">
                  <c:v>#N/A</c:v>
                </c:pt>
                <c:pt idx="9">
                  <c:v>#N/A</c:v>
                </c:pt>
                <c:pt idx="10">
                  <c:v>31131</c:v>
                </c:pt>
                <c:pt idx="11">
                  <c:v>#N/A</c:v>
                </c:pt>
                <c:pt idx="12">
                  <c:v>#N/A</c:v>
                </c:pt>
                <c:pt idx="13">
                  <c:v>38098</c:v>
                </c:pt>
                <c:pt idx="14">
                  <c:v>#N/A</c:v>
                </c:pt>
              </c:numCache>
            </c:numRef>
          </c:val>
          <c:smooth val="0"/>
          <c:extLst>
            <c:ext xmlns:c16="http://schemas.microsoft.com/office/drawing/2014/chart" uri="{C3380CC4-5D6E-409C-BE32-E72D297353CC}">
              <c16:uniqueId val="{00000008-8C22-469D-99D0-46D88B5A8D40}"/>
            </c:ext>
          </c:extLst>
        </c:ser>
        <c:dLbls>
          <c:showLegendKey val="0"/>
          <c:showVal val="0"/>
          <c:showCatName val="0"/>
          <c:showSerName val="0"/>
          <c:showPercent val="0"/>
          <c:showBubbleSize val="0"/>
        </c:dLbls>
        <c:marker val="1"/>
        <c:smooth val="0"/>
        <c:axId val="135413120"/>
        <c:axId val="135415296"/>
      </c:lineChart>
      <c:catAx>
        <c:axId val="1354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415296"/>
        <c:crosses val="autoZero"/>
        <c:auto val="1"/>
        <c:lblAlgn val="ctr"/>
        <c:lblOffset val="100"/>
        <c:tickLblSkip val="1"/>
        <c:tickMarkSkip val="1"/>
        <c:noMultiLvlLbl val="0"/>
      </c:catAx>
      <c:valAx>
        <c:axId val="13541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1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705706</c:v>
                </c:pt>
                <c:pt idx="5">
                  <c:v>711322</c:v>
                </c:pt>
                <c:pt idx="8">
                  <c:v>714544</c:v>
                </c:pt>
                <c:pt idx="11">
                  <c:v>717027</c:v>
                </c:pt>
                <c:pt idx="14">
                  <c:v>724977</c:v>
                </c:pt>
              </c:numCache>
            </c:numRef>
          </c:val>
          <c:extLst>
            <c:ext xmlns:c16="http://schemas.microsoft.com/office/drawing/2014/chart" uri="{C3380CC4-5D6E-409C-BE32-E72D297353CC}">
              <c16:uniqueId val="{00000000-E128-404F-AEBC-E45AEA1D71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330251</c:v>
                </c:pt>
                <c:pt idx="5">
                  <c:v>321373</c:v>
                </c:pt>
                <c:pt idx="8">
                  <c:v>325249</c:v>
                </c:pt>
                <c:pt idx="11">
                  <c:v>319617</c:v>
                </c:pt>
                <c:pt idx="14">
                  <c:v>307248</c:v>
                </c:pt>
              </c:numCache>
            </c:numRef>
          </c:val>
          <c:extLst>
            <c:ext xmlns:c16="http://schemas.microsoft.com/office/drawing/2014/chart" uri="{C3380CC4-5D6E-409C-BE32-E72D297353CC}">
              <c16:uniqueId val="{00000001-E128-404F-AEBC-E45AEA1D71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119888</c:v>
                </c:pt>
                <c:pt idx="5">
                  <c:v>127769</c:v>
                </c:pt>
                <c:pt idx="8">
                  <c:v>124094</c:v>
                </c:pt>
                <c:pt idx="11">
                  <c:v>150341</c:v>
                </c:pt>
                <c:pt idx="14">
                  <c:v>165598</c:v>
                </c:pt>
              </c:numCache>
            </c:numRef>
          </c:val>
          <c:extLst>
            <c:ext xmlns:c16="http://schemas.microsoft.com/office/drawing/2014/chart" uri="{C3380CC4-5D6E-409C-BE32-E72D297353CC}">
              <c16:uniqueId val="{00000002-E128-404F-AEBC-E45AEA1D71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28-404F-AEBC-E45AEA1D71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28-404F-AEBC-E45AEA1D71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4130</c:v>
                </c:pt>
                <c:pt idx="3">
                  <c:v>6208</c:v>
                </c:pt>
                <c:pt idx="6">
                  <c:v>3251</c:v>
                </c:pt>
                <c:pt idx="9">
                  <c:v>1108</c:v>
                </c:pt>
                <c:pt idx="12">
                  <c:v>2626</c:v>
                </c:pt>
              </c:numCache>
            </c:numRef>
          </c:val>
          <c:extLst>
            <c:ext xmlns:c16="http://schemas.microsoft.com/office/drawing/2014/chart" uri="{C3380CC4-5D6E-409C-BE32-E72D297353CC}">
              <c16:uniqueId val="{00000005-E128-404F-AEBC-E45AEA1D71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84144</c:v>
                </c:pt>
                <c:pt idx="3">
                  <c:v>78466</c:v>
                </c:pt>
                <c:pt idx="6">
                  <c:v>77573</c:v>
                </c:pt>
                <c:pt idx="9">
                  <c:v>109778</c:v>
                </c:pt>
                <c:pt idx="12">
                  <c:v>101967</c:v>
                </c:pt>
              </c:numCache>
            </c:numRef>
          </c:val>
          <c:extLst>
            <c:ext xmlns:c16="http://schemas.microsoft.com/office/drawing/2014/chart" uri="{C3380CC4-5D6E-409C-BE32-E72D297353CC}">
              <c16:uniqueId val="{00000006-E128-404F-AEBC-E45AEA1D71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128-404F-AEBC-E45AEA1D71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297998</c:v>
                </c:pt>
                <c:pt idx="3">
                  <c:v>292523</c:v>
                </c:pt>
                <c:pt idx="6">
                  <c:v>284539</c:v>
                </c:pt>
                <c:pt idx="9">
                  <c:v>253236</c:v>
                </c:pt>
                <c:pt idx="12">
                  <c:v>227784</c:v>
                </c:pt>
              </c:numCache>
            </c:numRef>
          </c:val>
          <c:extLst>
            <c:ext xmlns:c16="http://schemas.microsoft.com/office/drawing/2014/chart" uri="{C3380CC4-5D6E-409C-BE32-E72D297353CC}">
              <c16:uniqueId val="{00000008-E128-404F-AEBC-E45AEA1D71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14792</c:v>
                </c:pt>
                <c:pt idx="3">
                  <c:v>12719</c:v>
                </c:pt>
                <c:pt idx="6">
                  <c:v>10537</c:v>
                </c:pt>
                <c:pt idx="9">
                  <c:v>8977</c:v>
                </c:pt>
                <c:pt idx="12">
                  <c:v>7557</c:v>
                </c:pt>
              </c:numCache>
            </c:numRef>
          </c:val>
          <c:extLst>
            <c:ext xmlns:c16="http://schemas.microsoft.com/office/drawing/2014/chart" uri="{C3380CC4-5D6E-409C-BE32-E72D297353CC}">
              <c16:uniqueId val="{00000009-E128-404F-AEBC-E45AEA1D71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1427474</c:v>
                </c:pt>
                <c:pt idx="3">
                  <c:v>1448728</c:v>
                </c:pt>
                <c:pt idx="6">
                  <c:v>1457994</c:v>
                </c:pt>
                <c:pt idx="9">
                  <c:v>1489847</c:v>
                </c:pt>
                <c:pt idx="12">
                  <c:v>1518531</c:v>
                </c:pt>
              </c:numCache>
            </c:numRef>
          </c:val>
          <c:extLst>
            <c:ext xmlns:c16="http://schemas.microsoft.com/office/drawing/2014/chart" uri="{C3380CC4-5D6E-409C-BE32-E72D297353CC}">
              <c16:uniqueId val="{0000000A-E128-404F-AEBC-E45AEA1D71BE}"/>
            </c:ext>
          </c:extLst>
        </c:ser>
        <c:dLbls>
          <c:showLegendKey val="0"/>
          <c:showVal val="0"/>
          <c:showCatName val="0"/>
          <c:showSerName val="0"/>
          <c:showPercent val="0"/>
          <c:showBubbleSize val="0"/>
        </c:dLbls>
        <c:gapWidth val="100"/>
        <c:overlap val="100"/>
        <c:axId val="135352320"/>
        <c:axId val="13535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672693</c:v>
                </c:pt>
                <c:pt idx="2">
                  <c:v>#N/A</c:v>
                </c:pt>
                <c:pt idx="3">
                  <c:v>#N/A</c:v>
                </c:pt>
                <c:pt idx="4">
                  <c:v>678180</c:v>
                </c:pt>
                <c:pt idx="5">
                  <c:v>#N/A</c:v>
                </c:pt>
                <c:pt idx="6">
                  <c:v>#N/A</c:v>
                </c:pt>
                <c:pt idx="7">
                  <c:v>670006</c:v>
                </c:pt>
                <c:pt idx="8">
                  <c:v>#N/A</c:v>
                </c:pt>
                <c:pt idx="9">
                  <c:v>#N/A</c:v>
                </c:pt>
                <c:pt idx="10">
                  <c:v>675961</c:v>
                </c:pt>
                <c:pt idx="11">
                  <c:v>#N/A</c:v>
                </c:pt>
                <c:pt idx="12">
                  <c:v>#N/A</c:v>
                </c:pt>
                <c:pt idx="13">
                  <c:v>660642</c:v>
                </c:pt>
                <c:pt idx="14">
                  <c:v>#N/A</c:v>
                </c:pt>
              </c:numCache>
            </c:numRef>
          </c:val>
          <c:smooth val="0"/>
          <c:extLst>
            <c:ext xmlns:c16="http://schemas.microsoft.com/office/drawing/2014/chart" uri="{C3380CC4-5D6E-409C-BE32-E72D297353CC}">
              <c16:uniqueId val="{0000000B-E128-404F-AEBC-E45AEA1D71BE}"/>
            </c:ext>
          </c:extLst>
        </c:ser>
        <c:dLbls>
          <c:showLegendKey val="0"/>
          <c:showVal val="0"/>
          <c:showCatName val="0"/>
          <c:showSerName val="0"/>
          <c:showPercent val="0"/>
          <c:showBubbleSize val="0"/>
        </c:dLbls>
        <c:marker val="1"/>
        <c:smooth val="0"/>
        <c:axId val="135352320"/>
        <c:axId val="135354240"/>
      </c:lineChart>
      <c:catAx>
        <c:axId val="13535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354240"/>
        <c:crosses val="autoZero"/>
        <c:auto val="1"/>
        <c:lblAlgn val="ctr"/>
        <c:lblOffset val="100"/>
        <c:tickLblSkip val="1"/>
        <c:tickMarkSkip val="1"/>
        <c:noMultiLvlLbl val="0"/>
      </c:catAx>
      <c:valAx>
        <c:axId val="13535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5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0</c:v>
                </c:pt>
                <c:pt idx="1">
                  <c:v>3197</c:v>
                </c:pt>
                <c:pt idx="2">
                  <c:v>3557</c:v>
                </c:pt>
              </c:numCache>
            </c:numRef>
          </c:val>
          <c:extLst>
            <c:ext xmlns:c16="http://schemas.microsoft.com/office/drawing/2014/chart" uri="{C3380CC4-5D6E-409C-BE32-E72D297353CC}">
              <c16:uniqueId val="{00000000-7AD2-4606-8D51-3FBBFE1487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238</c:v>
                </c:pt>
              </c:numCache>
            </c:numRef>
          </c:val>
          <c:extLst>
            <c:ext xmlns:c16="http://schemas.microsoft.com/office/drawing/2014/chart" uri="{C3380CC4-5D6E-409C-BE32-E72D297353CC}">
              <c16:uniqueId val="{00000001-7AD2-4606-8D51-3FBBFE1487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37304</c:v>
                </c:pt>
                <c:pt idx="1">
                  <c:v>40433</c:v>
                </c:pt>
                <c:pt idx="2">
                  <c:v>36945</c:v>
                </c:pt>
              </c:numCache>
            </c:numRef>
          </c:val>
          <c:extLst>
            <c:ext xmlns:c16="http://schemas.microsoft.com/office/drawing/2014/chart" uri="{C3380CC4-5D6E-409C-BE32-E72D297353CC}">
              <c16:uniqueId val="{00000002-7AD2-4606-8D51-3FBBFE148729}"/>
            </c:ext>
          </c:extLst>
        </c:ser>
        <c:dLbls>
          <c:showLegendKey val="0"/>
          <c:showVal val="0"/>
          <c:showCatName val="0"/>
          <c:showSerName val="0"/>
          <c:showPercent val="0"/>
          <c:showBubbleSize val="0"/>
        </c:dLbls>
        <c:gapWidth val="120"/>
        <c:overlap val="100"/>
        <c:axId val="135671808"/>
        <c:axId val="135673344"/>
      </c:barChart>
      <c:catAx>
        <c:axId val="13567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5673344"/>
        <c:crosses val="autoZero"/>
        <c:auto val="1"/>
        <c:lblAlgn val="ctr"/>
        <c:lblOffset val="100"/>
        <c:tickLblSkip val="1"/>
        <c:tickMarkSkip val="1"/>
        <c:noMultiLvlLbl val="0"/>
      </c:catAx>
      <c:valAx>
        <c:axId val="135673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567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{1F83A628-2E97-440C-8966-E18D3F9D1EB1}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819-42DC-9030-736C2D8894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{C67CE9EA-617A-4E90-8FA0-36D08D24FD7E}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19-42DC-9030-736C2D8894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{64F780E5-424E-41F9-99AA-30EC0AD8049F}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19-42DC-9030-736C2D8894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{995C8BF5-FFDA-4052-8DB6-A56FBD3DF124}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19-42DC-9030-736C2D8894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{2EE4D414-A90B-4C06-B8C2-F19FC1AD956A}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19-42DC-9030-736C2D8894D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{A204BA41-4EE6-4959-ACF6-59B8CE7F95A7}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819-42DC-9030-736C2D8894D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{E3AAAAA3-409A-46F3-A8C9-C35FC9494DDA}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819-42DC-9030-736C2D8894D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{D642F42C-0E1D-48AB-8C68-96DB09743058}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819-42DC-9030-736C2D8894D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{13CD927D-B323-4582-9884-3294E177EA42}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819-42DC-9030-736C2D8894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59.3</c:v>
                </c:pt>
                <c:pt idx="16">
                  <c:v>61.3</c:v>
                </c:pt>
                <c:pt idx="24">
                  <c:v>63.1</c:v>
                </c:pt>
                <c:pt idx="32">
                  <c:v>64.3</c:v>
                </c:pt>
              </c:numCache>
            </c:numRef>
          </c:xVal>
          <c:yVal>
            <c:numRef>
              <c:f>公会計指標分析・財政指標組合せ分析表!$BP$51:$DC$51</c:f>
              <c:numCache>
                <c:formatCode>#,##0.0;"▲ "#,##0.0</c:formatCode>
                <c:ptCount val="40"/>
                <c:pt idx="8">
                  <c:v>229.6</c:v>
                </c:pt>
                <c:pt idx="16">
                  <c:v>226.2</c:v>
                </c:pt>
                <c:pt idx="24">
                  <c:v>197.4</c:v>
                </c:pt>
                <c:pt idx="32">
                  <c:v>191.2</c:v>
                </c:pt>
              </c:numCache>
            </c:numRef>
          </c:yVal>
          <c:smooth val="0"/>
          <c:extLst>
            <c:ext xmlns:c16="http://schemas.microsoft.com/office/drawing/2014/chart" uri="{C3380CC4-5D6E-409C-BE32-E72D297353CC}">
              <c16:uniqueId val="{00000009-6819-42DC-9030-736C2D8894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{71DFD5EA-8F54-4FCB-A19E-A8A6DBAE7A0A}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819-42DC-9030-736C2D8894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{1A47EFD5-C68B-4198-914D-1C9CE731A74C}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19-42DC-9030-736C2D8894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{EFDBD0BF-C75B-4FB0-9C70-042007A0DD1D}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19-42DC-9030-736C2D8894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{8CD75B8A-5BFE-4E50-B78B-3FF6D8CA533D}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19-42DC-9030-736C2D8894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{E9758C90-4779-4523-928B-23030B2E5A98}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19-42DC-9030-736C2D8894D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{A0C11D20-2133-4214-87C4-DF946B3392AD}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819-42DC-9030-736C2D8894D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{37CC220F-A23D-45C5-A7BF-AF9D27582584}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819-42DC-9030-736C2D8894D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{ECAA1FFE-184D-4EB7-8BDE-749E71A71720}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819-42DC-9030-736C2D8894D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{D3D3CBF2-FA03-416D-A89B-D844793027E7}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819-42DC-9030-736C2D8894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6819-42DC-9030-736C2D8894D2}"/>
            </c:ext>
          </c:extLst>
        </c:ser>
        <c:dLbls>
          <c:showLegendKey val="0"/>
          <c:showVal val="1"/>
          <c:showCatName val="0"/>
          <c:showSerName val="0"/>
          <c:showPercent val="0"/>
          <c:showBubbleSize val="0"/>
        </c:dLbls>
        <c:axId val="46179840"/>
        <c:axId val="46181760"/>
      </c:scatterChart>
      <c:valAx>
        <c:axId val="46179840"/>
        <c:scaling>
          <c:orientation val="minMax"/>
          <c:max val="64.8"/>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0"/>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949017979396979E-2"/>
                  <c:y val="-9.537696579302654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{1697CBA8-13FA-48D1-B32F-22DD9CB2244F}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404-4697-8A7E-86ED9EB214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{A1873B85-F644-4895-8ED0-5E667A6E2201}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04-4697-8A7E-86ED9EB214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{F9C0926E-BAE4-4320-BEE2-E4B4A15C6F58}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04-4697-8A7E-86ED9EB214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{43F8C87D-D1FC-46CF-B119-2C7F604FEAD2}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04-4697-8A7E-86ED9EB214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{8CE147C3-3F0F-47FA-A211-73D3E38FE0EB}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04-4697-8A7E-86ED9EB21436}"/>
                </c:ext>
              </c:extLst>
            </c:dLbl>
            <c:dLbl>
              <c:idx val="8"/>
              <c:layout>
                <c:manualLayout>
                  <c:x val="-2.8446965258824421E-2"/>
                  <c:y val="-5.749852559101367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{5A0CB430-5620-43E0-865B-D70DC21A0F09}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404-4697-8A7E-86ED9EB21436}"/>
                </c:ext>
              </c:extLst>
            </c:dLbl>
            <c:dLbl>
              <c:idx val="16"/>
              <c:layout>
                <c:manualLayout>
                  <c:x val="-3.1697991619110633E-2"/>
                  <c:y val="-3.437410739177221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{E6DA4AC2-9E59-4473-B072-A307F3E3F839}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404-4697-8A7E-86ED9EB214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{A462A817-1083-4D15-88E6-EF4A6AB2EB3C}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404-4697-8A7E-86ED9EB214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{479DDA35-9415-4FDD-BA79-B2755F48472A}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404-4697-8A7E-86ED9EB214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15.2</c:v>
                </c:pt>
                <c:pt idx="16">
                  <c:v>15.2</c:v>
                </c:pt>
                <c:pt idx="24">
                  <c:v>12.8</c:v>
                </c:pt>
                <c:pt idx="32">
                  <c:v>11.4</c:v>
                </c:pt>
              </c:numCache>
            </c:numRef>
          </c:xVal>
          <c:yVal>
            <c:numRef>
              <c:f>公会計指標分析・財政指標組合せ分析表!$BP$73:$DC$73</c:f>
              <c:numCache>
                <c:formatCode>#,##0.0;"▲ "#,##0.0</c:formatCode>
                <c:ptCount val="40"/>
                <c:pt idx="0">
                  <c:v>228.9</c:v>
                </c:pt>
                <c:pt idx="8">
                  <c:v>229.6</c:v>
                </c:pt>
                <c:pt idx="16">
                  <c:v>226.2</c:v>
                </c:pt>
                <c:pt idx="24">
                  <c:v>197.4</c:v>
                </c:pt>
                <c:pt idx="32">
                  <c:v>191.2</c:v>
                </c:pt>
              </c:numCache>
            </c:numRef>
          </c:yVal>
          <c:smooth val="0"/>
          <c:extLst>
            <c:ext xmlns:c16="http://schemas.microsoft.com/office/drawing/2014/chart" uri="{C3380CC4-5D6E-409C-BE32-E72D297353CC}">
              <c16:uniqueId val="{00000009-6404-4697-8A7E-86ED9EB214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{7EC0A9FB-56F9-4137-A534-DD4C95B625CD}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404-4697-8A7E-86ED9EB214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{8DBDE0A4-A088-41E1-ADD0-DA5AB07C4108}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04-4697-8A7E-86ED9EB214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{7F60B417-877A-4D4F-B148-7EE3F57F9145}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04-4697-8A7E-86ED9EB214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{CB964249-A878-4975-BA4A-F55280A0110A}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04-4697-8A7E-86ED9EB214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{631F882E-F863-49A1-8C4A-3A8DE3D7E55D}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04-4697-8A7E-86ED9EB214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{B5C65454-CBB9-4CBF-9D16-920443454EC6}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404-4697-8A7E-86ED9EB214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{560BE5D6-DD68-4EAC-9100-BA4CE6752257}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404-4697-8A7E-86ED9EB214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{1F2B0F3B-D20E-4FF4-B508-8261B19EBC19}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404-4697-8A7E-86ED9EB214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{E629D9E8-637B-4E95-89EC-630A64DCCF77}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404-4697-8A7E-86ED9EB214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6404-4697-8A7E-86ED9EB21436}"/>
            </c:ext>
          </c:extLst>
        </c:ser>
        <c:dLbls>
          <c:showLegendKey val="0"/>
          <c:showVal val="1"/>
          <c:showCatName val="0"/>
          <c:showSerName val="0"/>
          <c:showPercent val="0"/>
          <c:showBubbleSize val="0"/>
        </c:dLbls>
        <c:axId val="84219776"/>
        <c:axId val="84234240"/>
      </c:scatterChart>
      <c:valAx>
        <c:axId val="84219776"/>
        <c:scaling>
          <c:orientation val="minMax"/>
          <c:max val="15.8"/>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0"/>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本市では，</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大学生が多</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いなど納税</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者の割合が低いことや，古い木造家屋・低層の建物が多く固定資産税が少ないことなどの特性により，財政基盤が構造的に脆弱であるため，類似団体の平均値を下回っている。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年度と比較すると基準財政収入額が増加している一方，基準財政需要額も増加しており，ほぼ横ばいの数値となっている。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都市の成長戦略と行財政改革を一体的に推進し，</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地域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経済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の活性化，市</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民所得向上</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による税収増を図るなど，財政力の強化に取り組んでいく。</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7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100">
              <a:solidFill>
                <a:schemeClr val="dk1"/>
              </a:solidFill>
              <a:effectLst/>
              <a:latin typeface="ＭＳ 明朝" panose="02020609040205080304" pitchFamily="17" charset="-128"/>
              <a:ea typeface="ＭＳ 明朝" panose="02020609040205080304" pitchFamily="17" charset="-128"/>
              <a:cs typeface="+mn-cs"/>
            </a:rPr>
            <a:t>経費節減</a:t>
          </a:r>
          <a:r>
            <a:rPr lang="ja-JP" altLang="ja-JP" sz="1100">
              <a:solidFill>
                <a:schemeClr val="dk1"/>
              </a:solidFill>
              <a:effectLst/>
              <a:latin typeface="ＭＳ 明朝" panose="02020609040205080304" pitchFamily="17" charset="-128"/>
              <a:ea typeface="ＭＳ 明朝" panose="02020609040205080304" pitchFamily="17" charset="-128"/>
              <a:cs typeface="+mn-cs"/>
            </a:rPr>
            <a:t>に取り組んでいるものの，依然として人件費，扶助費といった義務的経費の比率が高いことか</a:t>
          </a:r>
          <a:r>
            <a:rPr lang="ja-JP" altLang="en-US" sz="1100">
              <a:solidFill>
                <a:schemeClr val="dk1"/>
              </a:solidFill>
              <a:effectLst/>
              <a:latin typeface="ＭＳ 明朝" panose="02020609040205080304" pitchFamily="17" charset="-128"/>
              <a:ea typeface="ＭＳ 明朝" panose="02020609040205080304" pitchFamily="17" charset="-128"/>
              <a:cs typeface="+mn-cs"/>
            </a:rPr>
            <a:t>ら</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高水準で推移している。</a:t>
          </a:r>
          <a:r>
            <a:rPr lang="ja-JP" altLang="ja-JP" sz="1100">
              <a:solidFill>
                <a:schemeClr val="dk1"/>
              </a:solidFill>
              <a:effectLst/>
              <a:latin typeface="ＭＳ 明朝" panose="02020609040205080304" pitchFamily="17" charset="-128"/>
              <a:ea typeface="ＭＳ 明朝" panose="02020609040205080304" pitchFamily="17" charset="-128"/>
              <a:cs typeface="+mn-cs"/>
            </a:rPr>
            <a:t>市域が広大である，文化財が多いといった都市特性を有すること，これまで福祉，教育，消防等の分野において，京都市独自の重要政策の推進に取り組んできたことなどで，</a:t>
          </a:r>
          <a:r>
            <a:rPr lang="ja-JP" altLang="en-US" sz="1100">
              <a:solidFill>
                <a:schemeClr val="dk1"/>
              </a:solidFill>
              <a:effectLst/>
              <a:latin typeface="ＭＳ 明朝" panose="02020609040205080304" pitchFamily="17" charset="-128"/>
              <a:ea typeface="ＭＳ 明朝" panose="02020609040205080304" pitchFamily="17" charset="-128"/>
              <a:cs typeface="+mn-cs"/>
            </a:rPr>
            <a:t>人件費や</a:t>
          </a:r>
          <a:r>
            <a:rPr lang="ja-JP" altLang="ja-JP" sz="1100">
              <a:solidFill>
                <a:schemeClr val="dk1"/>
              </a:solidFill>
              <a:effectLst/>
              <a:latin typeface="ＭＳ 明朝" panose="02020609040205080304" pitchFamily="17" charset="-128"/>
              <a:ea typeface="ＭＳ 明朝" panose="02020609040205080304" pitchFamily="17" charset="-128"/>
              <a:cs typeface="+mn-cs"/>
            </a:rPr>
            <a:t>扶助費について</a:t>
          </a:r>
          <a:r>
            <a:rPr lang="ja-JP" altLang="en-US" sz="1100">
              <a:solidFill>
                <a:schemeClr val="dk1"/>
              </a:solidFill>
              <a:effectLst/>
              <a:latin typeface="ＭＳ 明朝" panose="02020609040205080304" pitchFamily="17" charset="-128"/>
              <a:ea typeface="ＭＳ 明朝" panose="02020609040205080304" pitchFamily="17" charset="-128"/>
              <a:cs typeface="+mn-cs"/>
            </a:rPr>
            <a:t>比率が高くなっている。</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effectLst/>
            <a:latin typeface="ＭＳ 明朝" panose="02020609040205080304" pitchFamily="17" charset="-128"/>
            <a:ea typeface="ＭＳ 明朝" panose="02020609040205080304" pitchFamily="17" charset="-128"/>
          </a:endParaRPr>
        </a:p>
        <a:p>
          <a:pPr rtl="0"/>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29</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年度と比較すると税収増もあり</a:t>
          </a:r>
          <a:r>
            <a:rPr lang="en-US" altLang="ja-JP" sz="1100" b="0" i="0" baseline="0">
              <a:solidFill>
                <a:schemeClr val="dk1"/>
              </a:solidFill>
              <a:effectLst/>
              <a:latin typeface="ＭＳ 明朝" panose="02020609040205080304" pitchFamily="17" charset="-128"/>
              <a:ea typeface="ＭＳ 明朝" panose="02020609040205080304" pitchFamily="17" charset="-128"/>
              <a:cs typeface="+mn-cs"/>
            </a:rPr>
            <a:t>0.7</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ポイント比率が改善しているが，</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今後も障害者福祉費や医療費などの社会福祉関連経費の増加が見込まれるため，</a:t>
          </a:r>
          <a:r>
            <a:rPr lang="ja-JP" altLang="en-US" sz="1100" b="0" i="0" baseline="0">
              <a:solidFill>
                <a:schemeClr val="dk1"/>
              </a:solidFill>
              <a:effectLst/>
              <a:latin typeface="ＭＳ 明朝" panose="02020609040205080304" pitchFamily="17" charset="-128"/>
              <a:ea typeface="ＭＳ 明朝" panose="02020609040205080304" pitchFamily="17" charset="-128"/>
              <a:cs typeface="+mn-cs"/>
            </a:rPr>
            <a:t>引き続き</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自主財源の確保や総人件費の削減など，財政構造の転換を図る取組を進めていく。</a:t>
          </a:r>
          <a:endParaRPr lang="ja-JP" altLang="ja-JP" sz="1100">
            <a:effectLst/>
            <a:latin typeface="ＭＳ 明朝" panose="02020609040205080304" pitchFamily="17" charset="-128"/>
            <a:ea typeface="ＭＳ 明朝" panose="02020609040205080304" pitchFamily="17" charset="-128"/>
          </a:endParaRPr>
        </a:p>
        <a:p>
          <a:pPr rtl="0"/>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50095</xdr:rowOff>
    </xdr:from>
    <xdr:to>
      <xdr:col>23</xdr:col>
      <xdr:colOff>133350</xdr:colOff>
      <xdr:row>64</xdr:row>
      <xdr:rowOff>143933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22895"/>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66</xdr:row>
      <xdr:rowOff>82550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167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9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160161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9716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170745</xdr:rowOff>
    </xdr:from>
    <xdr:to>
      <xdr:col>23</xdr:col>
      <xdr:colOff>184150</xdr:colOff>
      <xdr:row>64</xdr:row>
      <xdr:rowOff>100895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142822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これまで「はばたけ未来へ</a:t>
          </a:r>
          <a:r>
            <a:rPr kumimoji="0" lang="ja-JP" altLang="en-US" sz="1100" i="1">
              <a:solidFill>
                <a:schemeClr val="dk1"/>
              </a:solidFill>
              <a:effectLst/>
              <a:latin typeface="ＭＳ 明朝" panose="02020609040205080304" pitchFamily="17" charset="-128"/>
              <a:ea typeface="ＭＳ 明朝" panose="02020609040205080304" pitchFamily="17" charset="-128"/>
              <a:cs typeface="+mn-cs"/>
            </a:rPr>
            <a:t>！</a:t>
          </a:r>
          <a:r>
            <a:rPr kumimoji="0" lang="ja-JP" altLang="en-US" sz="1100" i="0">
              <a:solidFill>
                <a:schemeClr val="dk1"/>
              </a:solidFill>
              <a:effectLst/>
              <a:latin typeface="ＭＳ 明朝" panose="02020609040205080304" pitchFamily="17" charset="-128"/>
              <a:ea typeface="ＭＳ 明朝" panose="02020609040205080304" pitchFamily="17" charset="-128"/>
              <a:cs typeface="+mn-cs"/>
            </a:rPr>
            <a:t>京プラン」実施計画（平成</a:t>
          </a:r>
          <a:r>
            <a:rPr kumimoji="0" lang="en-US" altLang="ja-JP" sz="1100" i="0">
              <a:solidFill>
                <a:schemeClr val="dk1"/>
              </a:solidFill>
              <a:effectLst/>
              <a:latin typeface="ＭＳ 明朝" panose="02020609040205080304" pitchFamily="17" charset="-128"/>
              <a:ea typeface="ＭＳ 明朝" panose="02020609040205080304" pitchFamily="17" charset="-128"/>
              <a:cs typeface="+mn-cs"/>
            </a:rPr>
            <a:t>24</a:t>
          </a:r>
          <a:r>
            <a:rPr kumimoji="0" lang="ja-JP" altLang="en-US" sz="1100" i="0">
              <a:solidFill>
                <a:schemeClr val="dk1"/>
              </a:solidFill>
              <a:effectLst/>
              <a:latin typeface="ＭＳ 明朝" panose="02020609040205080304" pitchFamily="17" charset="-128"/>
              <a:ea typeface="ＭＳ 明朝" panose="02020609040205080304" pitchFamily="17" charset="-128"/>
              <a:cs typeface="+mn-cs"/>
            </a:rPr>
            <a:t>年度～</a:t>
          </a:r>
          <a:r>
            <a:rPr kumimoji="0" lang="en-US" altLang="ja-JP" sz="1100" i="0">
              <a:solidFill>
                <a:schemeClr val="dk1"/>
              </a:solidFill>
              <a:effectLst/>
              <a:latin typeface="ＭＳ 明朝" panose="02020609040205080304" pitchFamily="17" charset="-128"/>
              <a:ea typeface="ＭＳ 明朝" panose="02020609040205080304" pitchFamily="17" charset="-128"/>
              <a:cs typeface="+mn-cs"/>
            </a:rPr>
            <a:t>27</a:t>
          </a:r>
          <a:r>
            <a:rPr kumimoji="0" lang="ja-JP" altLang="en-US" sz="1100" i="0">
              <a:solidFill>
                <a:schemeClr val="dk1"/>
              </a:solidFill>
              <a:effectLst/>
              <a:latin typeface="ＭＳ 明朝" panose="02020609040205080304" pitchFamily="17" charset="-128"/>
              <a:ea typeface="ＭＳ 明朝" panose="02020609040205080304" pitchFamily="17" charset="-128"/>
              <a:cs typeface="+mn-cs"/>
            </a:rPr>
            <a:t>年度）及び</a:t>
          </a:r>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「はばたけ未来へ</a:t>
          </a:r>
          <a:r>
            <a:rPr kumimoji="1" lang="ja-JP" altLang="en-US" sz="1100" i="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京プラン」実施計画第</a:t>
          </a:r>
          <a:r>
            <a:rPr kumimoji="1" lang="en-US" altLang="ja-JP" sz="1100" i="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ステージ（平成</a:t>
          </a:r>
          <a:r>
            <a:rPr kumimoji="1" lang="en-US" altLang="ja-JP" sz="1100" i="0">
              <a:solidFill>
                <a:schemeClr val="dk1"/>
              </a:solidFill>
              <a:effectLst/>
              <a:latin typeface="ＭＳ 明朝" panose="02020609040205080304" pitchFamily="17" charset="-128"/>
              <a:ea typeface="ＭＳ 明朝" panose="02020609040205080304" pitchFamily="17" charset="-128"/>
              <a:cs typeface="+mn-cs"/>
            </a:rPr>
            <a:t>28</a:t>
          </a:r>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年度～令和</a:t>
          </a:r>
          <a:r>
            <a:rPr kumimoji="1" lang="en-US" altLang="ja-JP" sz="1100" i="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年度）に基づいた職員数の削減などにより人件費，物件費等の節減に取り組んでいるが，依然として類似団体平均値を上回る状況にある。</a:t>
          </a:r>
          <a:endParaRPr kumimoji="1" lang="en-US" altLang="ja-JP" sz="1100" i="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　京都府から移管された教職員給与費により平成</a:t>
          </a:r>
          <a:r>
            <a:rPr kumimoji="1" lang="en-US" altLang="ja-JP" sz="1100" i="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100" i="0">
              <a:solidFill>
                <a:schemeClr val="dk1"/>
              </a:solidFill>
              <a:effectLst/>
              <a:latin typeface="ＭＳ 明朝" panose="02020609040205080304" pitchFamily="17" charset="-128"/>
              <a:ea typeface="ＭＳ 明朝" panose="02020609040205080304" pitchFamily="17" charset="-128"/>
              <a:cs typeface="+mn-cs"/>
            </a:rPr>
            <a:t>年度以降，大幅に増加している。</a:t>
          </a:r>
          <a:endParaRPr kumimoji="1" lang="en-US" altLang="ja-JP" sz="1100" i="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今後も</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効率的で効果的な人員配置による職員数の削減，時間外勤務の縮減等を行い，更なる総人件費の削減に努めていくとともに，物件費等についても引き続き抑制に努めていく。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121326</xdr:rowOff>
    </xdr:from>
    <xdr:to>
      <xdr:col>23</xdr:col>
      <xdr:colOff>133350</xdr:colOff>
      <xdr:row>86</xdr:row>
      <xdr:rowOff>126977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66026"/>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46065</xdr:rowOff>
    </xdr:from>
    <xdr:to>
      <xdr:col>19</xdr:col>
      <xdr:colOff>133350</xdr:colOff>
      <xdr:row>86</xdr:row>
      <xdr:rowOff>121326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4965"/>
          <a:ext cx="889000" cy="7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46065</xdr:rowOff>
    </xdr:from>
    <xdr:to>
      <xdr:col>15</xdr:col>
      <xdr:colOff>82550</xdr:colOff>
      <xdr:row>82</xdr:row>
      <xdr:rowOff>78460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04965"/>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47574</xdr:rowOff>
    </xdr:from>
    <xdr:to>
      <xdr:col>11</xdr:col>
      <xdr:colOff>31750</xdr:colOff>
      <xdr:row>82</xdr:row>
      <xdr:rowOff>78460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6474"/>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76177</xdr:rowOff>
    </xdr:from>
    <xdr:to>
      <xdr:col>23</xdr:col>
      <xdr:colOff>184150</xdr:colOff>
      <xdr:row>87</xdr:row>
      <xdr:rowOff>6327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48254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9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70526</xdr:rowOff>
    </xdr:from>
    <xdr:to>
      <xdr:col>19</xdr:col>
      <xdr:colOff>184150</xdr:colOff>
      <xdr:row>87</xdr:row>
      <xdr:rowOff>676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156903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90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166715</xdr:rowOff>
    </xdr:from>
    <xdr:to>
      <xdr:col>15</xdr:col>
      <xdr:colOff>133350</xdr:colOff>
      <xdr:row>82</xdr:row>
      <xdr:rowOff>96865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81642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27660</xdr:rowOff>
    </xdr:from>
    <xdr:to>
      <xdr:col>11</xdr:col>
      <xdr:colOff>82550</xdr:colOff>
      <xdr:row>82</xdr:row>
      <xdr:rowOff>129260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114037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7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168224</xdr:rowOff>
    </xdr:from>
    <xdr:to>
      <xdr:col>7</xdr:col>
      <xdr:colOff>31750</xdr:colOff>
      <xdr:row>82</xdr:row>
      <xdr:rowOff>98374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83151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4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31</a:t>
          </a:r>
          <a:r>
            <a:rPr lang="ja-JP" altLang="en-US" sz="1100">
              <a:solidFill>
                <a:schemeClr val="dk1"/>
              </a:solidFill>
              <a:effectLst/>
              <a:latin typeface="ＭＳ 明朝" panose="02020609040205080304" pitchFamily="17" charset="-128"/>
              <a:ea typeface="ＭＳ 明朝" panose="02020609040205080304" pitchFamily="17" charset="-128"/>
              <a:cs typeface="+mn-cs"/>
            </a:rPr>
            <a:t>年</a:t>
          </a:r>
          <a:r>
            <a:rPr lang="en-US" altLang="ja-JP" sz="1100">
              <a:solidFill>
                <a:schemeClr val="dk1"/>
              </a:solidFill>
              <a:effectLst/>
              <a:latin typeface="ＭＳ 明朝" panose="02020609040205080304" pitchFamily="17" charset="-128"/>
              <a:ea typeface="ＭＳ 明朝" panose="02020609040205080304" pitchFamily="17" charset="-128"/>
              <a:cs typeface="+mn-cs"/>
            </a:rPr>
            <a:t>4</a:t>
          </a:r>
          <a:r>
            <a:rPr lang="ja-JP" altLang="en-US" sz="1100">
              <a:solidFill>
                <a:schemeClr val="dk1"/>
              </a:solidFill>
              <a:effectLst/>
              <a:latin typeface="ＭＳ 明朝" panose="02020609040205080304" pitchFamily="17" charset="-128"/>
              <a:ea typeface="ＭＳ 明朝" panose="02020609040205080304" pitchFamily="17" charset="-128"/>
              <a:cs typeface="+mn-cs"/>
            </a:rPr>
            <a:t>月</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en-US" sz="1100">
              <a:solidFill>
                <a:schemeClr val="dk1"/>
              </a:solidFill>
              <a:effectLst/>
              <a:latin typeface="ＭＳ 明朝" panose="02020609040205080304" pitchFamily="17" charset="-128"/>
              <a:ea typeface="ＭＳ 明朝" panose="02020609040205080304" pitchFamily="17" charset="-128"/>
              <a:cs typeface="+mn-cs"/>
            </a:rPr>
            <a:t>日時点の指数は，本市における給与制度の総合的見直しの現給保障を廃止した</a:t>
          </a:r>
          <a:r>
            <a:rPr lang="ja-JP" altLang="ja-JP" sz="1100">
              <a:solidFill>
                <a:schemeClr val="dk1"/>
              </a:solidFill>
              <a:effectLst/>
              <a:latin typeface="ＭＳ 明朝" panose="02020609040205080304" pitchFamily="17" charset="-128"/>
              <a:ea typeface="ＭＳ 明朝" panose="02020609040205080304" pitchFamily="17" charset="-128"/>
              <a:cs typeface="+mn-cs"/>
            </a:rPr>
            <a:t>影響等により，前年度の値を下回った。</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今後も引き続き，本市の人事委員会からの勧告及び報告を踏まえて，適宜給与の改定を行い，市内民間企業における給与水準との均衡を図っていく。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20109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66950"/>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40216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89</xdr:row>
      <xdr:rowOff>9525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2781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89</xdr:row>
      <xdr:rowOff>9525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077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市域が広大である，</a:t>
          </a:r>
          <a:r>
            <a:rPr lang="ja-JP" altLang="en-US" sz="1100">
              <a:solidFill>
                <a:schemeClr val="dk1"/>
              </a:solidFill>
              <a:effectLst/>
              <a:latin typeface="ＭＳ 明朝" panose="02020609040205080304" pitchFamily="17" charset="-128"/>
              <a:ea typeface="ＭＳ 明朝" panose="02020609040205080304" pitchFamily="17" charset="-128"/>
              <a:cs typeface="+mn-cs"/>
            </a:rPr>
            <a:t>文化財</a:t>
          </a:r>
          <a:r>
            <a:rPr lang="ja-JP" altLang="ja-JP" sz="1100">
              <a:solidFill>
                <a:schemeClr val="dk1"/>
              </a:solidFill>
              <a:effectLst/>
              <a:latin typeface="ＭＳ 明朝" panose="02020609040205080304" pitchFamily="17" charset="-128"/>
              <a:ea typeface="ＭＳ 明朝" panose="02020609040205080304" pitchFamily="17" charset="-128"/>
              <a:cs typeface="+mn-cs"/>
            </a:rPr>
            <a:t>が多いといった都市特性を有すること，これまで福祉，教育，消防等の分野において，京都市独自の重要政策の推進に取り組んできたことなどにより類似団体平均に比べ高くなっているが，平成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23</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年度に策定した部門別定員管理計画に基づき，都市特性を踏まえた職員の</a:t>
          </a:r>
          <a:r>
            <a:rPr lang="ja-JP" altLang="en-US" sz="1100">
              <a:solidFill>
                <a:schemeClr val="dk1"/>
              </a:solidFill>
              <a:effectLst/>
              <a:latin typeface="ＭＳ 明朝" panose="02020609040205080304" pitchFamily="17" charset="-128"/>
              <a:ea typeface="ＭＳ 明朝" panose="02020609040205080304" pitchFamily="17" charset="-128"/>
              <a:cs typeface="+mn-cs"/>
            </a:rPr>
            <a:t>適正</a:t>
          </a:r>
          <a:r>
            <a:rPr lang="ja-JP" altLang="ja-JP" sz="1100">
              <a:solidFill>
                <a:schemeClr val="dk1"/>
              </a:solidFill>
              <a:effectLst/>
              <a:latin typeface="ＭＳ 明朝" panose="02020609040205080304" pitchFamily="17" charset="-128"/>
              <a:ea typeface="ＭＳ 明朝" panose="02020609040205080304" pitchFamily="17" charset="-128"/>
              <a:cs typeface="+mn-cs"/>
            </a:rPr>
            <a:t>配置など</a:t>
          </a:r>
          <a:r>
            <a:rPr lang="ja-JP" altLang="en-US" sz="1100">
              <a:solidFill>
                <a:schemeClr val="dk1"/>
              </a:solidFill>
              <a:effectLst/>
              <a:latin typeface="ＭＳ 明朝" panose="02020609040205080304" pitchFamily="17" charset="-128"/>
              <a:ea typeface="ＭＳ 明朝" panose="02020609040205080304" pitchFamily="17" charset="-128"/>
              <a:cs typeface="+mn-cs"/>
            </a:rPr>
            <a:t>職員数の削減を進めている。</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en-US" sz="1100">
              <a:solidFill>
                <a:schemeClr val="dk1"/>
              </a:solidFill>
              <a:effectLst/>
              <a:latin typeface="ＭＳ 明朝" panose="02020609040205080304" pitchFamily="17" charset="-128"/>
              <a:ea typeface="ＭＳ 明朝" panose="02020609040205080304" pitchFamily="17" charset="-128"/>
              <a:cs typeface="+mn-cs"/>
            </a:rPr>
            <a:t>現在は，</a:t>
          </a:r>
          <a:r>
            <a:rPr lang="ja-JP" altLang="ja-JP" sz="1100">
              <a:solidFill>
                <a:schemeClr val="dk1"/>
              </a:solidFill>
              <a:effectLst/>
              <a:latin typeface="ＭＳ 明朝" panose="02020609040205080304" pitchFamily="17" charset="-128"/>
              <a:ea typeface="ＭＳ 明朝" panose="02020609040205080304" pitchFamily="17" charset="-128"/>
              <a:cs typeface="+mn-cs"/>
            </a:rPr>
            <a:t>「はばたけ未来へ</a:t>
          </a:r>
          <a:r>
            <a:rPr lang="ja-JP" altLang="en-US" sz="1100" i="1">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28</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10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年度）に基づき，新たに策定した部門別定員管理計画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に沿って</a:t>
          </a:r>
          <a:r>
            <a:rPr lang="ja-JP" altLang="ja-JP" sz="1100">
              <a:solidFill>
                <a:schemeClr val="dk1"/>
              </a:solidFill>
              <a:effectLst/>
              <a:latin typeface="ＭＳ 明朝" panose="02020609040205080304" pitchFamily="17" charset="-128"/>
              <a:ea typeface="ＭＳ 明朝" panose="02020609040205080304" pitchFamily="17" charset="-128"/>
              <a:cs typeface="+mn-cs"/>
            </a:rPr>
            <a:t>，特に他都市より突出して職員数の多い部門を中心に抜本的な業務執行体制の見直しを行うなど</a:t>
          </a:r>
          <a:r>
            <a:rPr lang="ja-JP" altLang="en-US" sz="1100">
              <a:solidFill>
                <a:schemeClr val="dk1"/>
              </a:solidFill>
              <a:effectLst/>
              <a:latin typeface="ＭＳ 明朝" panose="02020609040205080304" pitchFamily="17" charset="-128"/>
              <a:ea typeface="ＭＳ 明朝" panose="02020609040205080304" pitchFamily="17" charset="-128"/>
              <a:cs typeface="+mn-cs"/>
            </a:rPr>
            <a:t>計画期間内に</a:t>
          </a:r>
          <a:r>
            <a:rPr lang="ja-JP" altLang="ja-JP" sz="1100">
              <a:solidFill>
                <a:schemeClr val="dk1"/>
              </a:solidFill>
              <a:effectLst/>
              <a:latin typeface="ＭＳ 明朝" panose="02020609040205080304" pitchFamily="17" charset="-128"/>
              <a:ea typeface="ＭＳ 明朝" panose="02020609040205080304" pitchFamily="17" charset="-128"/>
              <a:cs typeface="+mn-cs"/>
            </a:rPr>
            <a:t>一般会計等で当初の目標を上回る</a:t>
          </a:r>
          <a:r>
            <a:rPr lang="en-US" altLang="ja-JP" sz="1100">
              <a:solidFill>
                <a:schemeClr val="dk1"/>
              </a:solidFill>
              <a:effectLst/>
              <a:latin typeface="ＭＳ 明朝" panose="02020609040205080304" pitchFamily="17" charset="-128"/>
              <a:ea typeface="ＭＳ 明朝" panose="02020609040205080304" pitchFamily="17" charset="-128"/>
              <a:cs typeface="+mn-cs"/>
            </a:rPr>
            <a:t>800</a:t>
          </a:r>
          <a:r>
            <a:rPr lang="ja-JP" altLang="ja-JP" sz="1100">
              <a:solidFill>
                <a:schemeClr val="dk1"/>
              </a:solidFill>
              <a:effectLst/>
              <a:latin typeface="ＭＳ 明朝" panose="02020609040205080304" pitchFamily="17" charset="-128"/>
              <a:ea typeface="ＭＳ 明朝" panose="02020609040205080304" pitchFamily="17" charset="-128"/>
              <a:cs typeface="+mn-cs"/>
            </a:rPr>
            <a:t>人以上の削減を目指</a:t>
          </a:r>
          <a:r>
            <a:rPr lang="ja-JP" altLang="en-US" sz="1100">
              <a:solidFill>
                <a:schemeClr val="dk1"/>
              </a:solidFill>
              <a:effectLst/>
              <a:latin typeface="ＭＳ 明朝" panose="02020609040205080304" pitchFamily="17" charset="-128"/>
              <a:ea typeface="ＭＳ 明朝" panose="02020609040205080304" pitchFamily="17" charset="-128"/>
              <a:cs typeface="+mn-cs"/>
            </a:rPr>
            <a:t>している。</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135636</xdr:rowOff>
    </xdr:from>
    <xdr:to>
      <xdr:col>81</xdr:col>
      <xdr:colOff>44450</xdr:colOff>
      <xdr:row>66</xdr:row>
      <xdr:rowOff>147701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45133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147701</xdr:rowOff>
    </xdr:from>
    <xdr:to>
      <xdr:col>77</xdr:col>
      <xdr:colOff>44450</xdr:colOff>
      <xdr:row>66</xdr:row>
      <xdr:rowOff>157353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46340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8382</xdr:rowOff>
    </xdr:from>
    <xdr:to>
      <xdr:col>72</xdr:col>
      <xdr:colOff>203200</xdr:colOff>
      <xdr:row>66</xdr:row>
      <xdr:rowOff>157353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66832"/>
          <a:ext cx="889000" cy="100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8382</xdr:rowOff>
    </xdr:from>
    <xdr:to>
      <xdr:col>68</xdr:col>
      <xdr:colOff>152400</xdr:colOff>
      <xdr:row>61</xdr:row>
      <xdr:rowOff>8382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66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84836</xdr:rowOff>
    </xdr:from>
    <xdr:to>
      <xdr:col>81</xdr:col>
      <xdr:colOff>95250</xdr:colOff>
      <xdr:row>67</xdr:row>
      <xdr:rowOff>14986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152163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96901</xdr:rowOff>
    </xdr:from>
    <xdr:to>
      <xdr:col>77</xdr:col>
      <xdr:colOff>95250</xdr:colOff>
      <xdr:row>67</xdr:row>
      <xdr:rowOff>27051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4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11828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49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106553</xdr:rowOff>
    </xdr:from>
    <xdr:to>
      <xdr:col>73</xdr:col>
      <xdr:colOff>44450</xdr:colOff>
      <xdr:row>67</xdr:row>
      <xdr:rowOff>36703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21480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129032</xdr:rowOff>
    </xdr:from>
    <xdr:to>
      <xdr:col>68</xdr:col>
      <xdr:colOff>203200</xdr:colOff>
      <xdr:row>61</xdr:row>
      <xdr:rowOff>59182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43959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129032</xdr:rowOff>
    </xdr:from>
    <xdr:to>
      <xdr:col>64</xdr:col>
      <xdr:colOff>152400</xdr:colOff>
      <xdr:row>61</xdr:row>
      <xdr:rowOff>59182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43959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償還を迎える満期一括債の減少により元利償還金が減少したため，実質公債費比率は減少したものの，地下鉄事業への経営健全化出資債，退職手当債，行政改革推進債など地方交付税措置のない特例的な市債の発行や公債償還基金の取崩しにより，類似団体平均値を上回っている。</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「はばたけ未来へ</a:t>
          </a:r>
          <a:r>
            <a:rPr lang="ja-JP" altLang="en-US" sz="1100" i="1">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28</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10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年度）に基づき，市債残高の適切なコントロールに取り組んでおり，引き続き比率の改善に努めていく。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43</xdr:row>
      <xdr:rowOff>122061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06733"/>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130122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122061</xdr:rowOff>
    </xdr:from>
    <xdr:to>
      <xdr:col>77</xdr:col>
      <xdr:colOff>44450</xdr:colOff>
      <xdr:row>45</xdr:row>
      <xdr:rowOff>100895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9441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100895</xdr:rowOff>
    </xdr:from>
    <xdr:to>
      <xdr:col>72</xdr:col>
      <xdr:colOff>203200</xdr:colOff>
      <xdr:row>45</xdr:row>
      <xdr:rowOff>100895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816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74083</xdr:rowOff>
    </xdr:from>
    <xdr:to>
      <xdr:col>68</xdr:col>
      <xdr:colOff>152400</xdr:colOff>
      <xdr:row>45</xdr:row>
      <xdr:rowOff>100895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7893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99782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71261</xdr:rowOff>
    </xdr:from>
    <xdr:to>
      <xdr:col>77</xdr:col>
      <xdr:colOff>95250</xdr:colOff>
      <xdr:row>44</xdr:row>
      <xdr:rowOff>1411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157638</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50095</xdr:rowOff>
    </xdr:from>
    <xdr:to>
      <xdr:col>73</xdr:col>
      <xdr:colOff>44450</xdr:colOff>
      <xdr:row>45</xdr:row>
      <xdr:rowOff>151695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136472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50095</xdr:rowOff>
    </xdr:from>
    <xdr:to>
      <xdr:col>68</xdr:col>
      <xdr:colOff>203200</xdr:colOff>
      <xdr:row>45</xdr:row>
      <xdr:rowOff>151695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136472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公営企業を含む市債残高の縮減，職員数の減に伴う退職手当の将来負担見込額の減などにより，将来負担額が減少したものの，地下鉄事業への経営健全化出資債，退職手当債，行政改革推進債など地方交付税措置のない特例的な市債の発行や公債償還基金の取崩しにより，類似団体平均値を上回っている。</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「はばたけ未来へ</a:t>
          </a:r>
          <a:r>
            <a:rPr lang="ja-JP" altLang="en-US" sz="1100" i="1">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28</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10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年度）に基づき，市債残高の適切なコントロールや職員数の更なる適正化などに取り組んでおり，引き続き比率の改善に努めていく。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116281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922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88358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34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116281</xdr:rowOff>
    </xdr:from>
    <xdr:to>
      <xdr:col>81</xdr:col>
      <xdr:colOff>133350</xdr:colOff>
      <xdr:row>19</xdr:row>
      <xdr:rowOff>116281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3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116281</xdr:rowOff>
    </xdr:from>
    <xdr:to>
      <xdr:col>81</xdr:col>
      <xdr:colOff>44450</xdr:colOff>
      <xdr:row>19</xdr:row>
      <xdr:rowOff>146202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373831"/>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144645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7163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128118</xdr:rowOff>
    </xdr:from>
    <xdr:to>
      <xdr:col>81</xdr:col>
      <xdr:colOff>95250</xdr:colOff>
      <xdr:row>17</xdr:row>
      <xdr:rowOff>58268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87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146202</xdr:rowOff>
    </xdr:from>
    <xdr:to>
      <xdr:col>77</xdr:col>
      <xdr:colOff>44450</xdr:colOff>
      <xdr:row>20</xdr:row>
      <xdr:rowOff>113741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403752"/>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168656</xdr:rowOff>
    </xdr:from>
    <xdr:to>
      <xdr:col>77</xdr:col>
      <xdr:colOff>95250</xdr:colOff>
      <xdr:row>17</xdr:row>
      <xdr:rowOff>98806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91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108983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68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113741</xdr:rowOff>
    </xdr:from>
    <xdr:to>
      <xdr:col>72</xdr:col>
      <xdr:colOff>203200</xdr:colOff>
      <xdr:row>20</xdr:row>
      <xdr:rowOff>130149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54274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44018</xdr:rowOff>
    </xdr:from>
    <xdr:to>
      <xdr:col>73</xdr:col>
      <xdr:colOff>44450</xdr:colOff>
      <xdr:row>17</xdr:row>
      <xdr:rowOff>145618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155795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7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126771</xdr:rowOff>
    </xdr:from>
    <xdr:to>
      <xdr:col>68</xdr:col>
      <xdr:colOff>152400</xdr:colOff>
      <xdr:row>20</xdr:row>
      <xdr:rowOff>130149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55577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85039</xdr:rowOff>
    </xdr:from>
    <xdr:to>
      <xdr:col>68</xdr:col>
      <xdr:colOff>203200</xdr:colOff>
      <xdr:row>18</xdr:row>
      <xdr:rowOff>15189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25366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124612</xdr:rowOff>
    </xdr:from>
    <xdr:to>
      <xdr:col>64</xdr:col>
      <xdr:colOff>152400</xdr:colOff>
      <xdr:row>18</xdr:row>
      <xdr:rowOff>54762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64939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65481</xdr:rowOff>
    </xdr:from>
    <xdr:to>
      <xdr:col>81</xdr:col>
      <xdr:colOff>95250</xdr:colOff>
      <xdr:row>19</xdr:row>
      <xdr:rowOff>167081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132808</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21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95402</xdr:rowOff>
    </xdr:from>
    <xdr:to>
      <xdr:col>77</xdr:col>
      <xdr:colOff>95250</xdr:colOff>
      <xdr:row>20</xdr:row>
      <xdr:rowOff>25552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10329</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4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62941</xdr:rowOff>
    </xdr:from>
    <xdr:to>
      <xdr:col>73</xdr:col>
      <xdr:colOff>44450</xdr:colOff>
      <xdr:row>20</xdr:row>
      <xdr:rowOff>164541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149318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57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79349</xdr:rowOff>
    </xdr:from>
    <xdr:to>
      <xdr:col>68</xdr:col>
      <xdr:colOff>203200</xdr:colOff>
      <xdr:row>21</xdr:row>
      <xdr:rowOff>9499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5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165726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5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75971</xdr:rowOff>
    </xdr:from>
    <xdr:to>
      <xdr:col>64</xdr:col>
      <xdr:colOff>152400</xdr:colOff>
      <xdr:row>21</xdr:row>
      <xdr:rowOff>6121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5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162348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59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人件費の</a:t>
          </a:r>
          <a:r>
            <a:rPr lang="ja-JP" altLang="en-US" sz="1100">
              <a:solidFill>
                <a:schemeClr val="dk1"/>
              </a:solidFill>
              <a:effectLst/>
              <a:latin typeface="ＭＳ 明朝" panose="02020609040205080304" pitchFamily="17" charset="-128"/>
              <a:ea typeface="ＭＳ 明朝" panose="02020609040205080304" pitchFamily="17" charset="-128"/>
              <a:cs typeface="+mn-cs"/>
            </a:rPr>
            <a:t>削減を</a:t>
          </a:r>
          <a:r>
            <a:rPr lang="ja-JP" altLang="ja-JP" sz="1100">
              <a:solidFill>
                <a:schemeClr val="dk1"/>
              </a:solidFill>
              <a:effectLst/>
              <a:latin typeface="ＭＳ 明朝" panose="02020609040205080304" pitchFamily="17" charset="-128"/>
              <a:ea typeface="ＭＳ 明朝" panose="02020609040205080304" pitchFamily="17" charset="-128"/>
              <a:cs typeface="+mn-cs"/>
            </a:rPr>
            <a:t>図っているが，依然として類似団体平均を上回っている。これは，市域が広大である，文化財が多いといった都市特性を有すること，これまで福祉，教育，消防等の分野において，京都市独自の重要政策の推進に取り組んできたことなどに</a:t>
          </a:r>
          <a:r>
            <a:rPr lang="ja-JP" altLang="en-US" sz="1100">
              <a:solidFill>
                <a:schemeClr val="dk1"/>
              </a:solidFill>
              <a:effectLst/>
              <a:latin typeface="ＭＳ 明朝" panose="02020609040205080304" pitchFamily="17" charset="-128"/>
              <a:ea typeface="ＭＳ 明朝" panose="02020609040205080304" pitchFamily="17" charset="-128"/>
              <a:cs typeface="+mn-cs"/>
            </a:rPr>
            <a:t>より市民１人当たりの職員数が多いことによる。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29</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100">
              <a:solidFill>
                <a:schemeClr val="dk1"/>
              </a:solidFill>
              <a:effectLst/>
              <a:latin typeface="ＭＳ 明朝" panose="02020609040205080304" pitchFamily="17" charset="-128"/>
              <a:ea typeface="ＭＳ 明朝" panose="02020609040205080304" pitchFamily="17" charset="-128"/>
              <a:cs typeface="+mn-cs"/>
            </a:rPr>
            <a:t>以降，京都府からの</a:t>
          </a:r>
          <a:r>
            <a:rPr lang="ja-JP" altLang="ja-JP" sz="1100">
              <a:solidFill>
                <a:schemeClr val="dk1"/>
              </a:solidFill>
              <a:effectLst/>
              <a:latin typeface="ＭＳ 明朝" panose="02020609040205080304" pitchFamily="17" charset="-128"/>
              <a:ea typeface="ＭＳ 明朝" panose="02020609040205080304" pitchFamily="17" charset="-128"/>
              <a:cs typeface="+mn-cs"/>
            </a:rPr>
            <a:t>教職員給与費移管の影響により，占有率が大きく上昇している。（他の費目はその影響で減少）</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今後も，</a:t>
          </a:r>
          <a:r>
            <a:rPr lang="ja-JP" altLang="en-US" sz="1100">
              <a:solidFill>
                <a:schemeClr val="dk1"/>
              </a:solidFill>
              <a:effectLst/>
              <a:latin typeface="ＭＳ 明朝" panose="02020609040205080304" pitchFamily="17" charset="-128"/>
              <a:ea typeface="ＭＳ 明朝" panose="02020609040205080304" pitchFamily="17" charset="-128"/>
              <a:cs typeface="+mn-cs"/>
            </a:rPr>
            <a:t>効率</a:t>
          </a:r>
          <a:r>
            <a:rPr lang="ja-JP" altLang="ja-JP" sz="1100">
              <a:solidFill>
                <a:schemeClr val="dk1"/>
              </a:solidFill>
              <a:effectLst/>
              <a:latin typeface="ＭＳ 明朝" panose="02020609040205080304" pitchFamily="17" charset="-128"/>
              <a:ea typeface="ＭＳ 明朝" panose="02020609040205080304" pitchFamily="17" charset="-128"/>
              <a:cs typeface="+mn-cs"/>
            </a:rPr>
            <a:t>的で効果的な人員配置による職員数の削減，時間外勤務の縮減等を行い，更なる総人件費の削減に努めていく。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82550</xdr:rowOff>
    </xdr:from>
    <xdr:to>
      <xdr:col>24</xdr:col>
      <xdr:colOff>25400</xdr:colOff>
      <xdr:row>41</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11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139700</xdr:rowOff>
    </xdr:from>
    <xdr:to>
      <xdr:col>19</xdr:col>
      <xdr:colOff>187325</xdr:colOff>
      <xdr:row>41</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1900"/>
          <a:ext cx="8890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36</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25400</xdr:rowOff>
    </xdr:from>
    <xdr:to>
      <xdr:col>11</xdr:col>
      <xdr:colOff>9525</xdr:colOff>
      <xdr:row>36</xdr:row>
      <xdr:rowOff>38100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31750</xdr:rowOff>
    </xdr:from>
    <xdr:to>
      <xdr:col>24</xdr:col>
      <xdr:colOff>76200</xdr:colOff>
      <xdr:row>41</xdr:row>
      <xdr:rowOff>133350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82550</xdr:rowOff>
    </xdr:from>
    <xdr:to>
      <xdr:col>20</xdr:col>
      <xdr:colOff>38100</xdr:colOff>
      <xdr:row>42</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9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88900</xdr:rowOff>
    </xdr:from>
    <xdr:to>
      <xdr:col>15</xdr:col>
      <xdr:colOff>149225</xdr:colOff>
      <xdr:row>37</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146050</xdr:rowOff>
    </xdr:from>
    <xdr:to>
      <xdr:col>11</xdr:col>
      <xdr:colOff>60325</xdr:colOff>
      <xdr:row>36</xdr:row>
      <xdr:rowOff>76200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本市では，</a:t>
          </a:r>
          <a:r>
            <a:rPr lang="ja-JP" altLang="en-US" sz="1100">
              <a:solidFill>
                <a:schemeClr val="dk1"/>
              </a:solidFill>
              <a:effectLst/>
              <a:latin typeface="ＭＳ 明朝" panose="02020609040205080304" pitchFamily="17" charset="-128"/>
              <a:ea typeface="ＭＳ 明朝" panose="02020609040205080304" pitchFamily="17" charset="-128"/>
              <a:cs typeface="+mn-cs"/>
            </a:rPr>
            <a:t>これまでから</a:t>
          </a:r>
          <a:r>
            <a:rPr lang="ja-JP" altLang="ja-JP" sz="1100">
              <a:solidFill>
                <a:schemeClr val="dk1"/>
              </a:solidFill>
              <a:effectLst/>
              <a:latin typeface="ＭＳ 明朝" panose="02020609040205080304" pitchFamily="17" charset="-128"/>
              <a:ea typeface="ＭＳ 明朝" panose="02020609040205080304" pitchFamily="17" charset="-128"/>
              <a:cs typeface="+mn-cs"/>
            </a:rPr>
            <a:t>保育所数に占める民間設置箇所数の割合が高く，保育所運営費にかかる所要額を扶助費で計上している</a:t>
          </a:r>
          <a:r>
            <a:rPr lang="ja-JP" altLang="en-US" sz="1100">
              <a:solidFill>
                <a:schemeClr val="dk1"/>
              </a:solidFill>
              <a:effectLst/>
              <a:latin typeface="ＭＳ 明朝" panose="02020609040205080304" pitchFamily="17" charset="-128"/>
              <a:ea typeface="ＭＳ 明朝" panose="02020609040205080304" pitchFamily="17" charset="-128"/>
              <a:cs typeface="+mn-cs"/>
            </a:rPr>
            <a:t>ため，物件費計上額が少ない特徴があり，</a:t>
          </a:r>
          <a:r>
            <a:rPr lang="ja-JP" altLang="ja-JP" sz="1100">
              <a:solidFill>
                <a:schemeClr val="dk1"/>
              </a:solidFill>
              <a:effectLst/>
              <a:latin typeface="ＭＳ 明朝" panose="02020609040205080304" pitchFamily="17" charset="-128"/>
              <a:ea typeface="ＭＳ 明朝" panose="02020609040205080304" pitchFamily="17" charset="-128"/>
              <a:cs typeface="+mn-cs"/>
            </a:rPr>
            <a:t>類似団体平均を下回っている。</a:t>
          </a:r>
          <a:endParaRPr lang="ja-JP" altLang="ja-JP" sz="14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100">
              <a:solidFill>
                <a:schemeClr val="dk1"/>
              </a:solidFill>
              <a:effectLst/>
              <a:latin typeface="ＭＳ 明朝" panose="02020609040205080304" pitchFamily="17" charset="-128"/>
              <a:ea typeface="ＭＳ 明朝" panose="02020609040205080304" pitchFamily="17" charset="-128"/>
              <a:cs typeface="+mn-cs"/>
            </a:rPr>
            <a:t>　今後も「はばたけ未来へ</a:t>
          </a:r>
          <a:r>
            <a:rPr lang="ja-JP" altLang="ja-JP" sz="1100" i="1">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ステージに掲げる改革を徹底することで，</a:t>
          </a:r>
          <a:r>
            <a:rPr lang="ja-JP" altLang="en-US" sz="1100">
              <a:solidFill>
                <a:schemeClr val="dk1"/>
              </a:solidFill>
              <a:effectLst/>
              <a:latin typeface="ＭＳ 明朝" panose="02020609040205080304" pitchFamily="17" charset="-128"/>
              <a:ea typeface="ＭＳ 明朝" panose="02020609040205080304" pitchFamily="17" charset="-128"/>
              <a:cs typeface="+mn-cs"/>
            </a:rPr>
            <a:t>物件費の節減</a:t>
          </a:r>
          <a:r>
            <a:rPr lang="ja-JP" altLang="ja-JP" sz="1100">
              <a:solidFill>
                <a:schemeClr val="dk1"/>
              </a:solidFill>
              <a:effectLst/>
              <a:latin typeface="ＭＳ 明朝" panose="02020609040205080304" pitchFamily="17" charset="-128"/>
              <a:ea typeface="ＭＳ 明朝" panose="02020609040205080304" pitchFamily="17" charset="-128"/>
              <a:cs typeface="+mn-cs"/>
            </a:rPr>
            <a:t>に努めていく。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38100</xdr:rowOff>
    </xdr:from>
    <xdr:to>
      <xdr:col>82</xdr:col>
      <xdr:colOff>107950</xdr:colOff>
      <xdr:row>14</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3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38100</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38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7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139700</xdr:rowOff>
    </xdr:from>
    <xdr:to>
      <xdr:col>69</xdr:col>
      <xdr:colOff>92075</xdr:colOff>
      <xdr:row>15</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4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xdr:rowOff>
    </xdr:from>
    <xdr:to>
      <xdr:col>82</xdr:col>
      <xdr:colOff>158750</xdr:colOff>
      <xdr:row>14</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158750</xdr:rowOff>
    </xdr:from>
    <xdr:to>
      <xdr:col>78</xdr:col>
      <xdr:colOff>120650</xdr:colOff>
      <xdr:row>14</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年度以降，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京都府からの</a:t>
          </a:r>
          <a:r>
            <a:rPr lang="ja-JP" altLang="ja-JP" sz="1100">
              <a:solidFill>
                <a:schemeClr val="dk1"/>
              </a:solidFill>
              <a:effectLst/>
              <a:latin typeface="ＭＳ 明朝" panose="02020609040205080304" pitchFamily="17" charset="-128"/>
              <a:ea typeface="ＭＳ 明朝" panose="02020609040205080304" pitchFamily="17" charset="-128"/>
              <a:cs typeface="+mn-cs"/>
            </a:rPr>
            <a:t>教職員給与費移管</a:t>
          </a:r>
          <a:r>
            <a:rPr lang="ja-JP" altLang="en-US" sz="1100">
              <a:solidFill>
                <a:schemeClr val="dk1"/>
              </a:solidFill>
              <a:effectLst/>
              <a:latin typeface="ＭＳ 明朝" panose="02020609040205080304" pitchFamily="17" charset="-128"/>
              <a:ea typeface="ＭＳ 明朝" panose="02020609040205080304" pitchFamily="17" charset="-128"/>
              <a:cs typeface="+mn-cs"/>
            </a:rPr>
            <a:t>に伴う財源移管</a:t>
          </a:r>
          <a:r>
            <a:rPr lang="ja-JP" altLang="ja-JP" sz="1100">
              <a:solidFill>
                <a:schemeClr val="dk1"/>
              </a:solidFill>
              <a:effectLst/>
              <a:latin typeface="ＭＳ 明朝" panose="02020609040205080304" pitchFamily="17" charset="-128"/>
              <a:ea typeface="ＭＳ 明朝" panose="02020609040205080304" pitchFamily="17" charset="-128"/>
              <a:cs typeface="+mn-cs"/>
            </a:rPr>
            <a:t>，税収増等により経常一般財源が増加したことで比率が低下している</a:t>
          </a:r>
          <a:r>
            <a:rPr lang="ja-JP" altLang="en-US" sz="1100">
              <a:solidFill>
                <a:schemeClr val="dk1"/>
              </a:solidFill>
              <a:effectLst/>
              <a:latin typeface="ＭＳ 明朝" panose="02020609040205080304" pitchFamily="17" charset="-128"/>
              <a:ea typeface="ＭＳ 明朝" panose="02020609040205080304" pitchFamily="17" charset="-128"/>
              <a:cs typeface="+mn-cs"/>
            </a:rPr>
            <a:t>が，そうした要因を除くと</a:t>
          </a:r>
          <a:r>
            <a:rPr lang="ja-JP" altLang="ja-JP" sz="1100">
              <a:solidFill>
                <a:schemeClr val="dk1"/>
              </a:solidFill>
              <a:effectLst/>
              <a:latin typeface="ＭＳ 明朝" panose="02020609040205080304" pitchFamily="17" charset="-128"/>
              <a:ea typeface="ＭＳ 明朝" panose="02020609040205080304" pitchFamily="17" charset="-128"/>
              <a:cs typeface="+mn-cs"/>
            </a:rPr>
            <a:t>障害者福祉費に</a:t>
          </a:r>
          <a:r>
            <a:rPr lang="ja-JP" altLang="en-US" sz="1100">
              <a:solidFill>
                <a:schemeClr val="dk1"/>
              </a:solidFill>
              <a:effectLst/>
              <a:latin typeface="ＭＳ 明朝" panose="02020609040205080304" pitchFamily="17" charset="-128"/>
              <a:ea typeface="ＭＳ 明朝" panose="02020609040205080304" pitchFamily="17" charset="-128"/>
              <a:cs typeface="+mn-cs"/>
            </a:rPr>
            <a:t>係る</a:t>
          </a:r>
          <a:r>
            <a:rPr lang="ja-JP" altLang="ja-JP" sz="1100">
              <a:solidFill>
                <a:schemeClr val="dk1"/>
              </a:solidFill>
              <a:effectLst/>
              <a:latin typeface="ＭＳ 明朝" panose="02020609040205080304" pitchFamily="17" charset="-128"/>
              <a:ea typeface="ＭＳ 明朝" panose="02020609040205080304" pitchFamily="17" charset="-128"/>
              <a:cs typeface="+mn-cs"/>
            </a:rPr>
            <a:t>扶助費が多いこと及び保育所数に占める民間設置箇所数の割合が高く保育所運営費にかかる扶助費が多いことなどから</a:t>
          </a:r>
          <a:r>
            <a:rPr lang="ja-JP" altLang="en-US" sz="1100">
              <a:solidFill>
                <a:schemeClr val="dk1"/>
              </a:solidFill>
              <a:effectLst/>
              <a:latin typeface="ＭＳ 明朝" panose="02020609040205080304" pitchFamily="17" charset="-128"/>
              <a:ea typeface="ＭＳ 明朝" panose="02020609040205080304" pitchFamily="17" charset="-128"/>
              <a:cs typeface="+mn-cs"/>
            </a:rPr>
            <a:t>高止まりしている。</a:t>
          </a:r>
          <a:r>
            <a:rPr lang="ja-JP" altLang="ja-JP" sz="1100">
              <a:solidFill>
                <a:schemeClr val="dk1"/>
              </a:solidFill>
              <a:effectLst/>
              <a:latin typeface="ＭＳ 明朝" panose="02020609040205080304" pitchFamily="17" charset="-128"/>
              <a:ea typeface="ＭＳ 明朝" panose="02020609040205080304" pitchFamily="17" charset="-128"/>
              <a:cs typeface="+mn-cs"/>
            </a:rPr>
            <a:t>類似団体平均</a:t>
          </a:r>
          <a:r>
            <a:rPr lang="ja-JP" altLang="en-US" sz="1100">
              <a:solidFill>
                <a:schemeClr val="dk1"/>
              </a:solidFill>
              <a:effectLst/>
              <a:latin typeface="ＭＳ 明朝" panose="02020609040205080304" pitchFamily="17" charset="-128"/>
              <a:ea typeface="ＭＳ 明朝" panose="02020609040205080304" pitchFamily="17" charset="-128"/>
              <a:cs typeface="+mn-cs"/>
            </a:rPr>
            <a:t>と比較すると概ね同水準となっている。</a:t>
          </a:r>
          <a:endParaRPr lang="ja-JP" altLang="ja-JP" sz="1400">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主に国制度に基づく事業が多いため，見直しには限界があるが，今後も，運用面における課題がないか点検を行っていく。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894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057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59</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01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本市の「その他」のうち最も大きいのは繰出金である。繰出金については，</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高齢化率が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26.7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年度国勢調査時点</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と進展しており，後期高齢者医療特別会計や介護保険事業特別会計への繰出金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により多くなっている。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類似団体平均値</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と比較すると概ね同水準となっている。</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本市では，平成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21</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年度決算から「京都市補助金等の交付等に関する条例」に基づき，</a:t>
          </a:r>
          <a:r>
            <a:rPr lang="ja-JP" altLang="en-US" sz="1100">
              <a:solidFill>
                <a:schemeClr val="dk1"/>
              </a:solidFill>
              <a:effectLst/>
              <a:latin typeface="ＭＳ 明朝" panose="02020609040205080304" pitchFamily="17" charset="-128"/>
              <a:ea typeface="ＭＳ 明朝" panose="02020609040205080304" pitchFamily="17" charset="-128"/>
              <a:cs typeface="+mn-cs"/>
            </a:rPr>
            <a:t>補助金等の</a:t>
          </a:r>
          <a:r>
            <a:rPr lang="ja-JP" altLang="ja-JP" sz="1100">
              <a:solidFill>
                <a:schemeClr val="dk1"/>
              </a:solidFill>
              <a:effectLst/>
              <a:latin typeface="ＭＳ 明朝" panose="02020609040205080304" pitchFamily="17" charset="-128"/>
              <a:ea typeface="ＭＳ 明朝" panose="02020609040205080304" pitchFamily="17" charset="-128"/>
              <a:cs typeface="+mn-cs"/>
            </a:rPr>
            <a:t>交付状況を公開するなど市民目線に立った適正化の取組を進めていることに加え，事務事業評価を活用した見直しや外郭団体のあり方を検討する中で，補助費等は減少傾向にある。</a:t>
          </a:r>
          <a:r>
            <a:rPr lang="ja-JP" altLang="en-US" sz="1100">
              <a:solidFill>
                <a:schemeClr val="dk1"/>
              </a:solidFill>
              <a:effectLst/>
              <a:latin typeface="ＭＳ 明朝" panose="02020609040205080304" pitchFamily="17" charset="-128"/>
              <a:ea typeface="ＭＳ 明朝" panose="02020609040205080304" pitchFamily="17" charset="-128"/>
              <a:cs typeface="+mn-cs"/>
            </a:rPr>
            <a:t>類似団体平均と比較するとほぼ同水準で推移している。</a:t>
          </a:r>
          <a:r>
            <a:rPr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4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100">
              <a:solidFill>
                <a:schemeClr val="dk1"/>
              </a:solidFill>
              <a:effectLst/>
              <a:latin typeface="ＭＳ 明朝" panose="02020609040205080304" pitchFamily="17" charset="-128"/>
              <a:ea typeface="ＭＳ 明朝" panose="02020609040205080304" pitchFamily="17" charset="-128"/>
              <a:cs typeface="+mn-cs"/>
            </a:rPr>
            <a:t>　今後も「はばたけ未来へ</a:t>
          </a:r>
          <a:r>
            <a:rPr lang="ja-JP" altLang="ja-JP" sz="1100" i="1">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ステージに掲げる本市外郭団体の改革等を行うなど，補助金等の見直し</a:t>
          </a:r>
          <a:r>
            <a:rPr lang="ja-JP" altLang="en-US" sz="1100">
              <a:solidFill>
                <a:schemeClr val="dk1"/>
              </a:solidFill>
              <a:effectLst/>
              <a:latin typeface="ＭＳ 明朝" panose="02020609040205080304" pitchFamily="17" charset="-128"/>
              <a:ea typeface="ＭＳ 明朝" panose="02020609040205080304" pitchFamily="17" charset="-128"/>
              <a:cs typeface="+mn-cs"/>
            </a:rPr>
            <a:t>，適正化</a:t>
          </a:r>
          <a:r>
            <a:rPr lang="ja-JP" altLang="ja-JP" sz="1100">
              <a:solidFill>
                <a:schemeClr val="dk1"/>
              </a:solidFill>
              <a:effectLst/>
              <a:latin typeface="ＭＳ 明朝" panose="02020609040205080304" pitchFamily="17" charset="-128"/>
              <a:ea typeface="ＭＳ 明朝" panose="02020609040205080304" pitchFamily="17" charset="-128"/>
              <a:cs typeface="+mn-cs"/>
            </a:rPr>
            <a:t>に引き続き取り組んでいく。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38</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89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64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31750</xdr:rowOff>
    </xdr:from>
    <xdr:to>
      <xdr:col>78</xdr:col>
      <xdr:colOff>69850</xdr:colOff>
      <xdr:row>39</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46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54627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127000</xdr:rowOff>
    </xdr:from>
    <xdr:to>
      <xdr:col>73</xdr:col>
      <xdr:colOff>180975</xdr:colOff>
      <xdr:row>40</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813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111777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31750</xdr:rowOff>
    </xdr:from>
    <xdr:to>
      <xdr:col>69</xdr:col>
      <xdr:colOff>92075</xdr:colOff>
      <xdr:row>40</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889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92727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152400</xdr:rowOff>
    </xdr:from>
    <xdr:to>
      <xdr:col>78</xdr:col>
      <xdr:colOff>120650</xdr:colOff>
      <xdr:row>38</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67327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76200</xdr:rowOff>
    </xdr:from>
    <xdr:to>
      <xdr:col>74</xdr:col>
      <xdr:colOff>31750</xdr:colOff>
      <xdr:row>40</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162577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152400</xdr:rowOff>
    </xdr:from>
    <xdr:to>
      <xdr:col>69</xdr:col>
      <xdr:colOff>142875</xdr:colOff>
      <xdr:row>40</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以降，</a:t>
          </a:r>
          <a:r>
            <a:rPr lang="ja-JP" altLang="ja-JP" sz="1100">
              <a:solidFill>
                <a:schemeClr val="dk1"/>
              </a:solidFill>
              <a:effectLst/>
              <a:latin typeface="ＭＳ 明朝" panose="02020609040205080304" pitchFamily="17" charset="-128"/>
              <a:ea typeface="ＭＳ 明朝" panose="02020609040205080304" pitchFamily="17" charset="-128"/>
              <a:cs typeface="+mn-cs"/>
            </a:rPr>
            <a:t>教職員給与費移管</a:t>
          </a:r>
          <a:r>
            <a:rPr lang="ja-JP" altLang="en-US" sz="1100">
              <a:solidFill>
                <a:schemeClr val="dk1"/>
              </a:solidFill>
              <a:effectLst/>
              <a:latin typeface="ＭＳ 明朝" panose="02020609040205080304" pitchFamily="17" charset="-128"/>
              <a:ea typeface="ＭＳ 明朝" panose="02020609040205080304" pitchFamily="17" charset="-128"/>
              <a:cs typeface="+mn-cs"/>
            </a:rPr>
            <a:t>，税収増等により経常一般財源が増加したことで比率が低下している。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類似団体平均値</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と比較すると概ね同水準で推移している。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400">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今後も，「はばたけ未来へ</a:t>
          </a:r>
          <a:r>
            <a:rPr kumimoji="1" lang="ja-JP" altLang="ja-JP" sz="1100" i="1">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京プラン」</a:t>
          </a:r>
          <a:r>
            <a:rPr lang="ja-JP" altLang="ja-JP" sz="1100">
              <a:solidFill>
                <a:schemeClr val="dk1"/>
              </a:solidFill>
              <a:effectLst/>
              <a:latin typeface="ＭＳ 明朝" panose="02020609040205080304" pitchFamily="17" charset="-128"/>
              <a:ea typeface="ＭＳ 明朝" panose="02020609040205080304" pitchFamily="17" charset="-128"/>
              <a:cs typeface="+mn-cs"/>
            </a:rPr>
            <a:t>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に基づき，</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市債残高の適切なコントロール</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及び縮減に取り組んでいく。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20864</xdr:rowOff>
    </xdr:from>
    <xdr:to>
      <xdr:col>24</xdr:col>
      <xdr:colOff>25400</xdr:colOff>
      <xdr:row>77</xdr:row>
      <xdr:rowOff>53521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222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20864</xdr:rowOff>
    </xdr:from>
    <xdr:to>
      <xdr:col>19</xdr:col>
      <xdr:colOff>187325</xdr:colOff>
      <xdr:row>79</xdr:row>
      <xdr:rowOff>118836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222514"/>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80</xdr:row>
      <xdr:rowOff>78014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663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78014</xdr:rowOff>
    </xdr:from>
    <xdr:to>
      <xdr:col>11</xdr:col>
      <xdr:colOff>9525</xdr:colOff>
      <xdr:row>80</xdr:row>
      <xdr:rowOff>143329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79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106334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2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2721</xdr:rowOff>
    </xdr:from>
    <xdr:to>
      <xdr:col>24</xdr:col>
      <xdr:colOff>76200</xdr:colOff>
      <xdr:row>77</xdr:row>
      <xdr:rowOff>104321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146248</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141514</xdr:rowOff>
    </xdr:from>
    <xdr:to>
      <xdr:col>20</xdr:col>
      <xdr:colOff>38100</xdr:colOff>
      <xdr:row>77</xdr:row>
      <xdr:rowOff>71664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81841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8363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3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7456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総人件費を削減しているものの，依然として民間保育所運営措置費をはじめとした社会福祉関連経費等は</a:t>
          </a:r>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増加</a:t>
          </a:r>
          <a:r>
            <a:rPr kumimoji="0"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しており，義務的経費である人件費及び扶助費の比率が他都市を上回って</a:t>
          </a:r>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おり，</a:t>
          </a:r>
          <a:r>
            <a:rPr kumimoji="0"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類似団体平均値を上回る</a:t>
          </a:r>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数値で推移しており，硬直化した財政状況が続いている。</a:t>
          </a:r>
          <a:endParaRPr kumimoji="0"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0"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引き続きコストの削減に取り組むとともに，都市の成長戦略を推進し，経済を活性化させることで，市民所得の向上や中小企業活性化につなげるなど，歳入の増加を図っていく必要がある。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148771</xdr:rowOff>
    </xdr:from>
    <xdr:to>
      <xdr:col>82</xdr:col>
      <xdr:colOff>107950</xdr:colOff>
      <xdr:row>79</xdr:row>
      <xdr:rowOff>75293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5218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9979</xdr:rowOff>
    </xdr:from>
    <xdr:to>
      <xdr:col>78</xdr:col>
      <xdr:colOff>69850</xdr:colOff>
      <xdr:row>79</xdr:row>
      <xdr:rowOff>75293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554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102507</xdr:rowOff>
    </xdr:from>
    <xdr:to>
      <xdr:col>73</xdr:col>
      <xdr:colOff>180975</xdr:colOff>
      <xdr:row>79</xdr:row>
      <xdr:rowOff>9979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304157"/>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102507</xdr:rowOff>
    </xdr:from>
    <xdr:to>
      <xdr:col>69</xdr:col>
      <xdr:colOff>92075</xdr:colOff>
      <xdr:row>77</xdr:row>
      <xdr:rowOff>146050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30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97971</xdr:rowOff>
    </xdr:from>
    <xdr:to>
      <xdr:col>82</xdr:col>
      <xdr:colOff>158750</xdr:colOff>
      <xdr:row>79</xdr:row>
      <xdr:rowOff>28121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70048</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24493</xdr:rowOff>
    </xdr:from>
    <xdr:to>
      <xdr:col>78</xdr:col>
      <xdr:colOff>120650</xdr:colOff>
      <xdr:row>79</xdr:row>
      <xdr:rowOff>126093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110870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130629</xdr:rowOff>
    </xdr:from>
    <xdr:to>
      <xdr:col>74</xdr:col>
      <xdr:colOff>31750</xdr:colOff>
      <xdr:row>79</xdr:row>
      <xdr:rowOff>60779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45556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51707</xdr:rowOff>
    </xdr:from>
    <xdr:to>
      <xdr:col>69</xdr:col>
      <xdr:colOff>142875</xdr:colOff>
      <xdr:row>77</xdr:row>
      <xdr:rowOff>153307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138084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106113</xdr:rowOff>
    </xdr:from>
    <xdr:to>
      <xdr:col>29</xdr:col>
      <xdr:colOff>127000</xdr:colOff>
      <xdr:row>12</xdr:row>
      <xdr:rowOff>107462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211138"/>
          <a:ext cx="647700" cy="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106113</xdr:rowOff>
    </xdr:from>
    <xdr:to>
      <xdr:col>26</xdr:col>
      <xdr:colOff>50800</xdr:colOff>
      <xdr:row>17</xdr:row>
      <xdr:rowOff>117064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11138"/>
          <a:ext cx="698500" cy="868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110114</xdr:rowOff>
    </xdr:from>
    <xdr:to>
      <xdr:col>22</xdr:col>
      <xdr:colOff>114300</xdr:colOff>
      <xdr:row>17</xdr:row>
      <xdr:rowOff>117064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72389"/>
          <a:ext cx="698500" cy="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110114</xdr:rowOff>
    </xdr:from>
    <xdr:to>
      <xdr:col>18</xdr:col>
      <xdr:colOff>177800</xdr:colOff>
      <xdr:row>17</xdr:row>
      <xdr:rowOff>111920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2389"/>
          <a:ext cx="698500" cy="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56662</xdr:rowOff>
    </xdr:from>
    <xdr:to>
      <xdr:col>29</xdr:col>
      <xdr:colOff>177800</xdr:colOff>
      <xdr:row>12</xdr:row>
      <xdr:rowOff>158262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6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136689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7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55313</xdr:rowOff>
    </xdr:from>
    <xdr:to>
      <xdr:col>26</xdr:col>
      <xdr:colOff>101600</xdr:colOff>
      <xdr:row>12</xdr:row>
      <xdr:rowOff>156913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6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167090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2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66264</xdr:rowOff>
    </xdr:from>
    <xdr:to>
      <xdr:col>22</xdr:col>
      <xdr:colOff>165100</xdr:colOff>
      <xdr:row>17</xdr:row>
      <xdr:rowOff>167864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2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9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59314</xdr:rowOff>
    </xdr:from>
    <xdr:to>
      <xdr:col>19</xdr:col>
      <xdr:colOff>38100</xdr:colOff>
      <xdr:row>17</xdr:row>
      <xdr:rowOff>160914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171091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61120</xdr:rowOff>
    </xdr:from>
    <xdr:to>
      <xdr:col>15</xdr:col>
      <xdr:colOff>101600</xdr:colOff>
      <xdr:row>17</xdr:row>
      <xdr:rowOff>162720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9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164757</xdr:rowOff>
    </xdr:from>
    <xdr:to>
      <xdr:col>29</xdr:col>
      <xdr:colOff>127000</xdr:colOff>
      <xdr:row>37</xdr:row>
      <xdr:rowOff>231051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432207"/>
          <a:ext cx="0" cy="923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203128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231051</xdr:rowOff>
    </xdr:from>
    <xdr:to>
      <xdr:col>30</xdr:col>
      <xdr:colOff>25400</xdr:colOff>
      <xdr:row>37</xdr:row>
      <xdr:rowOff>231051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5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251134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17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164757</xdr:rowOff>
    </xdr:from>
    <xdr:to>
      <xdr:col>30</xdr:col>
      <xdr:colOff>25400</xdr:colOff>
      <xdr:row>34</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432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261493</xdr:rowOff>
    </xdr:from>
    <xdr:to>
      <xdr:col>29</xdr:col>
      <xdr:colOff>127000</xdr:colOff>
      <xdr:row>35</xdr:row>
      <xdr:rowOff>108445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28943"/>
          <a:ext cx="647700" cy="18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198734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9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226657</xdr:rowOff>
    </xdr:from>
    <xdr:to>
      <xdr:col>29</xdr:col>
      <xdr:colOff>177800</xdr:colOff>
      <xdr:row>35</xdr:row>
      <xdr:rowOff>328257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37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157556</xdr:rowOff>
    </xdr:from>
    <xdr:to>
      <xdr:col>26</xdr:col>
      <xdr:colOff>50800</xdr:colOff>
      <xdr:row>35</xdr:row>
      <xdr:rowOff>108445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425006"/>
          <a:ext cx="698500" cy="29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252794</xdr:rowOff>
    </xdr:from>
    <xdr:to>
      <xdr:col>26</xdr:col>
      <xdr:colOff>101600</xdr:colOff>
      <xdr:row>36</xdr:row>
      <xdr:rowOff>11494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63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339171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4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86004</xdr:rowOff>
    </xdr:from>
    <xdr:to>
      <xdr:col>22</xdr:col>
      <xdr:colOff>114300</xdr:colOff>
      <xdr:row>34</xdr:row>
      <xdr:rowOff>157556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353454"/>
          <a:ext cx="698500" cy="7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170574</xdr:rowOff>
    </xdr:from>
    <xdr:to>
      <xdr:col>22</xdr:col>
      <xdr:colOff>165100</xdr:colOff>
      <xdr:row>35</xdr:row>
      <xdr:rowOff>272174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80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256951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341084</xdr:rowOff>
    </xdr:from>
    <xdr:to>
      <xdr:col>18</xdr:col>
      <xdr:colOff>177800</xdr:colOff>
      <xdr:row>34</xdr:row>
      <xdr:rowOff>86004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265634"/>
          <a:ext cx="698500" cy="87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106032</xdr:rowOff>
    </xdr:from>
    <xdr:to>
      <xdr:col>19</xdr:col>
      <xdr:colOff>38100</xdr:colOff>
      <xdr:row>35</xdr:row>
      <xdr:rowOff>207632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192409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0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40501</xdr:rowOff>
    </xdr:from>
    <xdr:to>
      <xdr:col>15</xdr:col>
      <xdr:colOff>101600</xdr:colOff>
      <xdr:row>35</xdr:row>
      <xdr:rowOff>142101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126878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210693</xdr:rowOff>
    </xdr:from>
    <xdr:to>
      <xdr:col>29</xdr:col>
      <xdr:colOff>177800</xdr:colOff>
      <xdr:row>34</xdr:row>
      <xdr:rowOff>312293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7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119270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8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57645</xdr:rowOff>
    </xdr:from>
    <xdr:to>
      <xdr:col>26</xdr:col>
      <xdr:colOff>101600</xdr:colOff>
      <xdr:row>35</xdr:row>
      <xdr:rowOff>159245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6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169422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3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106756</xdr:rowOff>
    </xdr:from>
    <xdr:to>
      <xdr:col>22</xdr:col>
      <xdr:colOff>165100</xdr:colOff>
      <xdr:row>34</xdr:row>
      <xdr:rowOff>208356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7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218533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35204</xdr:rowOff>
    </xdr:from>
    <xdr:to>
      <xdr:col>19</xdr:col>
      <xdr:colOff>38100</xdr:colOff>
      <xdr:row>34</xdr:row>
      <xdr:rowOff>136804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0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146981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07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290284</xdr:rowOff>
    </xdr:from>
    <xdr:to>
      <xdr:col>15</xdr:col>
      <xdr:colOff>101600</xdr:colOff>
      <xdr:row>34</xdr:row>
      <xdr:rowOff>48984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21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59161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98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155130</xdr:rowOff>
    </xdr:from>
    <xdr:to>
      <xdr:col>24</xdr:col>
      <xdr:colOff>63500</xdr:colOff>
      <xdr:row>30</xdr:row>
      <xdr:rowOff>155679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9863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155679</xdr:rowOff>
    </xdr:from>
    <xdr:to>
      <xdr:col>19</xdr:col>
      <xdr:colOff>177800</xdr:colOff>
      <xdr:row>36</xdr:row>
      <xdr:rowOff>75623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299179"/>
          <a:ext cx="889000" cy="9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65542</xdr:rowOff>
    </xdr:from>
    <xdr:to>
      <xdr:col>15</xdr:col>
      <xdr:colOff>50800</xdr:colOff>
      <xdr:row>36</xdr:row>
      <xdr:rowOff>75623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37742"/>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65542</xdr:rowOff>
    </xdr:from>
    <xdr:to>
      <xdr:col>10</xdr:col>
      <xdr:colOff>114300</xdr:colOff>
      <xdr:row>36</xdr:row>
      <xdr:rowOff>71623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37742"/>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104330</xdr:rowOff>
    </xdr:from>
    <xdr:to>
      <xdr:col>24</xdr:col>
      <xdr:colOff>114300</xdr:colOff>
      <xdr:row>31</xdr:row>
      <xdr:rowOff>34480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39389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104879</xdr:rowOff>
    </xdr:from>
    <xdr:to>
      <xdr:col>20</xdr:col>
      <xdr:colOff>38100</xdr:colOff>
      <xdr:row>31</xdr:row>
      <xdr:rowOff>35029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51556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2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24823</xdr:rowOff>
    </xdr:from>
    <xdr:to>
      <xdr:col>15</xdr:col>
      <xdr:colOff>101600</xdr:colOff>
      <xdr:row>36</xdr:row>
      <xdr:rowOff>126423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142950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14742</xdr:rowOff>
    </xdr:from>
    <xdr:to>
      <xdr:col>10</xdr:col>
      <xdr:colOff>165100</xdr:colOff>
      <xdr:row>36</xdr:row>
      <xdr:rowOff>116342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132869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20823</xdr:rowOff>
    </xdr:from>
    <xdr:to>
      <xdr:col>6</xdr:col>
      <xdr:colOff>38100</xdr:colOff>
      <xdr:row>36</xdr:row>
      <xdr:rowOff>122423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138950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6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153462</xdr:rowOff>
    </xdr:from>
    <xdr:to>
      <xdr:col>24</xdr:col>
      <xdr:colOff>63500</xdr:colOff>
      <xdr:row>56</xdr:row>
      <xdr:rowOff>170195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4662"/>
          <a:ext cx="8382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143587</xdr:rowOff>
    </xdr:from>
    <xdr:to>
      <xdr:col>19</xdr:col>
      <xdr:colOff>177800</xdr:colOff>
      <xdr:row>56</xdr:row>
      <xdr:rowOff>170195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44787"/>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87122</xdr:rowOff>
    </xdr:from>
    <xdr:to>
      <xdr:col>15</xdr:col>
      <xdr:colOff>50800</xdr:colOff>
      <xdr:row>56</xdr:row>
      <xdr:rowOff>143587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8832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87122</xdr:rowOff>
    </xdr:from>
    <xdr:to>
      <xdr:col>10</xdr:col>
      <xdr:colOff>114300</xdr:colOff>
      <xdr:row>56</xdr:row>
      <xdr:rowOff>164663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88322"/>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102662</xdr:rowOff>
    </xdr:from>
    <xdr:to>
      <xdr:col>24</xdr:col>
      <xdr:colOff>114300</xdr:colOff>
      <xdr:row>57</xdr:row>
      <xdr:rowOff>32812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17589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119395</xdr:rowOff>
    </xdr:from>
    <xdr:to>
      <xdr:col>20</xdr:col>
      <xdr:colOff>38100</xdr:colOff>
      <xdr:row>57</xdr:row>
      <xdr:rowOff>49545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40672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1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92787</xdr:rowOff>
    </xdr:from>
    <xdr:to>
      <xdr:col>15</xdr:col>
      <xdr:colOff>101600</xdr:colOff>
      <xdr:row>57</xdr:row>
      <xdr:rowOff>22937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14064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36322</xdr:rowOff>
    </xdr:from>
    <xdr:to>
      <xdr:col>10</xdr:col>
      <xdr:colOff>165100</xdr:colOff>
      <xdr:row>56</xdr:row>
      <xdr:rowOff>137922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129049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113863</xdr:rowOff>
    </xdr:from>
    <xdr:to>
      <xdr:col>6</xdr:col>
      <xdr:colOff>38100</xdr:colOff>
      <xdr:row>57</xdr:row>
      <xdr:rowOff>44013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35140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70576</xdr:rowOff>
    </xdr:from>
    <xdr:to>
      <xdr:col>24</xdr:col>
      <xdr:colOff>63500</xdr:colOff>
      <xdr:row>77</xdr:row>
      <xdr:rowOff>98008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7222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98008</xdr:rowOff>
    </xdr:from>
    <xdr:to>
      <xdr:col>19</xdr:col>
      <xdr:colOff>177800</xdr:colOff>
      <xdr:row>77</xdr:row>
      <xdr:rowOff>112812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99658"/>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112812</xdr:rowOff>
    </xdr:from>
    <xdr:to>
      <xdr:col>15</xdr:col>
      <xdr:colOff>50800</xdr:colOff>
      <xdr:row>77</xdr:row>
      <xdr:rowOff>139700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14462"/>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111506</xdr:rowOff>
    </xdr:from>
    <xdr:to>
      <xdr:col>10</xdr:col>
      <xdr:colOff>114300</xdr:colOff>
      <xdr:row>77</xdr:row>
      <xdr:rowOff>139700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1315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19776</xdr:rowOff>
    </xdr:from>
    <xdr:to>
      <xdr:col>24</xdr:col>
      <xdr:colOff>114300</xdr:colOff>
      <xdr:row>77</xdr:row>
      <xdr:rowOff>121376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169653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47208</xdr:rowOff>
    </xdr:from>
    <xdr:to>
      <xdr:col>20</xdr:col>
      <xdr:colOff>38100</xdr:colOff>
      <xdr:row>77</xdr:row>
      <xdr:rowOff>148808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139935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62012</xdr:rowOff>
    </xdr:from>
    <xdr:to>
      <xdr:col>15</xdr:col>
      <xdr:colOff>101600</xdr:colOff>
      <xdr:row>77</xdr:row>
      <xdr:rowOff>163612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154739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5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88900</xdr:rowOff>
    </xdr:from>
    <xdr:to>
      <xdr:col>10</xdr:col>
      <xdr:colOff>165100</xdr:colOff>
      <xdr:row>78</xdr:row>
      <xdr:rowOff>19050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60706</xdr:rowOff>
    </xdr:from>
    <xdr:to>
      <xdr:col>6</xdr:col>
      <xdr:colOff>38100</xdr:colOff>
      <xdr:row>77</xdr:row>
      <xdr:rowOff>162306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167120</xdr:rowOff>
    </xdr:from>
    <xdr:to>
      <xdr:col>24</xdr:col>
      <xdr:colOff>63500</xdr:colOff>
      <xdr:row>95</xdr:row>
      <xdr:rowOff>7035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83420"/>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113098</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00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7035</xdr:rowOff>
    </xdr:from>
    <xdr:to>
      <xdr:col>19</xdr:col>
      <xdr:colOff>177800</xdr:colOff>
      <xdr:row>95</xdr:row>
      <xdr:rowOff>19202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94785"/>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76255</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19202</xdr:rowOff>
    </xdr:from>
    <xdr:to>
      <xdr:col>15</xdr:col>
      <xdr:colOff>50800</xdr:colOff>
      <xdr:row>95</xdr:row>
      <xdr:rowOff>95148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06952"/>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95148</xdr:rowOff>
    </xdr:from>
    <xdr:to>
      <xdr:col>10</xdr:col>
      <xdr:colOff>114300</xdr:colOff>
      <xdr:row>95</xdr:row>
      <xdr:rowOff>130594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82898"/>
          <a:ext cx="8890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116320</xdr:rowOff>
    </xdr:from>
    <xdr:to>
      <xdr:col>24</xdr:col>
      <xdr:colOff>114300</xdr:colOff>
      <xdr:row>95</xdr:row>
      <xdr:rowOff>46470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139197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8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127685</xdr:rowOff>
    </xdr:from>
    <xdr:to>
      <xdr:col>20</xdr:col>
      <xdr:colOff>38100</xdr:colOff>
      <xdr:row>95</xdr:row>
      <xdr:rowOff>57835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74362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1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139852</xdr:rowOff>
    </xdr:from>
    <xdr:to>
      <xdr:col>15</xdr:col>
      <xdr:colOff>101600</xdr:colOff>
      <xdr:row>95</xdr:row>
      <xdr:rowOff>70002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86529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44348</xdr:rowOff>
    </xdr:from>
    <xdr:to>
      <xdr:col>10</xdr:col>
      <xdr:colOff>165100</xdr:colOff>
      <xdr:row>95</xdr:row>
      <xdr:rowOff>145948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162475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79794</xdr:rowOff>
    </xdr:from>
    <xdr:to>
      <xdr:col>6</xdr:col>
      <xdr:colOff>38100</xdr:colOff>
      <xdr:row>96</xdr:row>
      <xdr:rowOff>9944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26471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4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65938</xdr:rowOff>
    </xdr:from>
    <xdr:to>
      <xdr:col>55</xdr:col>
      <xdr:colOff>0</xdr:colOff>
      <xdr:row>32</xdr:row>
      <xdr:rowOff>163741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552338"/>
          <a:ext cx="838200" cy="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159436</xdr:rowOff>
    </xdr:from>
    <xdr:to>
      <xdr:col>50</xdr:col>
      <xdr:colOff>114300</xdr:colOff>
      <xdr:row>32</xdr:row>
      <xdr:rowOff>163741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645836"/>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143358</xdr:rowOff>
    </xdr:from>
    <xdr:to>
      <xdr:col>45</xdr:col>
      <xdr:colOff>177800</xdr:colOff>
      <xdr:row>32</xdr:row>
      <xdr:rowOff>159436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2975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151795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136042</xdr:rowOff>
    </xdr:from>
    <xdr:to>
      <xdr:col>41</xdr:col>
      <xdr:colOff>50800</xdr:colOff>
      <xdr:row>32</xdr:row>
      <xdr:rowOff>143358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62244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156062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15138</xdr:rowOff>
    </xdr:from>
    <xdr:to>
      <xdr:col>55</xdr:col>
      <xdr:colOff>50800</xdr:colOff>
      <xdr:row>32</xdr:row>
      <xdr:rowOff>116738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5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38015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3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112941</xdr:rowOff>
    </xdr:from>
    <xdr:to>
      <xdr:col>50</xdr:col>
      <xdr:colOff>165100</xdr:colOff>
      <xdr:row>33</xdr:row>
      <xdr:rowOff>43091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5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59618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3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108636</xdr:rowOff>
    </xdr:from>
    <xdr:to>
      <xdr:col>46</xdr:col>
      <xdr:colOff>38100</xdr:colOff>
      <xdr:row>33</xdr:row>
      <xdr:rowOff>38786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59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55313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37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92558</xdr:rowOff>
    </xdr:from>
    <xdr:to>
      <xdr:col>41</xdr:col>
      <xdr:colOff>101600</xdr:colOff>
      <xdr:row>33</xdr:row>
      <xdr:rowOff>22708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39235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3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85242</xdr:rowOff>
    </xdr:from>
    <xdr:to>
      <xdr:col>36</xdr:col>
      <xdr:colOff>165100</xdr:colOff>
      <xdr:row>33</xdr:row>
      <xdr:rowOff>15392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31919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3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56457</xdr:rowOff>
    </xdr:from>
    <xdr:to>
      <xdr:col>55</xdr:col>
      <xdr:colOff>0</xdr:colOff>
      <xdr:row>57</xdr:row>
      <xdr:rowOff>6002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314757"/>
          <a:ext cx="838200" cy="46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6002</xdr:rowOff>
    </xdr:from>
    <xdr:to>
      <xdr:col>50</xdr:col>
      <xdr:colOff>114300</xdr:colOff>
      <xdr:row>57</xdr:row>
      <xdr:rowOff>50578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78652"/>
          <a:ext cx="8890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104255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69585</xdr:rowOff>
    </xdr:from>
    <xdr:to>
      <xdr:col>45</xdr:col>
      <xdr:colOff>177800</xdr:colOff>
      <xdr:row>57</xdr:row>
      <xdr:rowOff>50578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670785"/>
          <a:ext cx="889000" cy="15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69585</xdr:rowOff>
    </xdr:from>
    <xdr:to>
      <xdr:col>41</xdr:col>
      <xdr:colOff>50800</xdr:colOff>
      <xdr:row>57</xdr:row>
      <xdr:rowOff>59135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670785"/>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82211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5657</xdr:rowOff>
    </xdr:from>
    <xdr:to>
      <xdr:col>55</xdr:col>
      <xdr:colOff>50800</xdr:colOff>
      <xdr:row>54</xdr:row>
      <xdr:rowOff>107257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2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28534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126652</xdr:rowOff>
    </xdr:from>
    <xdr:to>
      <xdr:col>50</xdr:col>
      <xdr:colOff>165100</xdr:colOff>
      <xdr:row>57</xdr:row>
      <xdr:rowOff>56802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47929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2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171228</xdr:rowOff>
    </xdr:from>
    <xdr:to>
      <xdr:col>46</xdr:col>
      <xdr:colOff>38100</xdr:colOff>
      <xdr:row>57</xdr:row>
      <xdr:rowOff>101378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92505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18785</xdr:rowOff>
    </xdr:from>
    <xdr:to>
      <xdr:col>41</xdr:col>
      <xdr:colOff>101600</xdr:colOff>
      <xdr:row>56</xdr:row>
      <xdr:rowOff>120385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111512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8335</xdr:rowOff>
    </xdr:from>
    <xdr:to>
      <xdr:col>36</xdr:col>
      <xdr:colOff>165100</xdr:colOff>
      <xdr:row>57</xdr:row>
      <xdr:rowOff>109935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8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101062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123507</xdr:rowOff>
    </xdr:from>
    <xdr:to>
      <xdr:col>55</xdr:col>
      <xdr:colOff>0</xdr:colOff>
      <xdr:row>77</xdr:row>
      <xdr:rowOff>59537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53707"/>
          <a:ext cx="8382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59537</xdr:rowOff>
    </xdr:from>
    <xdr:to>
      <xdr:col>50</xdr:col>
      <xdr:colOff>114300</xdr:colOff>
      <xdr:row>77</xdr:row>
      <xdr:rowOff>87351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61187"/>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117869</xdr:rowOff>
    </xdr:from>
    <xdr:to>
      <xdr:col>45</xdr:col>
      <xdr:colOff>177800</xdr:colOff>
      <xdr:row>77</xdr:row>
      <xdr:rowOff>87351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805169"/>
          <a:ext cx="889000" cy="4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117869</xdr:rowOff>
    </xdr:from>
    <xdr:to>
      <xdr:col>41</xdr:col>
      <xdr:colOff>50800</xdr:colOff>
      <xdr:row>75</xdr:row>
      <xdr:rowOff>135013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805169"/>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72707</xdr:rowOff>
    </xdr:from>
    <xdr:to>
      <xdr:col>55</xdr:col>
      <xdr:colOff>50800</xdr:colOff>
      <xdr:row>77</xdr:row>
      <xdr:rowOff>2857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51134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8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8737</xdr:rowOff>
    </xdr:from>
    <xdr:to>
      <xdr:col>50</xdr:col>
      <xdr:colOff>165100</xdr:colOff>
      <xdr:row>77</xdr:row>
      <xdr:rowOff>110337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101464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3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36551</xdr:rowOff>
    </xdr:from>
    <xdr:to>
      <xdr:col>46</xdr:col>
      <xdr:colOff>38100</xdr:colOff>
      <xdr:row>77</xdr:row>
      <xdr:rowOff>138151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129278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3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67069</xdr:rowOff>
    </xdr:from>
    <xdr:to>
      <xdr:col>41</xdr:col>
      <xdr:colOff>101600</xdr:colOff>
      <xdr:row>74</xdr:row>
      <xdr:rowOff>168669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7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159796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84213</xdr:rowOff>
    </xdr:from>
    <xdr:to>
      <xdr:col>36</xdr:col>
      <xdr:colOff>165100</xdr:colOff>
      <xdr:row>76</xdr:row>
      <xdr:rowOff>14363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9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5490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149805</xdr:rowOff>
    </xdr:from>
    <xdr:to>
      <xdr:col>55</xdr:col>
      <xdr:colOff>0</xdr:colOff>
      <xdr:row>94</xdr:row>
      <xdr:rowOff>77201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5580305"/>
          <a:ext cx="838200" cy="6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77201</xdr:rowOff>
    </xdr:from>
    <xdr:to>
      <xdr:col>50</xdr:col>
      <xdr:colOff>114300</xdr:colOff>
      <xdr:row>94</xdr:row>
      <xdr:rowOff>150856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193501"/>
          <a:ext cx="8890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150856</xdr:rowOff>
    </xdr:from>
    <xdr:to>
      <xdr:col>45</xdr:col>
      <xdr:colOff>177800</xdr:colOff>
      <xdr:row>97</xdr:row>
      <xdr:rowOff>7889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267156"/>
          <a:ext cx="889000" cy="37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131425</xdr:rowOff>
    </xdr:from>
    <xdr:to>
      <xdr:col>41</xdr:col>
      <xdr:colOff>50800</xdr:colOff>
      <xdr:row>97</xdr:row>
      <xdr:rowOff>7889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90625"/>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142699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99005</xdr:rowOff>
    </xdr:from>
    <xdr:to>
      <xdr:col>55</xdr:col>
      <xdr:colOff>50800</xdr:colOff>
      <xdr:row>91</xdr:row>
      <xdr:rowOff>29155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5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52032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48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26401</xdr:rowOff>
    </xdr:from>
    <xdr:to>
      <xdr:col>50</xdr:col>
      <xdr:colOff>165100</xdr:colOff>
      <xdr:row>94</xdr:row>
      <xdr:rowOff>128001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1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144528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91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100056</xdr:rowOff>
    </xdr:from>
    <xdr:to>
      <xdr:col>46</xdr:col>
      <xdr:colOff>38100</xdr:colOff>
      <xdr:row>95</xdr:row>
      <xdr:rowOff>30206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46733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9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128539</xdr:rowOff>
    </xdr:from>
    <xdr:to>
      <xdr:col>41</xdr:col>
      <xdr:colOff>101600</xdr:colOff>
      <xdr:row>97</xdr:row>
      <xdr:rowOff>58689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49816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6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80625</xdr:rowOff>
    </xdr:from>
    <xdr:to>
      <xdr:col>36</xdr:col>
      <xdr:colOff>165100</xdr:colOff>
      <xdr:row>97</xdr:row>
      <xdr:rowOff>10775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1902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3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121412</xdr:rowOff>
    </xdr:from>
    <xdr:to>
      <xdr:col>85</xdr:col>
      <xdr:colOff>127000</xdr:colOff>
      <xdr:row>39</xdr:row>
      <xdr:rowOff>32486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36512"/>
          <a:ext cx="8382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27305</xdr:rowOff>
    </xdr:from>
    <xdr:to>
      <xdr:col>81</xdr:col>
      <xdr:colOff>50800</xdr:colOff>
      <xdr:row>39</xdr:row>
      <xdr:rowOff>32486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1385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115545</xdr:rowOff>
    </xdr:from>
    <xdr:to>
      <xdr:col>76</xdr:col>
      <xdr:colOff>114300</xdr:colOff>
      <xdr:row>39</xdr:row>
      <xdr:rowOff>27305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3064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115545</xdr:rowOff>
    </xdr:from>
    <xdr:to>
      <xdr:col>71</xdr:col>
      <xdr:colOff>177800</xdr:colOff>
      <xdr:row>38</xdr:row>
      <xdr:rowOff>124384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30645"/>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41495</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33037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70612</xdr:rowOff>
    </xdr:from>
    <xdr:to>
      <xdr:col>85</xdr:col>
      <xdr:colOff>177800</xdr:colOff>
      <xdr:row>39</xdr:row>
      <xdr:rowOff>762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33189</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153136</xdr:rowOff>
    </xdr:from>
    <xdr:to>
      <xdr:col>81</xdr:col>
      <xdr:colOff>101600</xdr:colOff>
      <xdr:row>39</xdr:row>
      <xdr:rowOff>83286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74413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147955</xdr:rowOff>
    </xdr:from>
    <xdr:to>
      <xdr:col>76</xdr:col>
      <xdr:colOff>165100</xdr:colOff>
      <xdr:row>39</xdr:row>
      <xdr:rowOff>78105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69232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64745</xdr:rowOff>
    </xdr:from>
    <xdr:to>
      <xdr:col>72</xdr:col>
      <xdr:colOff>38100</xdr:colOff>
      <xdr:row>38</xdr:row>
      <xdr:rowOff>166345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11421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73584</xdr:rowOff>
    </xdr:from>
    <xdr:to>
      <xdr:col>67</xdr:col>
      <xdr:colOff>101600</xdr:colOff>
      <xdr:row>39</xdr:row>
      <xdr:rowOff>3734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20261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81750</xdr:rowOff>
    </xdr:from>
    <xdr:to>
      <xdr:col>85</xdr:col>
      <xdr:colOff>127000</xdr:colOff>
      <xdr:row>77</xdr:row>
      <xdr:rowOff>35668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11950"/>
          <a:ext cx="838200" cy="1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81750</xdr:rowOff>
    </xdr:from>
    <xdr:to>
      <xdr:col>81</xdr:col>
      <xdr:colOff>50800</xdr:colOff>
      <xdr:row>77</xdr:row>
      <xdr:rowOff>56928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11950"/>
          <a:ext cx="889000" cy="14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86605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158674</xdr:rowOff>
    </xdr:from>
    <xdr:to>
      <xdr:col>76</xdr:col>
      <xdr:colOff>114300</xdr:colOff>
      <xdr:row>77</xdr:row>
      <xdr:rowOff>56928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88874"/>
          <a:ext cx="889000" cy="6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158674</xdr:rowOff>
    </xdr:from>
    <xdr:to>
      <xdr:col>71</xdr:col>
      <xdr:colOff>177800</xdr:colOff>
      <xdr:row>76</xdr:row>
      <xdr:rowOff>166846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88874"/>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70375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156318</xdr:rowOff>
    </xdr:from>
    <xdr:to>
      <xdr:col>85</xdr:col>
      <xdr:colOff>177800</xdr:colOff>
      <xdr:row>77</xdr:row>
      <xdr:rowOff>86468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134745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30950</xdr:rowOff>
    </xdr:from>
    <xdr:to>
      <xdr:col>81</xdr:col>
      <xdr:colOff>101600</xdr:colOff>
      <xdr:row>76</xdr:row>
      <xdr:rowOff>132550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149077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6128</xdr:rowOff>
    </xdr:from>
    <xdr:to>
      <xdr:col>76</xdr:col>
      <xdr:colOff>165100</xdr:colOff>
      <xdr:row>77</xdr:row>
      <xdr:rowOff>107728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107874</xdr:rowOff>
    </xdr:from>
    <xdr:to>
      <xdr:col>72</xdr:col>
      <xdr:colOff>38100</xdr:colOff>
      <xdr:row>77</xdr:row>
      <xdr:rowOff>38024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54551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116046</xdr:rowOff>
    </xdr:from>
    <xdr:to>
      <xdr:col>67</xdr:col>
      <xdr:colOff>101600</xdr:colOff>
      <xdr:row>77</xdr:row>
      <xdr:rowOff>46196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62723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13208</xdr:rowOff>
    </xdr:from>
    <xdr:to>
      <xdr:col>85</xdr:col>
      <xdr:colOff>127000</xdr:colOff>
      <xdr:row>96</xdr:row>
      <xdr:rowOff>10540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300958"/>
          <a:ext cx="838200" cy="16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13208</xdr:rowOff>
    </xdr:from>
    <xdr:to>
      <xdr:col>81</xdr:col>
      <xdr:colOff>50800</xdr:colOff>
      <xdr:row>98</xdr:row>
      <xdr:rowOff>22733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300958"/>
          <a:ext cx="889000" cy="5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150876</xdr:rowOff>
    </xdr:from>
    <xdr:to>
      <xdr:col>76</xdr:col>
      <xdr:colOff>114300</xdr:colOff>
      <xdr:row>98</xdr:row>
      <xdr:rowOff>22733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438626"/>
          <a:ext cx="889000" cy="38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150876</xdr:rowOff>
    </xdr:from>
    <xdr:to>
      <xdr:col>71</xdr:col>
      <xdr:colOff>177800</xdr:colOff>
      <xdr:row>98</xdr:row>
      <xdr:rowOff>35052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438626"/>
          <a:ext cx="889000" cy="3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131190</xdr:rowOff>
    </xdr:from>
    <xdr:to>
      <xdr:col>85</xdr:col>
      <xdr:colOff>177800</xdr:colOff>
      <xdr:row>96</xdr:row>
      <xdr:rowOff>61340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4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109617</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9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133858</xdr:rowOff>
    </xdr:from>
    <xdr:to>
      <xdr:col>81</xdr:col>
      <xdr:colOff>101600</xdr:colOff>
      <xdr:row>95</xdr:row>
      <xdr:rowOff>64008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2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55135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34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143383</xdr:rowOff>
    </xdr:from>
    <xdr:to>
      <xdr:col>76</xdr:col>
      <xdr:colOff>165100</xdr:colOff>
      <xdr:row>98</xdr:row>
      <xdr:rowOff>73533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64660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86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100076</xdr:rowOff>
    </xdr:from>
    <xdr:to>
      <xdr:col>72</xdr:col>
      <xdr:colOff>38100</xdr:colOff>
      <xdr:row>96</xdr:row>
      <xdr:rowOff>30226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3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21353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4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155702</xdr:rowOff>
    </xdr:from>
    <xdr:to>
      <xdr:col>67</xdr:col>
      <xdr:colOff>101600</xdr:colOff>
      <xdr:row>98</xdr:row>
      <xdr:rowOff>85852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76979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87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6007209"/>
          <a:ext cx="1269" cy="77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124586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78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6459</xdr:rowOff>
    </xdr:from>
    <xdr:to>
      <xdr:col>116</xdr:col>
      <xdr:colOff>152400</xdr:colOff>
      <xdr:row>35</xdr:row>
      <xdr:rowOff>6459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007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68018</xdr:rowOff>
    </xdr:from>
    <xdr:to>
      <xdr:col>116</xdr:col>
      <xdr:colOff>63500</xdr:colOff>
      <xdr:row>35</xdr:row>
      <xdr:rowOff>137251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554418"/>
          <a:ext cx="838200" cy="58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39242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2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60815</xdr:rowOff>
    </xdr:from>
    <xdr:to>
      <xdr:col>116</xdr:col>
      <xdr:colOff>114300</xdr:colOff>
      <xdr:row>37</xdr:row>
      <xdr:rowOff>162415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0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68018</xdr:rowOff>
    </xdr:from>
    <xdr:to>
      <xdr:col>111</xdr:col>
      <xdr:colOff>177800</xdr:colOff>
      <xdr:row>32</xdr:row>
      <xdr:rowOff>101165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55441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27015</xdr:rowOff>
    </xdr:from>
    <xdr:to>
      <xdr:col>112</xdr:col>
      <xdr:colOff>38100</xdr:colOff>
      <xdr:row>37</xdr:row>
      <xdr:rowOff>128615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7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119742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6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3520</xdr:rowOff>
    </xdr:from>
    <xdr:to>
      <xdr:col>107</xdr:col>
      <xdr:colOff>50800</xdr:colOff>
      <xdr:row>32</xdr:row>
      <xdr:rowOff>101165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318470"/>
          <a:ext cx="8890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169237</xdr:rowOff>
    </xdr:from>
    <xdr:to>
      <xdr:col>107</xdr:col>
      <xdr:colOff>101600</xdr:colOff>
      <xdr:row>37</xdr:row>
      <xdr:rowOff>99387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90514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3520</xdr:rowOff>
    </xdr:from>
    <xdr:to>
      <xdr:col>102</xdr:col>
      <xdr:colOff>114300</xdr:colOff>
      <xdr:row>31</xdr:row>
      <xdr:rowOff>112921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31847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99677</xdr:rowOff>
    </xdr:from>
    <xdr:to>
      <xdr:col>102</xdr:col>
      <xdr:colOff>165100</xdr:colOff>
      <xdr:row>37</xdr:row>
      <xdr:rowOff>29827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20954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135763</xdr:rowOff>
    </xdr:from>
    <xdr:to>
      <xdr:col>98</xdr:col>
      <xdr:colOff>38100</xdr:colOff>
      <xdr:row>36</xdr:row>
      <xdr:rowOff>65913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57040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86451</xdr:rowOff>
    </xdr:from>
    <xdr:to>
      <xdr:col>116</xdr:col>
      <xdr:colOff>114300</xdr:colOff>
      <xdr:row>36</xdr:row>
      <xdr:rowOff>16601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109328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9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17218</xdr:rowOff>
    </xdr:from>
    <xdr:to>
      <xdr:col>112</xdr:col>
      <xdr:colOff>38100</xdr:colOff>
      <xdr:row>32</xdr:row>
      <xdr:rowOff>118818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5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135345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2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50365</xdr:rowOff>
    </xdr:from>
    <xdr:to>
      <xdr:col>107</xdr:col>
      <xdr:colOff>101600</xdr:colOff>
      <xdr:row>32</xdr:row>
      <xdr:rowOff>151965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5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168492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3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124170</xdr:rowOff>
    </xdr:from>
    <xdr:to>
      <xdr:col>102</xdr:col>
      <xdr:colOff>165100</xdr:colOff>
      <xdr:row>31</xdr:row>
      <xdr:rowOff>54320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2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70847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0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62121</xdr:rowOff>
    </xdr:from>
    <xdr:to>
      <xdr:col>98</xdr:col>
      <xdr:colOff>38100</xdr:colOff>
      <xdr:row>31</xdr:row>
      <xdr:rowOff>163721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3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8798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15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1512</xdr:rowOff>
    </xdr:from>
    <xdr:to>
      <xdr:col>116</xdr:col>
      <xdr:colOff>63500</xdr:colOff>
      <xdr:row>55</xdr:row>
      <xdr:rowOff>72058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431262"/>
          <a:ext cx="8382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104040</xdr:rowOff>
    </xdr:from>
    <xdr:ext cx="534377"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3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159908</xdr:rowOff>
    </xdr:from>
    <xdr:to>
      <xdr:col>111</xdr:col>
      <xdr:colOff>177800</xdr:colOff>
      <xdr:row>55</xdr:row>
      <xdr:rowOff>1512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246758"/>
          <a:ext cx="889000" cy="18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167591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56111" y="95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76538</xdr:rowOff>
    </xdr:from>
    <xdr:to>
      <xdr:col>107</xdr:col>
      <xdr:colOff>50800</xdr:colOff>
      <xdr:row>53</xdr:row>
      <xdr:rowOff>159908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8991938"/>
          <a:ext cx="889000" cy="2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137965</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52146</xdr:rowOff>
    </xdr:from>
    <xdr:to>
      <xdr:col>102</xdr:col>
      <xdr:colOff>114300</xdr:colOff>
      <xdr:row>52</xdr:row>
      <xdr:rowOff>76538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8796096"/>
          <a:ext cx="889000" cy="19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99674</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38912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21258</xdr:rowOff>
    </xdr:from>
    <xdr:to>
      <xdr:col>116</xdr:col>
      <xdr:colOff>114300</xdr:colOff>
      <xdr:row>55</xdr:row>
      <xdr:rowOff>122858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4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44135</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30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122162</xdr:rowOff>
    </xdr:from>
    <xdr:to>
      <xdr:col>112</xdr:col>
      <xdr:colOff>38100</xdr:colOff>
      <xdr:row>55</xdr:row>
      <xdr:rowOff>52312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3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68839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15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109108</xdr:rowOff>
    </xdr:from>
    <xdr:to>
      <xdr:col>107</xdr:col>
      <xdr:colOff>101600</xdr:colOff>
      <xdr:row>54</xdr:row>
      <xdr:rowOff>39258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1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55785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8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25738</xdr:rowOff>
    </xdr:from>
    <xdr:to>
      <xdr:col>102</xdr:col>
      <xdr:colOff>165100</xdr:colOff>
      <xdr:row>52</xdr:row>
      <xdr:rowOff>127338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894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143865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871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1346</xdr:rowOff>
    </xdr:from>
    <xdr:to>
      <xdr:col>98</xdr:col>
      <xdr:colOff>38100</xdr:colOff>
      <xdr:row>51</xdr:row>
      <xdr:rowOff>102946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87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119473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85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70982</xdr:rowOff>
    </xdr:from>
    <xdr:to>
      <xdr:col>116</xdr:col>
      <xdr:colOff>63500</xdr:colOff>
      <xdr:row>73</xdr:row>
      <xdr:rowOff>104998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586832"/>
          <a:ext cx="8382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63715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1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51003</xdr:rowOff>
    </xdr:from>
    <xdr:to>
      <xdr:col>111</xdr:col>
      <xdr:colOff>177800</xdr:colOff>
      <xdr:row>73</xdr:row>
      <xdr:rowOff>70982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566853"/>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21333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51003</xdr:rowOff>
    </xdr:from>
    <xdr:to>
      <xdr:col>107</xdr:col>
      <xdr:colOff>50800</xdr:colOff>
      <xdr:row>73</xdr:row>
      <xdr:rowOff>68194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566853"/>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33494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68194</xdr:rowOff>
    </xdr:from>
    <xdr:to>
      <xdr:col>102</xdr:col>
      <xdr:colOff>114300</xdr:colOff>
      <xdr:row>73</xdr:row>
      <xdr:rowOff>158674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584044"/>
          <a:ext cx="889000" cy="9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77568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91879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54198</xdr:rowOff>
    </xdr:from>
    <xdr:to>
      <xdr:col>116</xdr:col>
      <xdr:colOff>114300</xdr:colOff>
      <xdr:row>73</xdr:row>
      <xdr:rowOff>155798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77075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2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20182</xdr:rowOff>
    </xdr:from>
    <xdr:to>
      <xdr:col>112</xdr:col>
      <xdr:colOff>38100</xdr:colOff>
      <xdr:row>73</xdr:row>
      <xdr:rowOff>121782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138309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3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203</xdr:rowOff>
    </xdr:from>
    <xdr:to>
      <xdr:col>107</xdr:col>
      <xdr:colOff>101600</xdr:colOff>
      <xdr:row>73</xdr:row>
      <xdr:rowOff>101803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118330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29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17394</xdr:rowOff>
    </xdr:from>
    <xdr:to>
      <xdr:col>102</xdr:col>
      <xdr:colOff>165100</xdr:colOff>
      <xdr:row>73</xdr:row>
      <xdr:rowOff>118994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5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135521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3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107874</xdr:rowOff>
    </xdr:from>
    <xdr:to>
      <xdr:col>98</xdr:col>
      <xdr:colOff>38100</xdr:colOff>
      <xdr:row>74</xdr:row>
      <xdr:rowOff>38024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54551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3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性質別に見た住民一人当たりコストについては，類似団体と比較した場合，「人件費」（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位），「投資及び出資金」（</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，「繰出金」（</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位）が</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特に高く，逆に「物件費」（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維持補修費</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13</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位）が低くなっていることが特徴として挙げられる。</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これらの</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項目の主な理由は以下のとおり</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＜高いもの＞　◆人件費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市域が広大であることや文化財が多いといった都市特性から，教育（文化），消防等の分野において職員の配置を充実させていることによる</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◆投資及び出資金</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地下鉄事業に対して経営健全化計画に基づき，多額の健全化出資金を繰り出していることによる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◆繰出金</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高齢化率が高く，</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後期高齢者医療特別会計や介護保険事業特別会計への繰出金が多くなっていること</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による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＜低いもの＞</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物件費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保育所に占める民営保育所の割合が高いことや，公設施設の民営化を進めていることなどによる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維持補修費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市債残高の縮減に向けて投資的経費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同様に補修の</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規模を的確にコントロールしていることによる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なお，「普通建設事業費」（</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位）の内訳を見ると現在，市役所本庁舎等の大型更新投資を行っていることにより「普通建設事業費（うち更新整備）」（</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位）が増加している。一方，更新設備に注力する中，「普通建設事業費（うち新規整備）」（</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位）は少なくなっている。</a:t>
          </a:r>
          <a:endParaRPr lang="ja-JP" altLang="ja-JP" sz="1050">
            <a:effectLst/>
            <a:latin typeface="ＭＳ 明朝" panose="02020609040205080304" pitchFamily="17" charset="-128"/>
            <a:ea typeface="ＭＳ 明朝" panose="02020609040205080304" pitchFamily="17" charset="-128"/>
          </a:endParaRPr>
        </a:p>
        <a:p>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38463</xdr:rowOff>
    </xdr:from>
    <xdr:to>
      <xdr:col>24</xdr:col>
      <xdr:colOff>63500</xdr:colOff>
      <xdr:row>33</xdr:row>
      <xdr:rowOff>43361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9631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38463</xdr:rowOff>
    </xdr:from>
    <xdr:to>
      <xdr:col>19</xdr:col>
      <xdr:colOff>177800</xdr:colOff>
      <xdr:row>33</xdr:row>
      <xdr:rowOff>40096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963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95613</xdr:rowOff>
    </xdr:from>
    <xdr:to>
      <xdr:col>15</xdr:col>
      <xdr:colOff>50800</xdr:colOff>
      <xdr:row>33</xdr:row>
      <xdr:rowOff>40096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8201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95613</xdr:rowOff>
    </xdr:from>
    <xdr:to>
      <xdr:col>10</xdr:col>
      <xdr:colOff>114300</xdr:colOff>
      <xdr:row>33</xdr:row>
      <xdr:rowOff>12337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8201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164011</xdr:rowOff>
    </xdr:from>
    <xdr:to>
      <xdr:col>24</xdr:col>
      <xdr:colOff>114300</xdr:colOff>
      <xdr:row>33</xdr:row>
      <xdr:rowOff>94161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159113</xdr:rowOff>
    </xdr:from>
    <xdr:to>
      <xdr:col>20</xdr:col>
      <xdr:colOff>38100</xdr:colOff>
      <xdr:row>33</xdr:row>
      <xdr:rowOff>89263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105790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160746</xdr:rowOff>
    </xdr:from>
    <xdr:to>
      <xdr:col>15</xdr:col>
      <xdr:colOff>101600</xdr:colOff>
      <xdr:row>33</xdr:row>
      <xdr:rowOff>90896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107423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44813</xdr:rowOff>
    </xdr:from>
    <xdr:to>
      <xdr:col>10</xdr:col>
      <xdr:colOff>165100</xdr:colOff>
      <xdr:row>32</xdr:row>
      <xdr:rowOff>146413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162940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132987</xdr:rowOff>
    </xdr:from>
    <xdr:to>
      <xdr:col>6</xdr:col>
      <xdr:colOff>38100</xdr:colOff>
      <xdr:row>33</xdr:row>
      <xdr:rowOff>63137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79664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9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8255</xdr:rowOff>
    </xdr:from>
    <xdr:to>
      <xdr:col>24</xdr:col>
      <xdr:colOff>63500</xdr:colOff>
      <xdr:row>55</xdr:row>
      <xdr:rowOff>36602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66555"/>
          <a:ext cx="838200" cy="1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36602</xdr:rowOff>
    </xdr:from>
    <xdr:to>
      <xdr:col>19</xdr:col>
      <xdr:colOff>177800</xdr:colOff>
      <xdr:row>55</xdr:row>
      <xdr:rowOff>58730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466352"/>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151998</xdr:rowOff>
    </xdr:from>
    <xdr:to>
      <xdr:col>15</xdr:col>
      <xdr:colOff>50800</xdr:colOff>
      <xdr:row>55</xdr:row>
      <xdr:rowOff>58730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410298"/>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151998</xdr:rowOff>
    </xdr:from>
    <xdr:to>
      <xdr:col>10</xdr:col>
      <xdr:colOff>114300</xdr:colOff>
      <xdr:row>55</xdr:row>
      <xdr:rowOff>140889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410298"/>
          <a:ext cx="889000" cy="16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128905</xdr:rowOff>
    </xdr:from>
    <xdr:to>
      <xdr:col>24</xdr:col>
      <xdr:colOff>114300</xdr:colOff>
      <xdr:row>54</xdr:row>
      <xdr:rowOff>59055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151782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6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157252</xdr:rowOff>
    </xdr:from>
    <xdr:to>
      <xdr:col>20</xdr:col>
      <xdr:colOff>38100</xdr:colOff>
      <xdr:row>55</xdr:row>
      <xdr:rowOff>87402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103929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1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7930</xdr:rowOff>
    </xdr:from>
    <xdr:to>
      <xdr:col>15</xdr:col>
      <xdr:colOff>101600</xdr:colOff>
      <xdr:row>55</xdr:row>
      <xdr:rowOff>109530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126057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101198</xdr:rowOff>
    </xdr:from>
    <xdr:to>
      <xdr:col>10</xdr:col>
      <xdr:colOff>165100</xdr:colOff>
      <xdr:row>55</xdr:row>
      <xdr:rowOff>31348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47875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90089</xdr:rowOff>
    </xdr:from>
    <xdr:to>
      <xdr:col>6</xdr:col>
      <xdr:colOff>38100</xdr:colOff>
      <xdr:row>56</xdr:row>
      <xdr:rowOff>20239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11366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84281</xdr:rowOff>
    </xdr:from>
    <xdr:to>
      <xdr:col>24</xdr:col>
      <xdr:colOff>63500</xdr:colOff>
      <xdr:row>73</xdr:row>
      <xdr:rowOff>116329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600131"/>
          <a:ext cx="838200" cy="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84281</xdr:rowOff>
    </xdr:from>
    <xdr:to>
      <xdr:col>19</xdr:col>
      <xdr:colOff>177800</xdr:colOff>
      <xdr:row>73</xdr:row>
      <xdr:rowOff>99478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00131"/>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99478</xdr:rowOff>
    </xdr:from>
    <xdr:to>
      <xdr:col>15</xdr:col>
      <xdr:colOff>50800</xdr:colOff>
      <xdr:row>74</xdr:row>
      <xdr:rowOff>11140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15328"/>
          <a:ext cx="889000" cy="8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11140</xdr:rowOff>
    </xdr:from>
    <xdr:to>
      <xdr:col>10</xdr:col>
      <xdr:colOff>114300</xdr:colOff>
      <xdr:row>74</xdr:row>
      <xdr:rowOff>58754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698440"/>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19038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68927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65529</xdr:rowOff>
    </xdr:from>
    <xdr:to>
      <xdr:col>24</xdr:col>
      <xdr:colOff>114300</xdr:colOff>
      <xdr:row>73</xdr:row>
      <xdr:rowOff>167129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88406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3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33481</xdr:rowOff>
    </xdr:from>
    <xdr:to>
      <xdr:col>20</xdr:col>
      <xdr:colOff>38100</xdr:colOff>
      <xdr:row>73</xdr:row>
      <xdr:rowOff>135081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5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151608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2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48678</xdr:rowOff>
    </xdr:from>
    <xdr:to>
      <xdr:col>15</xdr:col>
      <xdr:colOff>101600</xdr:colOff>
      <xdr:row>73</xdr:row>
      <xdr:rowOff>150278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5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166805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3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131790</xdr:rowOff>
    </xdr:from>
    <xdr:to>
      <xdr:col>10</xdr:col>
      <xdr:colOff>165100</xdr:colOff>
      <xdr:row>74</xdr:row>
      <xdr:rowOff>61940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6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78467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42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7954</xdr:rowOff>
    </xdr:from>
    <xdr:to>
      <xdr:col>6</xdr:col>
      <xdr:colOff>38100</xdr:colOff>
      <xdr:row>74</xdr:row>
      <xdr:rowOff>109554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6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126081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47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75388</xdr:rowOff>
    </xdr:from>
    <xdr:to>
      <xdr:col>24</xdr:col>
      <xdr:colOff>63500</xdr:colOff>
      <xdr:row>95</xdr:row>
      <xdr:rowOff>73673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191688"/>
          <a:ext cx="8382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73673</xdr:rowOff>
    </xdr:from>
    <xdr:to>
      <xdr:col>19</xdr:col>
      <xdr:colOff>177800</xdr:colOff>
      <xdr:row>96</xdr:row>
      <xdr:rowOff>91084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61423"/>
          <a:ext cx="889000" cy="1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91084</xdr:rowOff>
    </xdr:from>
    <xdr:to>
      <xdr:col>15</xdr:col>
      <xdr:colOff>50800</xdr:colOff>
      <xdr:row>97</xdr:row>
      <xdr:rowOff>28944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50284"/>
          <a:ext cx="889000" cy="1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12409</xdr:rowOff>
    </xdr:from>
    <xdr:to>
      <xdr:col>10</xdr:col>
      <xdr:colOff>114300</xdr:colOff>
      <xdr:row>97</xdr:row>
      <xdr:rowOff>28944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643059"/>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24588</xdr:rowOff>
    </xdr:from>
    <xdr:to>
      <xdr:col>24</xdr:col>
      <xdr:colOff>114300</xdr:colOff>
      <xdr:row>94</xdr:row>
      <xdr:rowOff>126188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47465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22873</xdr:rowOff>
    </xdr:from>
    <xdr:to>
      <xdr:col>20</xdr:col>
      <xdr:colOff>38100</xdr:colOff>
      <xdr:row>95</xdr:row>
      <xdr:rowOff>124473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141000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8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40284</xdr:rowOff>
    </xdr:from>
    <xdr:to>
      <xdr:col>15</xdr:col>
      <xdr:colOff>101600</xdr:colOff>
      <xdr:row>96</xdr:row>
      <xdr:rowOff>141884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133011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149594</xdr:rowOff>
    </xdr:from>
    <xdr:to>
      <xdr:col>10</xdr:col>
      <xdr:colOff>165100</xdr:colOff>
      <xdr:row>97</xdr:row>
      <xdr:rowOff>79744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70871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133059</xdr:rowOff>
    </xdr:from>
    <xdr:to>
      <xdr:col>6</xdr:col>
      <xdr:colOff>38100</xdr:colOff>
      <xdr:row>97</xdr:row>
      <xdr:rowOff>63209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54336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8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14732</xdr:rowOff>
    </xdr:from>
    <xdr:to>
      <xdr:col>55</xdr:col>
      <xdr:colOff>0</xdr:colOff>
      <xdr:row>39</xdr:row>
      <xdr:rowOff>15494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0128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10922</xdr:rowOff>
    </xdr:from>
    <xdr:to>
      <xdr:col>50</xdr:col>
      <xdr:colOff>114300</xdr:colOff>
      <xdr:row>39</xdr:row>
      <xdr:rowOff>14732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974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75692</xdr:rowOff>
    </xdr:from>
    <xdr:to>
      <xdr:col>45</xdr:col>
      <xdr:colOff>177800</xdr:colOff>
      <xdr:row>39</xdr:row>
      <xdr:rowOff>10922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19342"/>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4064</xdr:rowOff>
    </xdr:from>
    <xdr:to>
      <xdr:col>41</xdr:col>
      <xdr:colOff>50800</xdr:colOff>
      <xdr:row>37</xdr:row>
      <xdr:rowOff>75692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176264"/>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136144</xdr:rowOff>
    </xdr:from>
    <xdr:to>
      <xdr:col>55</xdr:col>
      <xdr:colOff>50800</xdr:colOff>
      <xdr:row>39</xdr:row>
      <xdr:rowOff>66294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51071</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6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135382</xdr:rowOff>
    </xdr:from>
    <xdr:to>
      <xdr:col>50</xdr:col>
      <xdr:colOff>165100</xdr:colOff>
      <xdr:row>39</xdr:row>
      <xdr:rowOff>65532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56659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131572</xdr:rowOff>
    </xdr:from>
    <xdr:to>
      <xdr:col>46</xdr:col>
      <xdr:colOff>38100</xdr:colOff>
      <xdr:row>39</xdr:row>
      <xdr:rowOff>61722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52849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739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24892</xdr:rowOff>
    </xdr:from>
    <xdr:to>
      <xdr:col>41</xdr:col>
      <xdr:colOff>101600</xdr:colOff>
      <xdr:row>37</xdr:row>
      <xdr:rowOff>126492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117619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124714</xdr:rowOff>
    </xdr:from>
    <xdr:to>
      <xdr:col>36</xdr:col>
      <xdr:colOff>165100</xdr:colOff>
      <xdr:row>36</xdr:row>
      <xdr:rowOff>54864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45991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40749</xdr:rowOff>
    </xdr:from>
    <xdr:to>
      <xdr:col>55</xdr:col>
      <xdr:colOff>0</xdr:colOff>
      <xdr:row>58</xdr:row>
      <xdr:rowOff>61160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984849"/>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32748</xdr:rowOff>
    </xdr:from>
    <xdr:to>
      <xdr:col>50</xdr:col>
      <xdr:colOff>114300</xdr:colOff>
      <xdr:row>58</xdr:row>
      <xdr:rowOff>61160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76848"/>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23767</xdr:rowOff>
    </xdr:from>
    <xdr:to>
      <xdr:col>45</xdr:col>
      <xdr:colOff>177800</xdr:colOff>
      <xdr:row>58</xdr:row>
      <xdr:rowOff>32748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967867"/>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23767</xdr:rowOff>
    </xdr:from>
    <xdr:to>
      <xdr:col>41</xdr:col>
      <xdr:colOff>50800</xdr:colOff>
      <xdr:row>58</xdr:row>
      <xdr:rowOff>62466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67867"/>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161399</xdr:rowOff>
    </xdr:from>
    <xdr:to>
      <xdr:col>55</xdr:col>
      <xdr:colOff>50800</xdr:colOff>
      <xdr:row>58</xdr:row>
      <xdr:rowOff>91549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139826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10360</xdr:rowOff>
    </xdr:from>
    <xdr:to>
      <xdr:col>50</xdr:col>
      <xdr:colOff>165100</xdr:colOff>
      <xdr:row>58</xdr:row>
      <xdr:rowOff>111960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103087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4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153398</xdr:rowOff>
    </xdr:from>
    <xdr:to>
      <xdr:col>46</xdr:col>
      <xdr:colOff>38100</xdr:colOff>
      <xdr:row>58</xdr:row>
      <xdr:rowOff>83548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74675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144417</xdr:rowOff>
    </xdr:from>
    <xdr:to>
      <xdr:col>41</xdr:col>
      <xdr:colOff>101600</xdr:colOff>
      <xdr:row>58</xdr:row>
      <xdr:rowOff>74567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65694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11666</xdr:rowOff>
    </xdr:from>
    <xdr:to>
      <xdr:col>36</xdr:col>
      <xdr:colOff>165100</xdr:colOff>
      <xdr:row>58</xdr:row>
      <xdr:rowOff>113266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104393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157897</xdr:rowOff>
    </xdr:from>
    <xdr:to>
      <xdr:col>54</xdr:col>
      <xdr:colOff>189865</xdr:colOff>
      <xdr:row>78</xdr:row>
      <xdr:rowOff>74434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330847"/>
          <a:ext cx="1270" cy="111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78261</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5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74434</xdr:rowOff>
    </xdr:from>
    <xdr:to>
      <xdr:col>55</xdr:col>
      <xdr:colOff>88900</xdr:colOff>
      <xdr:row>78</xdr:row>
      <xdr:rowOff>74434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4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157897</xdr:rowOff>
    </xdr:from>
    <xdr:to>
      <xdr:col>55</xdr:col>
      <xdr:colOff>88900</xdr:colOff>
      <xdr:row>71</xdr:row>
      <xdr:rowOff>157897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330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99169</xdr:rowOff>
    </xdr:from>
    <xdr:to>
      <xdr:col>55</xdr:col>
      <xdr:colOff>0</xdr:colOff>
      <xdr:row>74</xdr:row>
      <xdr:rowOff>165074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786469"/>
          <a:ext cx="838200" cy="6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62115</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2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83688</xdr:rowOff>
    </xdr:from>
    <xdr:to>
      <xdr:col>55</xdr:col>
      <xdr:colOff>50800</xdr:colOff>
      <xdr:row>76</xdr:row>
      <xdr:rowOff>13838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94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89202</xdr:rowOff>
    </xdr:from>
    <xdr:to>
      <xdr:col>50</xdr:col>
      <xdr:colOff>114300</xdr:colOff>
      <xdr:row>74</xdr:row>
      <xdr:rowOff>99169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605052"/>
          <a:ext cx="889000" cy="18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62954</xdr:rowOff>
    </xdr:from>
    <xdr:to>
      <xdr:col>50</xdr:col>
      <xdr:colOff>165100</xdr:colOff>
      <xdr:row>75</xdr:row>
      <xdr:rowOff>164554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155681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164343</xdr:rowOff>
    </xdr:from>
    <xdr:to>
      <xdr:col>45</xdr:col>
      <xdr:colOff>177800</xdr:colOff>
      <xdr:row>73</xdr:row>
      <xdr:rowOff>89202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337293"/>
          <a:ext cx="889000" cy="26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28115</xdr:rowOff>
    </xdr:from>
    <xdr:to>
      <xdr:col>46</xdr:col>
      <xdr:colOff>38100</xdr:colOff>
      <xdr:row>75</xdr:row>
      <xdr:rowOff>129715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120842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1512</xdr:rowOff>
    </xdr:from>
    <xdr:to>
      <xdr:col>41</xdr:col>
      <xdr:colOff>50800</xdr:colOff>
      <xdr:row>71</xdr:row>
      <xdr:rowOff>164343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174462"/>
          <a:ext cx="889000" cy="16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144542</xdr:rowOff>
    </xdr:from>
    <xdr:to>
      <xdr:col>41</xdr:col>
      <xdr:colOff>101600</xdr:colOff>
      <xdr:row>75</xdr:row>
      <xdr:rowOff>74692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65819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120401</xdr:rowOff>
    </xdr:from>
    <xdr:to>
      <xdr:col>36</xdr:col>
      <xdr:colOff>165100</xdr:colOff>
      <xdr:row>75</xdr:row>
      <xdr:rowOff>50551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41678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114274</xdr:rowOff>
    </xdr:from>
    <xdr:to>
      <xdr:col>55</xdr:col>
      <xdr:colOff>50800</xdr:colOff>
      <xdr:row>75</xdr:row>
      <xdr:rowOff>44424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137151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6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48369</xdr:rowOff>
    </xdr:from>
    <xdr:to>
      <xdr:col>50</xdr:col>
      <xdr:colOff>165100</xdr:colOff>
      <xdr:row>74</xdr:row>
      <xdr:rowOff>149969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73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166496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5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38402</xdr:rowOff>
    </xdr:from>
    <xdr:to>
      <xdr:col>46</xdr:col>
      <xdr:colOff>38100</xdr:colOff>
      <xdr:row>73</xdr:row>
      <xdr:rowOff>140002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5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156529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3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113543</xdr:rowOff>
    </xdr:from>
    <xdr:to>
      <xdr:col>41</xdr:col>
      <xdr:colOff>101600</xdr:colOff>
      <xdr:row>72</xdr:row>
      <xdr:rowOff>43693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2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60220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122162</xdr:rowOff>
    </xdr:from>
    <xdr:to>
      <xdr:col>36</xdr:col>
      <xdr:colOff>165100</xdr:colOff>
      <xdr:row>71</xdr:row>
      <xdr:rowOff>52312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1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68839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189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149171</xdr:rowOff>
    </xdr:from>
    <xdr:to>
      <xdr:col>55</xdr:col>
      <xdr:colOff>0</xdr:colOff>
      <xdr:row>96</xdr:row>
      <xdr:rowOff>69650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436921"/>
          <a:ext cx="8382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155212</xdr:rowOff>
    </xdr:from>
    <xdr:to>
      <xdr:col>50</xdr:col>
      <xdr:colOff>114300</xdr:colOff>
      <xdr:row>96</xdr:row>
      <xdr:rowOff>69650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442962"/>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68703</xdr:rowOff>
    </xdr:from>
    <xdr:to>
      <xdr:col>45</xdr:col>
      <xdr:colOff>177800</xdr:colOff>
      <xdr:row>95</xdr:row>
      <xdr:rowOff>155212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356453"/>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68703</xdr:rowOff>
    </xdr:from>
    <xdr:to>
      <xdr:col>41</xdr:col>
      <xdr:colOff>50800</xdr:colOff>
      <xdr:row>95</xdr:row>
      <xdr:rowOff>119649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356453"/>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98371</xdr:rowOff>
    </xdr:from>
    <xdr:to>
      <xdr:col>55</xdr:col>
      <xdr:colOff>50800</xdr:colOff>
      <xdr:row>96</xdr:row>
      <xdr:rowOff>28521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76798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18850</xdr:rowOff>
    </xdr:from>
    <xdr:to>
      <xdr:col>50</xdr:col>
      <xdr:colOff>165100</xdr:colOff>
      <xdr:row>96</xdr:row>
      <xdr:rowOff>120450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111577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5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104412</xdr:rowOff>
    </xdr:from>
    <xdr:to>
      <xdr:col>46</xdr:col>
      <xdr:colOff>38100</xdr:colOff>
      <xdr:row>96</xdr:row>
      <xdr:rowOff>34562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4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17903</xdr:rowOff>
    </xdr:from>
    <xdr:to>
      <xdr:col>41</xdr:col>
      <xdr:colOff>101600</xdr:colOff>
      <xdr:row>95</xdr:row>
      <xdr:rowOff>119503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3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110630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3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68849</xdr:rowOff>
    </xdr:from>
    <xdr:to>
      <xdr:col>36</xdr:col>
      <xdr:colOff>165100</xdr:colOff>
      <xdr:row>95</xdr:row>
      <xdr:rowOff>170449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3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161576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4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66711</xdr:rowOff>
    </xdr:from>
    <xdr:to>
      <xdr:col>85</xdr:col>
      <xdr:colOff>127000</xdr:colOff>
      <xdr:row>33</xdr:row>
      <xdr:rowOff>167785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724561"/>
          <a:ext cx="838200" cy="10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167785</xdr:rowOff>
    </xdr:from>
    <xdr:to>
      <xdr:col>81</xdr:col>
      <xdr:colOff>50800</xdr:colOff>
      <xdr:row>34</xdr:row>
      <xdr:rowOff>9561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825635"/>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89408</xdr:rowOff>
    </xdr:from>
    <xdr:to>
      <xdr:col>76</xdr:col>
      <xdr:colOff>114300</xdr:colOff>
      <xdr:row>34</xdr:row>
      <xdr:rowOff>9561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747258"/>
          <a:ext cx="889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127127</xdr:rowOff>
    </xdr:from>
    <xdr:to>
      <xdr:col>71</xdr:col>
      <xdr:colOff>177800</xdr:colOff>
      <xdr:row>33</xdr:row>
      <xdr:rowOff>89408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613527"/>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15911</xdr:rowOff>
    </xdr:from>
    <xdr:to>
      <xdr:col>85</xdr:col>
      <xdr:colOff>177800</xdr:colOff>
      <xdr:row>33</xdr:row>
      <xdr:rowOff>117511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38788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5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116985</xdr:rowOff>
    </xdr:from>
    <xdr:to>
      <xdr:col>81</xdr:col>
      <xdr:colOff>101600</xdr:colOff>
      <xdr:row>34</xdr:row>
      <xdr:rowOff>47135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7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63662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5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130211</xdr:rowOff>
    </xdr:from>
    <xdr:to>
      <xdr:col>76</xdr:col>
      <xdr:colOff>165100</xdr:colOff>
      <xdr:row>34</xdr:row>
      <xdr:rowOff>60361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7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76888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38608</xdr:rowOff>
    </xdr:from>
    <xdr:to>
      <xdr:col>72</xdr:col>
      <xdr:colOff>38100</xdr:colOff>
      <xdr:row>33</xdr:row>
      <xdr:rowOff>140208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156735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4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76327</xdr:rowOff>
    </xdr:from>
    <xdr:to>
      <xdr:col>67</xdr:col>
      <xdr:colOff>101600</xdr:colOff>
      <xdr:row>33</xdr:row>
      <xdr:rowOff>6477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5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23004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3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13170</xdr:rowOff>
    </xdr:from>
    <xdr:to>
      <xdr:col>85</xdr:col>
      <xdr:colOff>127000</xdr:colOff>
      <xdr:row>52</xdr:row>
      <xdr:rowOff>145666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928570"/>
          <a:ext cx="838200" cy="1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145666</xdr:rowOff>
    </xdr:from>
    <xdr:to>
      <xdr:col>81</xdr:col>
      <xdr:colOff>50800</xdr:colOff>
      <xdr:row>58</xdr:row>
      <xdr:rowOff>143929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061066"/>
          <a:ext cx="889000" cy="10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138580</xdr:rowOff>
    </xdr:from>
    <xdr:to>
      <xdr:col>76</xdr:col>
      <xdr:colOff>114300</xdr:colOff>
      <xdr:row>58</xdr:row>
      <xdr:rowOff>143929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911230"/>
          <a:ext cx="889000" cy="1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138580</xdr:rowOff>
    </xdr:from>
    <xdr:to>
      <xdr:col>71</xdr:col>
      <xdr:colOff>177800</xdr:colOff>
      <xdr:row>58</xdr:row>
      <xdr:rowOff>78801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911230"/>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9171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133820</xdr:rowOff>
    </xdr:from>
    <xdr:to>
      <xdr:col>85</xdr:col>
      <xdr:colOff>177800</xdr:colOff>
      <xdr:row>52</xdr:row>
      <xdr:rowOff>63970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8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50431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7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94866</xdr:rowOff>
    </xdr:from>
    <xdr:to>
      <xdr:col>81</xdr:col>
      <xdr:colOff>101600</xdr:colOff>
      <xdr:row>53</xdr:row>
      <xdr:rowOff>25016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0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41543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87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93129</xdr:rowOff>
    </xdr:from>
    <xdr:to>
      <xdr:col>76</xdr:col>
      <xdr:colOff>165100</xdr:colOff>
      <xdr:row>59</xdr:row>
      <xdr:rowOff>23279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14406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87780</xdr:rowOff>
    </xdr:from>
    <xdr:to>
      <xdr:col>72</xdr:col>
      <xdr:colOff>38100</xdr:colOff>
      <xdr:row>58</xdr:row>
      <xdr:rowOff>17930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34457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6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28001</xdr:rowOff>
    </xdr:from>
    <xdr:to>
      <xdr:col>67</xdr:col>
      <xdr:colOff>101600</xdr:colOff>
      <xdr:row>58</xdr:row>
      <xdr:rowOff>129601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7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146128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7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121413</xdr:rowOff>
    </xdr:from>
    <xdr:to>
      <xdr:col>85</xdr:col>
      <xdr:colOff>127000</xdr:colOff>
      <xdr:row>79</xdr:row>
      <xdr:rowOff>32486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494513"/>
          <a:ext cx="838200" cy="8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27305</xdr:rowOff>
    </xdr:from>
    <xdr:to>
      <xdr:col>81</xdr:col>
      <xdr:colOff>50800</xdr:colOff>
      <xdr:row>79</xdr:row>
      <xdr:rowOff>32486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7185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115545</xdr:rowOff>
    </xdr:from>
    <xdr:to>
      <xdr:col>76</xdr:col>
      <xdr:colOff>114300</xdr:colOff>
      <xdr:row>79</xdr:row>
      <xdr:rowOff>27305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48864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115545</xdr:rowOff>
    </xdr:from>
    <xdr:to>
      <xdr:col>71</xdr:col>
      <xdr:colOff>177800</xdr:colOff>
      <xdr:row>78</xdr:row>
      <xdr:rowOff>124383</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488645"/>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41494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28236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57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70613</xdr:rowOff>
    </xdr:from>
    <xdr:to>
      <xdr:col>85</xdr:col>
      <xdr:colOff>177800</xdr:colOff>
      <xdr:row>79</xdr:row>
      <xdr:rowOff>763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33190</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0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153136</xdr:rowOff>
    </xdr:from>
    <xdr:to>
      <xdr:col>81</xdr:col>
      <xdr:colOff>101600</xdr:colOff>
      <xdr:row>79</xdr:row>
      <xdr:rowOff>83286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74413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1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147955</xdr:rowOff>
    </xdr:from>
    <xdr:to>
      <xdr:col>76</xdr:col>
      <xdr:colOff>165100</xdr:colOff>
      <xdr:row>79</xdr:row>
      <xdr:rowOff>78105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69232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1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64745</xdr:rowOff>
    </xdr:from>
    <xdr:to>
      <xdr:col>72</xdr:col>
      <xdr:colOff>38100</xdr:colOff>
      <xdr:row>78</xdr:row>
      <xdr:rowOff>166345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11422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21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73583</xdr:rowOff>
    </xdr:from>
    <xdr:to>
      <xdr:col>67</xdr:col>
      <xdr:colOff>101600</xdr:colOff>
      <xdr:row>79</xdr:row>
      <xdr:rowOff>3733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20260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2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74777</xdr:rowOff>
    </xdr:from>
    <xdr:to>
      <xdr:col>85</xdr:col>
      <xdr:colOff>127000</xdr:colOff>
      <xdr:row>97</xdr:row>
      <xdr:rowOff>27305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33977"/>
          <a:ext cx="838200" cy="1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128667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58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74777</xdr:rowOff>
    </xdr:from>
    <xdr:to>
      <xdr:col>81</xdr:col>
      <xdr:colOff>50800</xdr:colOff>
      <xdr:row>97</xdr:row>
      <xdr:rowOff>48470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33977"/>
          <a:ext cx="889000" cy="14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82587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151092</xdr:rowOff>
    </xdr:from>
    <xdr:to>
      <xdr:col>76</xdr:col>
      <xdr:colOff>114300</xdr:colOff>
      <xdr:row>97</xdr:row>
      <xdr:rowOff>48470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610292"/>
          <a:ext cx="8890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151092</xdr:rowOff>
    </xdr:from>
    <xdr:to>
      <xdr:col>71</xdr:col>
      <xdr:colOff>177800</xdr:colOff>
      <xdr:row>96</xdr:row>
      <xdr:rowOff>158998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10292"/>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66470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147955</xdr:rowOff>
    </xdr:from>
    <xdr:to>
      <xdr:col>85</xdr:col>
      <xdr:colOff>177800</xdr:colOff>
      <xdr:row>97</xdr:row>
      <xdr:rowOff>78105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170832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23977</xdr:rowOff>
    </xdr:from>
    <xdr:to>
      <xdr:col>81</xdr:col>
      <xdr:colOff>101600</xdr:colOff>
      <xdr:row>96</xdr:row>
      <xdr:rowOff>125577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142104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5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169120</xdr:rowOff>
    </xdr:from>
    <xdr:to>
      <xdr:col>76</xdr:col>
      <xdr:colOff>165100</xdr:colOff>
      <xdr:row>97</xdr:row>
      <xdr:rowOff>99270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90397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2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100292</xdr:rowOff>
    </xdr:from>
    <xdr:to>
      <xdr:col>72</xdr:col>
      <xdr:colOff>38100</xdr:colOff>
      <xdr:row>97</xdr:row>
      <xdr:rowOff>30442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46969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3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108198</xdr:rowOff>
    </xdr:from>
    <xdr:to>
      <xdr:col>67</xdr:col>
      <xdr:colOff>101600</xdr:colOff>
      <xdr:row>97</xdr:row>
      <xdr:rowOff>38348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54875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3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113357</xdr:rowOff>
    </xdr:from>
    <xdr:to>
      <xdr:col>116</xdr:col>
      <xdr:colOff>63500</xdr:colOff>
      <xdr:row>37</xdr:row>
      <xdr:rowOff>80264</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114107"/>
          <a:ext cx="838200" cy="30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73733</xdr:rowOff>
    </xdr:from>
    <xdr:to>
      <xdr:col>111</xdr:col>
      <xdr:colOff>177800</xdr:colOff>
      <xdr:row>35</xdr:row>
      <xdr:rowOff>113357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5903033"/>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73967</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4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61105</xdr:rowOff>
    </xdr:from>
    <xdr:to>
      <xdr:col>107</xdr:col>
      <xdr:colOff>50800</xdr:colOff>
      <xdr:row>34</xdr:row>
      <xdr:rowOff>73733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5718955"/>
          <a:ext cx="889000" cy="18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50672</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61105</xdr:rowOff>
    </xdr:from>
    <xdr:to>
      <xdr:col>102</xdr:col>
      <xdr:colOff>114300</xdr:colOff>
      <xdr:row>33</xdr:row>
      <xdr:rowOff>120432</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5718955"/>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162359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38806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29464</xdr:rowOff>
    </xdr:from>
    <xdr:to>
      <xdr:col>116</xdr:col>
      <xdr:colOff>114300</xdr:colOff>
      <xdr:row>37</xdr:row>
      <xdr:rowOff>131064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7891</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62557</xdr:rowOff>
    </xdr:from>
    <xdr:to>
      <xdr:col>112</xdr:col>
      <xdr:colOff>38100</xdr:colOff>
      <xdr:row>35</xdr:row>
      <xdr:rowOff>164157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0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9234</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58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22933</xdr:rowOff>
    </xdr:from>
    <xdr:to>
      <xdr:col>107</xdr:col>
      <xdr:colOff>101600</xdr:colOff>
      <xdr:row>34</xdr:row>
      <xdr:rowOff>124533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8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141060</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56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10305</xdr:rowOff>
    </xdr:from>
    <xdr:to>
      <xdr:col>102</xdr:col>
      <xdr:colOff>165100</xdr:colOff>
      <xdr:row>33</xdr:row>
      <xdr:rowOff>111905</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6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128432</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544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69632</xdr:rowOff>
    </xdr:from>
    <xdr:to>
      <xdr:col>98</xdr:col>
      <xdr:colOff>38100</xdr:colOff>
      <xdr:row>33</xdr:row>
      <xdr:rowOff>171232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7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16309</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50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目的別に見た住民一人当たりコストについては，類似団体と比較した場合，「民生費」（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「衛生費」（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位），</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「消防費」（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位）が高く，逆に「労働費」（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位），「土木費」（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18</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位）が低くなっていることが特徴として挙げられる。これらの項目の主な理由は以下のとおり。</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＜高いもの＞</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◆民生費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障害者福祉や保育サービスの充実に取り組んでいることによる</a:t>
          </a:r>
          <a:endParaRPr lang="ja-JP" altLang="ja-JP" sz="105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衛生費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クリーンセンターの建替え整備事業による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消防費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消防出張所の立替え建設事業による</a:t>
          </a:r>
          <a:endParaRPr lang="ja-JP" altLang="ja-JP" sz="1050">
            <a:effectLst/>
            <a:latin typeface="ＭＳ 明朝" panose="02020609040205080304" pitchFamily="17" charset="-128"/>
            <a:ea typeface="ＭＳ 明朝" panose="02020609040205080304" pitchFamily="17" charset="-128"/>
          </a:endParaRPr>
        </a:p>
        <a:p>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＜低いもの＞</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◆労働費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勤労者福祉会館等の施設を有していないことに加え，</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雇用対策事業特別会計の廃止</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により平成</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28</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年度以降は更に減少している。</a:t>
          </a:r>
          <a:endParaRPr lang="ja-JP" altLang="ja-JP" sz="1050">
            <a:effectLst/>
            <a:latin typeface="ＭＳ 明朝" panose="02020609040205080304" pitchFamily="17" charset="-128"/>
            <a:ea typeface="ＭＳ 明朝" panose="02020609040205080304" pitchFamily="17" charset="-128"/>
          </a:endParaRPr>
        </a:p>
        <a:p>
          <a:r>
            <a:rPr lang="ja-JP" altLang="ja-JP" sz="1050"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05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◆土木費</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市債残高の縮減に向けて投資的経費の規模を的確にコントロールしていることによる</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ＭＳ 明朝" panose="02020609040205080304" pitchFamily="17" charset="-128"/>
              <a:ea typeface="ＭＳ 明朝" panose="02020609040205080304" pitchFamily="17" charset="-128"/>
              <a:cs typeface="+mn-cs"/>
            </a:rPr>
            <a:t>　実質収支額については，平成</a:t>
          </a:r>
          <a:r>
            <a:rPr lang="en-US" altLang="ja-JP" sz="1050">
              <a:solidFill>
                <a:schemeClr val="dk1"/>
              </a:solidFill>
              <a:effectLst/>
              <a:latin typeface="ＭＳ 明朝" panose="02020609040205080304" pitchFamily="17" charset="-128"/>
              <a:ea typeface="ＭＳ 明朝" panose="02020609040205080304" pitchFamily="17" charset="-128"/>
              <a:cs typeface="+mn-cs"/>
            </a:rPr>
            <a:t>20</a:t>
          </a:r>
          <a:r>
            <a:rPr lang="ja-JP" altLang="en-US" sz="1050">
              <a:solidFill>
                <a:schemeClr val="dk1"/>
              </a:solidFill>
              <a:effectLst/>
              <a:latin typeface="ＭＳ 明朝" panose="02020609040205080304" pitchFamily="17" charset="-128"/>
              <a:ea typeface="ＭＳ 明朝" panose="02020609040205080304" pitchFamily="17" charset="-128"/>
              <a:cs typeface="+mn-cs"/>
            </a:rPr>
            <a:t>年度決算において</a:t>
          </a:r>
          <a:r>
            <a:rPr lang="ja-JP" altLang="ja-JP" sz="1050">
              <a:solidFill>
                <a:schemeClr val="dk1"/>
              </a:solidFill>
              <a:effectLst/>
              <a:latin typeface="ＭＳ 明朝" panose="02020609040205080304" pitchFamily="17" charset="-128"/>
              <a:ea typeface="ＭＳ 明朝" panose="02020609040205080304" pitchFamily="17" charset="-128"/>
              <a:cs typeface="+mn-cs"/>
            </a:rPr>
            <a:t>リーマンショックによる景気後退の影響を受け約</a:t>
          </a:r>
          <a:r>
            <a:rPr lang="en-US" altLang="ja-JP" sz="1050">
              <a:solidFill>
                <a:schemeClr val="dk1"/>
              </a:solidFill>
              <a:effectLst/>
              <a:latin typeface="ＭＳ 明朝" panose="02020609040205080304" pitchFamily="17" charset="-128"/>
              <a:ea typeface="ＭＳ 明朝" panose="02020609040205080304" pitchFamily="17" charset="-128"/>
              <a:cs typeface="+mn-cs"/>
            </a:rPr>
            <a:t>30</a:t>
          </a:r>
          <a:r>
            <a:rPr lang="ja-JP" altLang="ja-JP" sz="1050">
              <a:solidFill>
                <a:schemeClr val="dk1"/>
              </a:solidFill>
              <a:effectLst/>
              <a:latin typeface="ＭＳ 明朝" panose="02020609040205080304" pitchFamily="17" charset="-128"/>
              <a:ea typeface="ＭＳ 明朝" panose="02020609040205080304" pitchFamily="17" charset="-128"/>
              <a:cs typeface="+mn-cs"/>
            </a:rPr>
            <a:t>億円の</a:t>
          </a:r>
          <a:r>
            <a:rPr lang="ja-JP" altLang="en-US" sz="1050">
              <a:solidFill>
                <a:schemeClr val="dk1"/>
              </a:solidFill>
              <a:effectLst/>
              <a:latin typeface="ＭＳ 明朝" panose="02020609040205080304" pitchFamily="17" charset="-128"/>
              <a:ea typeface="ＭＳ 明朝" panose="02020609040205080304" pitchFamily="17" charset="-128"/>
              <a:cs typeface="+mn-cs"/>
            </a:rPr>
            <a:t>大幅な</a:t>
          </a:r>
          <a:r>
            <a:rPr lang="ja-JP" altLang="ja-JP" sz="1050">
              <a:solidFill>
                <a:schemeClr val="dk1"/>
              </a:solidFill>
              <a:effectLst/>
              <a:latin typeface="ＭＳ 明朝" panose="02020609040205080304" pitchFamily="17" charset="-128"/>
              <a:ea typeface="ＭＳ 明朝" panose="02020609040205080304" pitchFamily="17" charset="-128"/>
              <a:cs typeface="+mn-cs"/>
            </a:rPr>
            <a:t>赤字となったが，</a:t>
          </a:r>
          <a:r>
            <a:rPr lang="ja-JP" altLang="en-US" sz="1050">
              <a:solidFill>
                <a:schemeClr val="dk1"/>
              </a:solidFill>
              <a:effectLst/>
              <a:latin typeface="ＭＳ 明朝" panose="02020609040205080304" pitchFamily="17" charset="-128"/>
              <a:ea typeface="ＭＳ 明朝" panose="02020609040205080304" pitchFamily="17" charset="-128"/>
              <a:cs typeface="+mn-cs"/>
            </a:rPr>
            <a:t>その後，</a:t>
          </a:r>
          <a:r>
            <a:rPr lang="ja-JP" altLang="ja-JP" sz="1050">
              <a:solidFill>
                <a:schemeClr val="dk1"/>
              </a:solidFill>
              <a:effectLst/>
              <a:latin typeface="ＭＳ 明朝" panose="02020609040205080304" pitchFamily="17" charset="-128"/>
              <a:ea typeface="ＭＳ 明朝" panose="02020609040205080304" pitchFamily="17" charset="-128"/>
              <a:cs typeface="+mn-cs"/>
            </a:rPr>
            <a:t>行財政改革</a:t>
          </a:r>
          <a:r>
            <a:rPr lang="ja-JP" altLang="en-US" sz="1050">
              <a:solidFill>
                <a:schemeClr val="dk1"/>
              </a:solidFill>
              <a:effectLst/>
              <a:latin typeface="ＭＳ 明朝" panose="02020609040205080304" pitchFamily="17" charset="-128"/>
              <a:ea typeface="ＭＳ 明朝" panose="02020609040205080304" pitchFamily="17" charset="-128"/>
              <a:cs typeface="+mn-cs"/>
            </a:rPr>
            <a:t>の推進等に</a:t>
          </a:r>
          <a:r>
            <a:rPr lang="ja-JP" altLang="ja-JP" sz="1050">
              <a:solidFill>
                <a:schemeClr val="dk1"/>
              </a:solidFill>
              <a:effectLst/>
              <a:latin typeface="ＭＳ 明朝" panose="02020609040205080304" pitchFamily="17" charset="-128"/>
              <a:ea typeface="ＭＳ 明朝" panose="02020609040205080304" pitchFamily="17" charset="-128"/>
              <a:cs typeface="+mn-cs"/>
            </a:rPr>
            <a:t>より，着実に赤字を解消し，平成</a:t>
          </a:r>
          <a:r>
            <a:rPr lang="en-US" altLang="ja-JP" sz="1050">
              <a:solidFill>
                <a:schemeClr val="dk1"/>
              </a:solidFill>
              <a:effectLst/>
              <a:latin typeface="ＭＳ 明朝" panose="02020609040205080304" pitchFamily="17" charset="-128"/>
              <a:ea typeface="ＭＳ 明朝" panose="02020609040205080304" pitchFamily="17" charset="-128"/>
              <a:cs typeface="+mn-cs"/>
            </a:rPr>
            <a:t>22</a:t>
          </a:r>
          <a:r>
            <a:rPr lang="ja-JP" altLang="ja-JP" sz="1050">
              <a:solidFill>
                <a:schemeClr val="dk1"/>
              </a:solidFill>
              <a:effectLst/>
              <a:latin typeface="ＭＳ 明朝" panose="02020609040205080304" pitchFamily="17" charset="-128"/>
              <a:ea typeface="ＭＳ 明朝" panose="02020609040205080304" pitchFamily="17" charset="-128"/>
              <a:cs typeface="+mn-cs"/>
            </a:rPr>
            <a:t>年度決算では黒字へと転換した。</a:t>
          </a:r>
          <a:r>
            <a:rPr lang="ja-JP" altLang="en-US" sz="1050">
              <a:solidFill>
                <a:schemeClr val="dk1"/>
              </a:solidFill>
              <a:effectLst/>
              <a:latin typeface="ＭＳ 明朝" panose="02020609040205080304" pitchFamily="17" charset="-128"/>
              <a:ea typeface="ＭＳ 明朝" panose="02020609040205080304" pitchFamily="17" charset="-128"/>
              <a:cs typeface="+mn-cs"/>
            </a:rPr>
            <a:t>以降も</a:t>
          </a:r>
          <a:r>
            <a:rPr lang="ja-JP" altLang="ja-JP" sz="1050">
              <a:solidFill>
                <a:schemeClr val="dk1"/>
              </a:solidFill>
              <a:effectLst/>
              <a:latin typeface="ＭＳ 明朝" panose="02020609040205080304" pitchFamily="17" charset="-128"/>
              <a:ea typeface="ＭＳ 明朝" panose="02020609040205080304" pitchFamily="17" charset="-128"/>
              <a:cs typeface="+mn-cs"/>
            </a:rPr>
            <a:t>実質収支</a:t>
          </a:r>
          <a:r>
            <a:rPr lang="ja-JP" altLang="en-US" sz="1050">
              <a:solidFill>
                <a:schemeClr val="dk1"/>
              </a:solidFill>
              <a:effectLst/>
              <a:latin typeface="ＭＳ 明朝" panose="02020609040205080304" pitchFamily="17" charset="-128"/>
              <a:ea typeface="ＭＳ 明朝" panose="02020609040205080304" pitchFamily="17" charset="-128"/>
              <a:cs typeface="+mn-cs"/>
            </a:rPr>
            <a:t>額に</a:t>
          </a:r>
          <a:r>
            <a:rPr lang="ja-JP" altLang="ja-JP" sz="1050">
              <a:solidFill>
                <a:schemeClr val="dk1"/>
              </a:solidFill>
              <a:effectLst/>
              <a:latin typeface="ＭＳ 明朝" panose="02020609040205080304" pitchFamily="17" charset="-128"/>
              <a:ea typeface="ＭＳ 明朝" panose="02020609040205080304" pitchFamily="17" charset="-128"/>
              <a:cs typeface="+mn-cs"/>
            </a:rPr>
            <a:t>ついては黒字を確保している</a:t>
          </a:r>
          <a:r>
            <a:rPr lang="ja-JP" altLang="en-US" sz="105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050">
              <a:solidFill>
                <a:schemeClr val="dk1"/>
              </a:solidFill>
              <a:effectLst/>
              <a:latin typeface="ＭＳ 明朝" panose="02020609040205080304" pitchFamily="17" charset="-128"/>
              <a:ea typeface="ＭＳ 明朝" panose="02020609040205080304" pitchFamily="17" charset="-128"/>
              <a:cs typeface="+mn-cs"/>
            </a:rPr>
            <a:t>30</a:t>
          </a:r>
          <a:r>
            <a:rPr lang="ja-JP" altLang="en-US" sz="1050">
              <a:solidFill>
                <a:schemeClr val="dk1"/>
              </a:solidFill>
              <a:effectLst/>
              <a:latin typeface="ＭＳ 明朝" panose="02020609040205080304" pitchFamily="17" charset="-128"/>
              <a:ea typeface="ＭＳ 明朝" panose="02020609040205080304" pitchFamily="17" charset="-128"/>
              <a:cs typeface="+mn-cs"/>
            </a:rPr>
            <a:t>年度決算においても</a:t>
          </a:r>
          <a:r>
            <a:rPr lang="ja-JP" altLang="ja-JP" sz="1050">
              <a:solidFill>
                <a:schemeClr val="dk1"/>
              </a:solidFill>
              <a:effectLst/>
              <a:latin typeface="ＭＳ 明朝" panose="02020609040205080304" pitchFamily="17" charset="-128"/>
              <a:ea typeface="ＭＳ 明朝" panose="02020609040205080304" pitchFamily="17" charset="-128"/>
              <a:cs typeface="+mn-cs"/>
            </a:rPr>
            <a:t>依然として厳しい状況</a:t>
          </a:r>
          <a:r>
            <a:rPr lang="ja-JP" altLang="en-US" sz="1050">
              <a:solidFill>
                <a:schemeClr val="dk1"/>
              </a:solidFill>
              <a:effectLst/>
              <a:latin typeface="ＭＳ 明朝" panose="02020609040205080304" pitchFamily="17" charset="-128"/>
              <a:ea typeface="ＭＳ 明朝" panose="02020609040205080304" pitchFamily="17" charset="-128"/>
              <a:cs typeface="+mn-cs"/>
            </a:rPr>
            <a:t>に加えて，相次いだ災害の復旧・支援に対する財政出動もあったが，</a:t>
          </a:r>
          <a:r>
            <a:rPr lang="ja-JP" altLang="ja-JP" sz="1050">
              <a:solidFill>
                <a:schemeClr val="dk1"/>
              </a:solidFill>
              <a:effectLst/>
              <a:latin typeface="ＭＳ 明朝" panose="02020609040205080304" pitchFamily="17" charset="-128"/>
              <a:ea typeface="ＭＳ 明朝" panose="02020609040205080304" pitchFamily="17" charset="-128"/>
              <a:cs typeface="+mn-cs"/>
            </a:rPr>
            <a:t>全庁を挙げて歳出抑制・歳入確保を徹底し，実質収支の黒字を確保した。（平成</a:t>
          </a:r>
          <a:r>
            <a:rPr lang="en-US" altLang="ja-JP" sz="1050">
              <a:solidFill>
                <a:schemeClr val="dk1"/>
              </a:solidFill>
              <a:effectLst/>
              <a:latin typeface="ＭＳ 明朝" panose="02020609040205080304" pitchFamily="17" charset="-128"/>
              <a:ea typeface="ＭＳ 明朝" panose="02020609040205080304" pitchFamily="17" charset="-128"/>
              <a:cs typeface="+mn-cs"/>
            </a:rPr>
            <a:t>30</a:t>
          </a:r>
          <a:r>
            <a:rPr lang="ja-JP" altLang="ja-JP" sz="1050">
              <a:solidFill>
                <a:schemeClr val="dk1"/>
              </a:solidFill>
              <a:effectLst/>
              <a:latin typeface="ＭＳ 明朝" panose="02020609040205080304" pitchFamily="17" charset="-128"/>
              <a:ea typeface="ＭＳ 明朝" panose="02020609040205080304" pitchFamily="17" charset="-128"/>
              <a:cs typeface="+mn-cs"/>
            </a:rPr>
            <a:t>年度決算の実質収支は，＋</a:t>
          </a:r>
          <a:r>
            <a:rPr lang="en-US" altLang="ja-JP" sz="1050">
              <a:solidFill>
                <a:schemeClr val="dk1"/>
              </a:solidFill>
              <a:effectLst/>
              <a:latin typeface="ＭＳ 明朝" panose="02020609040205080304" pitchFamily="17" charset="-128"/>
              <a:ea typeface="ＭＳ 明朝" panose="02020609040205080304" pitchFamily="17" charset="-128"/>
              <a:cs typeface="+mn-cs"/>
            </a:rPr>
            <a:t>4</a:t>
          </a:r>
          <a:r>
            <a:rPr lang="ja-JP" altLang="ja-JP" sz="1050">
              <a:solidFill>
                <a:schemeClr val="dk1"/>
              </a:solidFill>
              <a:effectLst/>
              <a:latin typeface="ＭＳ 明朝" panose="02020609040205080304" pitchFamily="17" charset="-128"/>
              <a:ea typeface="ＭＳ 明朝" panose="02020609040205080304" pitchFamily="17" charset="-128"/>
              <a:cs typeface="+mn-cs"/>
            </a:rPr>
            <a:t>億円）</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実質単年度収支については，平成</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25</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年度以降，財政調整基金の積立により黒字となった平成</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年度を除き赤字が続いており，平成</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30</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年度についても</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0.1</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億円の赤字となっている。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財政調整基金残高については，平成</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30</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年度は国民健康保険事業特別会計からの繰出金等を積み立て残高</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36</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億円となっている。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公共下水道事業における企業債償還の増加や国民健康保険事業や介護保険事業における累積黒字の減少等に伴い，連結実質収支は黒字を維持しているものの，黒字額は昨年度と比較して減少している。</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また，特に赤字比率の高かった高速鉄道事業特別会計（表・グラフでは「その他会計（赤字）」と記載）は，駅ナカビジネスの積極的な展開による増収策，経常経費の削減などコスト削減策を着実に推進したほか，市を挙げたお客様確保の取組により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27</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年度から</a:t>
          </a:r>
          <a:r>
            <a:rPr lang="en-US" altLang="ja-JP" sz="1100">
              <a:solidFill>
                <a:schemeClr val="dk1"/>
              </a:solidFill>
              <a:effectLst/>
              <a:latin typeface="ＭＳ 明朝" panose="02020609040205080304" pitchFamily="17" charset="-128"/>
              <a:ea typeface="ＭＳ 明朝" panose="02020609040205080304" pitchFamily="17" charset="-128"/>
              <a:cs typeface="+mn-cs"/>
            </a:rPr>
            <a:t>4</a:t>
          </a:r>
          <a:r>
            <a:rPr lang="ja-JP" altLang="ja-JP" sz="1100">
              <a:solidFill>
                <a:schemeClr val="dk1"/>
              </a:solidFill>
              <a:effectLst/>
              <a:latin typeface="ＭＳ 明朝" panose="02020609040205080304" pitchFamily="17" charset="-128"/>
              <a:ea typeface="ＭＳ 明朝" panose="02020609040205080304" pitchFamily="17" charset="-128"/>
              <a:cs typeface="+mn-cs"/>
            </a:rPr>
            <a:t>年連続で黒字を確保している。</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今後も，引き続き，連結ベースでの財政健全化に向けた取組を進めていく。</a:t>
          </a:r>
        </a:p>
        <a:p>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000">
              <a:solidFill>
                <a:schemeClr val="dk1"/>
              </a:solidFill>
              <a:effectLst/>
              <a:latin typeface="ＭＳ 明朝" panose="02020609040205080304" pitchFamily="17" charset="-128"/>
              <a:ea typeface="ＭＳ 明朝" panose="02020609040205080304" pitchFamily="17" charset="-128"/>
              <a:cs typeface="+mn-cs"/>
            </a:rPr>
            <a:t>地下鉄事業への経営健全化出資債，退職手当債，行政改革推進債など地方交付税措置のない市債を発行してきたことなどが元利償還金等に影響し，実質公債費比率を類似団体よりも押し上げる要因となっている。</a:t>
          </a:r>
        </a:p>
        <a:p>
          <a:r>
            <a:rPr lang="ja-JP" altLang="ja-JP" sz="1000">
              <a:solidFill>
                <a:schemeClr val="dk1"/>
              </a:solidFill>
              <a:effectLst/>
              <a:latin typeface="ＭＳ 明朝" panose="02020609040205080304" pitchFamily="17" charset="-128"/>
              <a:ea typeface="ＭＳ 明朝" panose="02020609040205080304" pitchFamily="17" charset="-128"/>
              <a:cs typeface="+mn-cs"/>
            </a:rPr>
            <a:t>　「はばたけ未来へ</a:t>
          </a:r>
          <a:r>
            <a:rPr lang="ja-JP" altLang="ja-JP" sz="1000" i="1">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000">
              <a:solidFill>
                <a:schemeClr val="dk1"/>
              </a:solidFill>
              <a:effectLst/>
              <a:latin typeface="ＭＳ 明朝" panose="02020609040205080304" pitchFamily="17" charset="-128"/>
              <a:ea typeface="ＭＳ 明朝" panose="02020609040205080304" pitchFamily="17" charset="-128"/>
              <a:cs typeface="+mn-cs"/>
            </a:rPr>
            <a:t>2</a:t>
          </a:r>
          <a:r>
            <a:rPr lang="ja-JP" altLang="ja-JP" sz="1000">
              <a:solidFill>
                <a:schemeClr val="dk1"/>
              </a:solidFill>
              <a:effectLst/>
              <a:latin typeface="ＭＳ 明朝" panose="02020609040205080304" pitchFamily="17" charset="-128"/>
              <a:ea typeface="ＭＳ 明朝" panose="02020609040205080304" pitchFamily="17" charset="-128"/>
              <a:cs typeface="+mn-cs"/>
            </a:rPr>
            <a:t>ステージ（</a:t>
          </a:r>
          <a:r>
            <a:rPr lang="ja-JP" altLang="en-US" sz="10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000">
              <a:solidFill>
                <a:schemeClr val="dk1"/>
              </a:solidFill>
              <a:effectLst/>
              <a:latin typeface="ＭＳ 明朝" panose="02020609040205080304" pitchFamily="17" charset="-128"/>
              <a:ea typeface="ＭＳ 明朝" panose="02020609040205080304" pitchFamily="17" charset="-128"/>
              <a:cs typeface="+mn-cs"/>
            </a:rPr>
            <a:t>28</a:t>
          </a:r>
          <a:r>
            <a:rPr lang="ja-JP" altLang="ja-JP" sz="10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00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000">
              <a:solidFill>
                <a:schemeClr val="dk1"/>
              </a:solidFill>
              <a:effectLst/>
              <a:latin typeface="ＭＳ 明朝" panose="02020609040205080304" pitchFamily="17" charset="-128"/>
              <a:ea typeface="ＭＳ 明朝" panose="02020609040205080304" pitchFamily="17" charset="-128"/>
              <a:cs typeface="+mn-cs"/>
            </a:rPr>
            <a:t>2</a:t>
          </a:r>
          <a:r>
            <a:rPr lang="ja-JP" altLang="ja-JP" sz="1000">
              <a:solidFill>
                <a:schemeClr val="dk1"/>
              </a:solidFill>
              <a:effectLst/>
              <a:latin typeface="ＭＳ 明朝" panose="02020609040205080304" pitchFamily="17" charset="-128"/>
              <a:ea typeface="ＭＳ 明朝" panose="02020609040205080304" pitchFamily="17" charset="-128"/>
              <a:cs typeface="+mn-cs"/>
            </a:rPr>
            <a:t>年度）で掲げる市債残高の適切なコントロールに取り組み，引き続き比率の改善に努めていく。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減債基金積立相当額の積立ルール（発行額の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3.3%</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年間積立）と本市の積立ルール（</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年据置後，発行額の</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％を</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25</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年間積立）が異なること，年度を超えた一般会計への貸し付けや特別の財源対策による取崩を行っていることから減債基金残高と減債基金積立相当額に乖離が生じている。 </a:t>
          </a:r>
          <a:endParaRPr lang="ja-JP" altLang="ja-JP" sz="900">
            <a:effectLst/>
            <a:latin typeface="ＭＳ 明朝" panose="02020609040205080304" pitchFamily="17" charset="-128"/>
            <a:ea typeface="ＭＳ 明朝" panose="02020609040205080304" pitchFamily="17"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公営企業を含む市債残高の縮減，職員数の減に伴う退職手当の将来負担見込額の減などにより，将来負担額が減少したものの，とりわけ地下鉄事業への経営健全化出資債，退職手当債，行政改革推進債など地方交付税措置のない市債残高が増加傾向にあることが，将来負担比率を類似団体よりも押し上げる要因となっている。</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「はばたけ未来へ</a:t>
          </a:r>
          <a:r>
            <a:rPr lang="ja-JP" altLang="ja-JP" sz="1100" i="1">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京プラン」実施計画第</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ステージ（</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28</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lang="ja-JP" altLang="en-US" sz="1100">
              <a:solidFill>
                <a:schemeClr val="dk1"/>
              </a:solidFill>
              <a:effectLst/>
              <a:latin typeface="ＭＳ 明朝" panose="02020609040205080304" pitchFamily="17" charset="-128"/>
              <a:ea typeface="ＭＳ 明朝" panose="02020609040205080304" pitchFamily="17" charset="-128"/>
              <a:cs typeface="+mn-cs"/>
            </a:rPr>
            <a:t>令和</a:t>
          </a:r>
          <a:r>
            <a:rPr lang="en-US" altLang="ja-JP" sz="1100">
              <a:solidFill>
                <a:schemeClr val="dk1"/>
              </a:solidFill>
              <a:effectLst/>
              <a:latin typeface="ＭＳ 明朝" panose="02020609040205080304" pitchFamily="17" charset="-128"/>
              <a:ea typeface="ＭＳ 明朝" panose="02020609040205080304" pitchFamily="17" charset="-128"/>
              <a:cs typeface="+mn-cs"/>
            </a:rPr>
            <a:t>2</a:t>
          </a:r>
          <a:r>
            <a:rPr lang="ja-JP" altLang="ja-JP" sz="1100">
              <a:solidFill>
                <a:schemeClr val="dk1"/>
              </a:solidFill>
              <a:effectLst/>
              <a:latin typeface="ＭＳ 明朝" panose="02020609040205080304" pitchFamily="17" charset="-128"/>
              <a:ea typeface="ＭＳ 明朝" panose="02020609040205080304" pitchFamily="17" charset="-128"/>
              <a:cs typeface="+mn-cs"/>
            </a:rPr>
            <a:t>年度）に基づき，市債残高の適切なコントロールや職員数の更なる適正化などに取り組んでおり，引き続き比率の改善に努めていく。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○公共施設等整備管理基金・・・焼却灰溶融施設に係る国庫補助金返還の財源として取り崩したことによる減</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○美術館基金・・・美術館再整備事業の財源として取り崩したことによる減</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○財政調整基金・・・国民健康保険事業特別会計の累積黒字の一部を積み立てたことによる増</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まずは可能な限り，財政調整基金への積み立てを増額するように努めていくこととしている。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決算統計の集計上の都合で，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H29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年度末の財政調整基金の残高及び基金残高合計には平成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年度に国民健康保険事業特別会計から財政調整基金へ積み立てた額（</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1,860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百万）が含まれている。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（基金の使途）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主な基金２～３個程度の使途</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○市庁舎整備基金</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市庁舎整備事業</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○公共施設等整備管理基金</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公共施設及び公用施設の整備及び管理に関する事業，また本市以外のものが行う公益性のある施設の整備及び管理に資する事業</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○文化芸術振興基金</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市民の文化の発展及び文化芸術の振興に寄与する事業</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（増減理由）</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○公共施設等整備管理基金・・・焼却灰溶融施設に係る国庫補助金返還の財源として取り崩したことによる減</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○美術館基金・・・美術館再整備事業の財源として取り崩したことによる減</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○市庁舎整備基金</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新庁舎整備事業の進捗に合わせ，その財源として大幅に取り崩す見込み</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国民健康保険事業特別会計の累積黒字の一部を積み立てたことによる増</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（今後の方針）</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全庁を挙げて歳出抑制・歳入確保を徹底することで，可能な限り実質収支の黒字を確保し，災害への備え等のため過去の実績等を踏まえ、まずは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億円程度を目途に積み立てていくことを予定している。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決算統計の集計上の都合で，</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H29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年度末の財政調整基金の残高及び基金残高合計には平成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年度に国民健康保険事業特別会計から財政調整基金へ積み立てた額（</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1,860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百万）が含まれている。</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減債基金運用益を積み立てたことによる増</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満期一括償還に係る積立金について，本市の積立ルールに基づき，適切に積立を行う。</a:t>
          </a:r>
          <a:endParaRPr lang="ja-JP" altLang="ja-JP" sz="12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25CC98-B56A-47BA-B95D-79F454A4D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2E3B4BA-FC10-4DA4-BA60-62C4E9084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5D09A22-CAC8-4991-8888-14777955DB1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824B268-180E-4466-BD9B-8FFCA11981F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2C6C023-4776-4E8D-A5D2-8E0F3EE6F21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2DC975F-9818-435C-AC79-979C1F27B0A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C9CC2F1-BD8F-4875-8E1D-5AC3C64DBD1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340A040-2E86-44BF-AF07-7CB84BBF47A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12605C9-7954-4AFD-80CE-73D2CF35C16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73D785D-6332-4B8B-9D3A-E93909B112B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33C225D-00DF-4C15-B1FA-B6420C4A807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A2A99F-1CBB-4C14-9C56-AAF32CC5844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7F5EE47-94E0-4479-A523-9999D610A61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D225C84-EABC-4964-85BD-40BD778DB0E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33690BE-F437-421C-81E5-6B4A6BFA1CC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3BE07EC-EE6C-4693-BA80-AEED0A1F64B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6B042AA-3312-4E0F-B2ED-66D36F5A075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B69FFC8-4C8D-49B1-AD50-CB313EEEEF6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6433A8B-67CE-42EA-A31B-E6F39566C6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2AF0DEA-7965-4EFE-8F2F-B9A60B5FCA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0DB4D4C-21E2-4BEF-A023-472FF15194F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D659074-1C39-47E5-9FFF-FDDFD15DD64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59F8318-1083-4E8E-BB24-32226E7739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63BEBB2-07AE-41C8-BACB-E707A81FD3D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B1F9D75-835E-4F04-A063-5EDC0BA9854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B8DE07-6D90-4191-B0AD-D3D11B6FA3F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2E2DDAD-64E3-4FC3-847D-CC18D7BBF2F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C67A15E-4290-42DF-8BFF-FF50B195BC4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DDDEC90-661A-427F-B9FF-285D9BFB892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F4D57040-E489-4E1C-A72D-2CAC325F2E6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FFE2FC30-7721-4361-8948-A7D51A2D48C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33FF70E-EC01-423F-91AF-4EE817EC9C0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208B948-6BDF-4688-B81C-6AF50853FD4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B7AA1B3-6B23-4D75-BE81-27D2BBB836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4F917121-6C52-4E26-B31C-FBB0235B77B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3C4B64E-44D0-4FC3-9212-14DFDCA64C5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8D8616F-EE06-40CC-BB22-991CC0E0B8B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53CD1A29-733A-451D-990C-AC4F8673649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A4E01308-7A94-438E-8EAE-0ACAC88074D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B95690B-33BF-4976-9254-17B193C5FED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5C75C5F-909E-4932-8188-1D1FDF2713C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2AE1CBC1-57D5-4F87-92ED-29044C214B4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ED19F30-CAE7-4718-A710-DBCE3FC4EC5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8EF6623-417D-4DC5-98DA-60ADE2605EF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5BEE28B-C7D1-471B-817C-AD13A3CF899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425BBC8-B5BB-4726-A336-FE1DFABDAAE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庁舎や市営住宅など，公共施設の老朽化が進んでおり，類似団体平均値を若干上回っている。</a:t>
          </a:r>
        </a:p>
        <a:p>
          <a:r>
            <a:rPr kumimoji="1" lang="ja-JP" altLang="en-US" sz="1100">
              <a:latin typeface="ＭＳ Ｐゴシック" panose="020B0600070205080204" pitchFamily="50" charset="-128"/>
              <a:ea typeface="ＭＳ Ｐゴシック" panose="020B0600070205080204" pitchFamily="50" charset="-128"/>
            </a:rPr>
            <a:t>　施設の長寿命化に向けた計画的な設備更新のほか，公共施設の集約化による保有量の最適化など，適切な保有資産のマネジメントを引き続き進めていく必要がある。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09DF5E1-593F-4413-BDA0-0F255590164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54E67DF-5F8B-4B59-B033-462630197F3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265C54D-9909-4CEA-91D8-AACE852A001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2129DF49-F847-450F-A1AB-16D60209431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19E31EA4-7CCB-4DEA-87FA-DC7D3378E67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91BCC01F-55F5-4C4F-A238-FD10FE9EFAF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3548625-309C-46E0-BCB6-AA740CA78F1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B0F62766-05A5-4D8F-921D-3B154946EE4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CE8DD046-1D58-4FDA-B463-0A1D9D0A4D2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A0C9F661-87A1-4391-ADDE-553540FC34B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1C73B8AE-0715-448F-A152-1263343F08D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A11CD33-9E84-4681-8351-3236BD42CEC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E4825971-8ED7-43EC-8737-6251BB9D15B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C7362A4F-0FA9-4CDA-924D-FEF76C4A2E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8D03F33C-897F-4ED3-B4BF-4C40F47F119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18BD1890-CFE0-42D2-98D1-730CA57C40E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F867771D-CA54-48B4-B83E-FBFDEE1FA2C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855D553D-81E9-437F-8EA8-DAED5D01A30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a:extLst>
            <a:ext uri="{FF2B5EF4-FFF2-40B4-BE49-F238E27FC236}">
              <a16:creationId xmlns:a16="http://schemas.microsoft.com/office/drawing/2014/main" id="{60BEB90A-F3CC-4D48-BABC-20BCA87F03AF}"/>
            </a:ext>
          </a:extLst>
        </xdr:cNvPr>
        <xdr:cNvCxnSpPr/>
      </xdr:nvCxnSpPr>
      <xdr:spPr>
        <a:xfrm flipV="1">
          <a:off x="4760595" y="5230586"/>
          <a:ext cx="127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a:extLst>
            <a:ext uri="{FF2B5EF4-FFF2-40B4-BE49-F238E27FC236}">
              <a16:creationId xmlns:a16="http://schemas.microsoft.com/office/drawing/2014/main" id="{E7FCABCC-3411-4C99-A25B-F206A335912D}"/>
            </a:ext>
          </a:extLst>
        </xdr:cNvPr>
        <xdr:cNvSpPr txBox="1"/>
      </xdr:nvSpPr>
      <xdr:spPr>
        <a:xfrm>
          <a:off x="4813300" y="662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a:extLst>
            <a:ext uri="{FF2B5EF4-FFF2-40B4-BE49-F238E27FC236}">
              <a16:creationId xmlns:a16="http://schemas.microsoft.com/office/drawing/2014/main" id="{4079B627-B28B-4B76-92A5-1A0324263294}"/>
            </a:ext>
          </a:extLst>
        </xdr:cNvPr>
        <xdr:cNvCxnSpPr/>
      </xdr:nvCxnSpPr>
      <xdr:spPr>
        <a:xfrm>
          <a:off x="4673600" y="661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a:extLst>
            <a:ext uri="{FF2B5EF4-FFF2-40B4-BE49-F238E27FC236}">
              <a16:creationId xmlns:a16="http://schemas.microsoft.com/office/drawing/2014/main" id="{40E6EE93-BE3A-4D83-9B9D-98C01868F086}"/>
            </a:ext>
          </a:extLst>
        </xdr:cNvPr>
        <xdr:cNvSpPr txBox="1"/>
      </xdr:nvSpPr>
      <xdr:spPr>
        <a:xfrm>
          <a:off x="4813300" y="500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a:extLst>
            <a:ext uri="{FF2B5EF4-FFF2-40B4-BE49-F238E27FC236}">
              <a16:creationId xmlns:a16="http://schemas.microsoft.com/office/drawing/2014/main" id="{76FFA684-EF39-41D7-8DF7-FCCBA8AD0618}"/>
            </a:ext>
          </a:extLst>
        </xdr:cNvPr>
        <xdr:cNvCxnSpPr/>
      </xdr:nvCxnSpPr>
      <xdr:spPr>
        <a:xfrm>
          <a:off x="4673600" y="523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a:extLst>
            <a:ext uri="{FF2B5EF4-FFF2-40B4-BE49-F238E27FC236}">
              <a16:creationId xmlns:a16="http://schemas.microsoft.com/office/drawing/2014/main" id="{4D27F637-62BB-4AC4-A5C3-B2BD180C09F9}"/>
            </a:ext>
          </a:extLst>
        </xdr:cNvPr>
        <xdr:cNvSpPr txBox="1"/>
      </xdr:nvSpPr>
      <xdr:spPr>
        <a:xfrm>
          <a:off x="4813300" y="5826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a:extLst>
            <a:ext uri="{FF2B5EF4-FFF2-40B4-BE49-F238E27FC236}">
              <a16:creationId xmlns:a16="http://schemas.microsoft.com/office/drawing/2014/main" id="{4E52B649-3568-40EE-9555-9AC2C28A6A27}"/>
            </a:ext>
          </a:extLst>
        </xdr:cNvPr>
        <xdr:cNvSpPr/>
      </xdr:nvSpPr>
      <xdr:spPr>
        <a:xfrm>
          <a:off x="4711700" y="58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a:extLst>
            <a:ext uri="{FF2B5EF4-FFF2-40B4-BE49-F238E27FC236}">
              <a16:creationId xmlns:a16="http://schemas.microsoft.com/office/drawing/2014/main" id="{EF0EE2F0-3976-4B98-B63E-242732B5CA45}"/>
            </a:ext>
          </a:extLst>
        </xdr:cNvPr>
        <xdr:cNvSpPr/>
      </xdr:nvSpPr>
      <xdr:spPr>
        <a:xfrm>
          <a:off x="4000500" y="59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a:extLst>
            <a:ext uri="{FF2B5EF4-FFF2-40B4-BE49-F238E27FC236}">
              <a16:creationId xmlns:a16="http://schemas.microsoft.com/office/drawing/2014/main" id="{A46FE714-A4C1-46F1-A4F0-A80830A26AD4}"/>
            </a:ext>
          </a:extLst>
        </xdr:cNvPr>
        <xdr:cNvSpPr/>
      </xdr:nvSpPr>
      <xdr:spPr>
        <a:xfrm>
          <a:off x="3238500" y="603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a:extLst>
            <a:ext uri="{FF2B5EF4-FFF2-40B4-BE49-F238E27FC236}">
              <a16:creationId xmlns:a16="http://schemas.microsoft.com/office/drawing/2014/main" id="{551DF201-85E9-4CB0-8569-B0D59E574416}"/>
            </a:ext>
          </a:extLst>
        </xdr:cNvPr>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C37E10D-CC88-44AB-8849-54B8D6D2FD0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8B31046-B7D8-4EC2-B3A5-938F0402666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FFA9B18-E66C-4735-BFCE-AE2307A445F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5F281CA-CA84-456F-A3D8-937EAD6F00B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AD36769-3036-49A4-9352-6D3FADA0254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121708</xdr:rowOff>
    </xdr:from>
    <xdr:to>
      <xdr:col>23</xdr:col>
      <xdr:colOff>136525</xdr:colOff>
      <xdr:row>29</xdr:row>
      <xdr:rowOff>51858</xdr:rowOff>
    </xdr:to>
    <xdr:sp macro="" textlink="">
      <xdr:nvSpPr>
        <xdr:cNvPr id="81" name="楕円 80">
          <a:extLst>
            <a:ext uri="{FF2B5EF4-FFF2-40B4-BE49-F238E27FC236}">
              <a16:creationId xmlns:a16="http://schemas.microsoft.com/office/drawing/2014/main" id="{534418CF-20A0-4EEE-AF18-2B13CD01CB77}"/>
            </a:ext>
          </a:extLst>
        </xdr:cNvPr>
        <xdr:cNvSpPr/>
      </xdr:nvSpPr>
      <xdr:spPr>
        <a:xfrm>
          <a:off x="47117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144585</xdr:rowOff>
    </xdr:from>
    <xdr:ext cx="405111" cy="259045"/>
    <xdr:sp macro="" textlink="">
      <xdr:nvSpPr>
        <xdr:cNvPr id="82" name="有形固定資産減価償却率該当値テキスト">
          <a:extLst>
            <a:ext uri="{FF2B5EF4-FFF2-40B4-BE49-F238E27FC236}">
              <a16:creationId xmlns:a16="http://schemas.microsoft.com/office/drawing/2014/main" id="{A7EE19D4-F926-4AC4-A2A8-501D3897AFF2}"/>
            </a:ext>
          </a:extLst>
        </xdr:cNvPr>
        <xdr:cNvSpPr txBox="1"/>
      </xdr:nvSpPr>
      <xdr:spPr>
        <a:xfrm>
          <a:off x="4813300" y="554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73630</xdr:rowOff>
    </xdr:from>
    <xdr:to>
      <xdr:col>19</xdr:col>
      <xdr:colOff>187325</xdr:colOff>
      <xdr:row>30</xdr:row>
      <xdr:rowOff>3780</xdr:rowOff>
    </xdr:to>
    <xdr:sp macro="" textlink="">
      <xdr:nvSpPr>
        <xdr:cNvPr id="83" name="楕円 82">
          <a:extLst>
            <a:ext uri="{FF2B5EF4-FFF2-40B4-BE49-F238E27FC236}">
              <a16:creationId xmlns:a16="http://schemas.microsoft.com/office/drawing/2014/main" id="{62622EC1-88A0-47F4-A068-9BA0E71795C3}"/>
            </a:ext>
          </a:extLst>
        </xdr:cNvPr>
        <xdr:cNvSpPr/>
      </xdr:nvSpPr>
      <xdr:spPr>
        <a:xfrm>
          <a:off x="4000500" y="58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1058</xdr:rowOff>
    </xdr:from>
    <xdr:to>
      <xdr:col>23</xdr:col>
      <xdr:colOff>85725</xdr:colOff>
      <xdr:row>29</xdr:row>
      <xdr:rowOff>124430</xdr:rowOff>
    </xdr:to>
    <xdr:cxnSp macro="">
      <xdr:nvCxnSpPr>
        <xdr:cNvPr id="84" name="直線コネクタ 83">
          <a:extLst>
            <a:ext uri="{FF2B5EF4-FFF2-40B4-BE49-F238E27FC236}">
              <a16:creationId xmlns:a16="http://schemas.microsoft.com/office/drawing/2014/main" id="{A5ECD75A-6412-4D44-AF18-58543305E78B}"/>
            </a:ext>
          </a:extLst>
        </xdr:cNvPr>
        <xdr:cNvCxnSpPr/>
      </xdr:nvCxnSpPr>
      <xdr:spPr>
        <a:xfrm flipV="1">
          <a:off x="4051300" y="5744633"/>
          <a:ext cx="7112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87237</xdr:rowOff>
    </xdr:from>
    <xdr:to>
      <xdr:col>15</xdr:col>
      <xdr:colOff>187325</xdr:colOff>
      <xdr:row>31</xdr:row>
      <xdr:rowOff>17387</xdr:rowOff>
    </xdr:to>
    <xdr:sp macro="" textlink="">
      <xdr:nvSpPr>
        <xdr:cNvPr id="85" name="楕円 84">
          <a:extLst>
            <a:ext uri="{FF2B5EF4-FFF2-40B4-BE49-F238E27FC236}">
              <a16:creationId xmlns:a16="http://schemas.microsoft.com/office/drawing/2014/main" id="{4F0F5083-9D01-4F05-B4F8-A27996F5FA78}"/>
            </a:ext>
          </a:extLst>
        </xdr:cNvPr>
        <xdr:cNvSpPr/>
      </xdr:nvSpPr>
      <xdr:spPr>
        <a:xfrm>
          <a:off x="3238500" y="60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124430</xdr:rowOff>
    </xdr:from>
    <xdr:to>
      <xdr:col>19</xdr:col>
      <xdr:colOff>136525</xdr:colOff>
      <xdr:row>30</xdr:row>
      <xdr:rowOff>138037</xdr:rowOff>
    </xdr:to>
    <xdr:cxnSp macro="">
      <xdr:nvCxnSpPr>
        <xdr:cNvPr id="86" name="直線コネクタ 85">
          <a:extLst>
            <a:ext uri="{FF2B5EF4-FFF2-40B4-BE49-F238E27FC236}">
              <a16:creationId xmlns:a16="http://schemas.microsoft.com/office/drawing/2014/main" id="{7DD1A1D2-15B5-4C60-837A-508977E797E0}"/>
            </a:ext>
          </a:extLst>
        </xdr:cNvPr>
        <xdr:cNvCxnSpPr/>
      </xdr:nvCxnSpPr>
      <xdr:spPr>
        <a:xfrm flipV="1">
          <a:off x="3289300" y="5868005"/>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121406</xdr:rowOff>
    </xdr:from>
    <xdr:to>
      <xdr:col>11</xdr:col>
      <xdr:colOff>187325</xdr:colOff>
      <xdr:row>32</xdr:row>
      <xdr:rowOff>51556</xdr:rowOff>
    </xdr:to>
    <xdr:sp macro="" textlink="">
      <xdr:nvSpPr>
        <xdr:cNvPr id="87" name="楕円 86">
          <a:extLst>
            <a:ext uri="{FF2B5EF4-FFF2-40B4-BE49-F238E27FC236}">
              <a16:creationId xmlns:a16="http://schemas.microsoft.com/office/drawing/2014/main" id="{8D655548-E0D4-4DA8-B7A7-CADDD61D8954}"/>
            </a:ext>
          </a:extLst>
        </xdr:cNvPr>
        <xdr:cNvSpPr/>
      </xdr:nvSpPr>
      <xdr:spPr>
        <a:xfrm>
          <a:off x="2476500" y="62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138037</xdr:rowOff>
    </xdr:from>
    <xdr:to>
      <xdr:col>15</xdr:col>
      <xdr:colOff>136525</xdr:colOff>
      <xdr:row>32</xdr:row>
      <xdr:rowOff>756</xdr:rowOff>
    </xdr:to>
    <xdr:cxnSp macro="">
      <xdr:nvCxnSpPr>
        <xdr:cNvPr id="88" name="直線コネクタ 87">
          <a:extLst>
            <a:ext uri="{FF2B5EF4-FFF2-40B4-BE49-F238E27FC236}">
              <a16:creationId xmlns:a16="http://schemas.microsoft.com/office/drawing/2014/main" id="{B1013164-9092-485B-9428-83126D97FF54}"/>
            </a:ext>
          </a:extLst>
        </xdr:cNvPr>
        <xdr:cNvCxnSpPr/>
      </xdr:nvCxnSpPr>
      <xdr:spPr>
        <a:xfrm flipV="1">
          <a:off x="2527300" y="6053062"/>
          <a:ext cx="762000" cy="20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9" name="n_1aveValue有形固定資産減価償却率">
          <a:extLst>
            <a:ext uri="{FF2B5EF4-FFF2-40B4-BE49-F238E27FC236}">
              <a16:creationId xmlns:a16="http://schemas.microsoft.com/office/drawing/2014/main" id="{9E97339C-4C2D-49FA-A656-A4E2296BA785}"/>
            </a:ext>
          </a:extLst>
        </xdr:cNvPr>
        <xdr:cNvSpPr txBox="1"/>
      </xdr:nvSpPr>
      <xdr:spPr>
        <a:xfrm>
          <a:off x="3836044" y="602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90" name="n_2aveValue有形固定資産減価償却率">
          <a:extLst>
            <a:ext uri="{FF2B5EF4-FFF2-40B4-BE49-F238E27FC236}">
              <a16:creationId xmlns:a16="http://schemas.microsoft.com/office/drawing/2014/main" id="{A2E8F58D-F611-4ECA-B3D2-94B62C58861A}"/>
            </a:ext>
          </a:extLst>
        </xdr:cNvPr>
        <xdr:cNvSpPr txBox="1"/>
      </xdr:nvSpPr>
      <xdr:spPr>
        <a:xfrm>
          <a:off x="3086744" y="612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1" name="n_3aveValue有形固定資産減価償却率">
          <a:extLst>
            <a:ext uri="{FF2B5EF4-FFF2-40B4-BE49-F238E27FC236}">
              <a16:creationId xmlns:a16="http://schemas.microsoft.com/office/drawing/2014/main" id="{1124E547-B8B1-49FC-8432-C8E63ED1DFEA}"/>
            </a:ext>
          </a:extLst>
        </xdr:cNvPr>
        <xdr:cNvSpPr txBox="1"/>
      </xdr:nvSpPr>
      <xdr:spPr>
        <a:xfrm>
          <a:off x="2324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20307</xdr:rowOff>
    </xdr:from>
    <xdr:ext cx="405111" cy="259045"/>
    <xdr:sp macro="" textlink="">
      <xdr:nvSpPr>
        <xdr:cNvPr id="92" name="n_1mainValue有形固定資産減価償却率">
          <a:extLst>
            <a:ext uri="{FF2B5EF4-FFF2-40B4-BE49-F238E27FC236}">
              <a16:creationId xmlns:a16="http://schemas.microsoft.com/office/drawing/2014/main" id="{C1BA5103-9326-46DE-8742-38EDE052B0C3}"/>
            </a:ext>
          </a:extLst>
        </xdr:cNvPr>
        <xdr:cNvSpPr txBox="1"/>
      </xdr:nvSpPr>
      <xdr:spPr>
        <a:xfrm>
          <a:off x="3836044" y="55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33914</xdr:rowOff>
    </xdr:from>
    <xdr:ext cx="405111" cy="259045"/>
    <xdr:sp macro="" textlink="">
      <xdr:nvSpPr>
        <xdr:cNvPr id="93" name="n_2mainValue有形固定資産減価償却率">
          <a:extLst>
            <a:ext uri="{FF2B5EF4-FFF2-40B4-BE49-F238E27FC236}">
              <a16:creationId xmlns:a16="http://schemas.microsoft.com/office/drawing/2014/main" id="{3F2B79A9-1764-4485-9A1F-B71AEC94CE05}"/>
            </a:ext>
          </a:extLst>
        </xdr:cNvPr>
        <xdr:cNvSpPr txBox="1"/>
      </xdr:nvSpPr>
      <xdr:spPr>
        <a:xfrm>
          <a:off x="3086744" y="5777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42683</xdr:rowOff>
    </xdr:from>
    <xdr:ext cx="405111" cy="259045"/>
    <xdr:sp macro="" textlink="">
      <xdr:nvSpPr>
        <xdr:cNvPr id="94" name="n_3mainValue有形固定資産減価償却率">
          <a:extLst>
            <a:ext uri="{FF2B5EF4-FFF2-40B4-BE49-F238E27FC236}">
              <a16:creationId xmlns:a16="http://schemas.microsoft.com/office/drawing/2014/main" id="{33451188-E290-4542-A422-C22264C38E2A}"/>
            </a:ext>
          </a:extLst>
        </xdr:cNvPr>
        <xdr:cNvSpPr txBox="1"/>
      </xdr:nvSpPr>
      <xdr:spPr>
        <a:xfrm>
          <a:off x="2324744" y="630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B90FE4F2-6702-4076-8677-4F7518AE83F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D00EA874-72C2-4DE5-B888-C1C919DF746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a:extLst>
            <a:ext uri="{FF2B5EF4-FFF2-40B4-BE49-F238E27FC236}">
              <a16:creationId xmlns:a16="http://schemas.microsoft.com/office/drawing/2014/main" id="{723A57A8-FACE-43BA-8FBA-0E9E4A888B7E}"/>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[ 1,426.1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E2A4FD59-A024-494E-8746-851B768F7C4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5C557509-D5CA-4D3D-97EA-2A41E7D71BA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1494BCC4-3600-4AA5-BDA2-BEC27E41B4F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DDD0C9FF-F552-49EB-8B06-101153BE3AC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12FCFAFF-7E99-4496-A4C4-FC7D3B2B6EC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4FD7DD04-D29F-4AE8-894D-8431E7AEE28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62B85556-4381-441F-BEFA-18D37C23F0D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7B55676E-968F-4FF7-B910-6D6EBA51A87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6FAD976F-77A2-419E-AC31-3BB55E09EE1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ED1A894F-96DA-471A-8969-6AAB7F0FBF2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地下鉄事業への経営健全化出資債，退職手当債，行政改革推進債など地方交付税措置のない特例的な市債の発行や公債償還基金の取崩しにより，類似団体平均値を上回っている。</a:t>
          </a:r>
        </a:p>
        <a:p>
          <a:r>
            <a:rPr kumimoji="1" lang="ja-JP" altLang="en-US" sz="1100">
              <a:latin typeface="ＭＳ Ｐゴシック" panose="020B0600070205080204" pitchFamily="50" charset="-128"/>
              <a:ea typeface="ＭＳ Ｐゴシック" panose="020B0600070205080204" pitchFamily="50" charset="-128"/>
            </a:rPr>
            <a:t>　「はばたけ未来へ！京プラン」実施計画第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ステージ（平成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年度）に基づき，市債残高の適切なコントロールや職員数の更なる適正化などに取り組んでおり，引き続き比率の改善に努めていく。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C788E41E-E106-40AE-8D0E-85ABD8E551B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12583C1B-266E-4C17-81A2-9B405DCAEB0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a16="http://schemas.microsoft.com/office/drawing/2014/main" id="{DE739B75-A0CC-4C51-967F-94B4E0B817D4}"/>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4A8AF547-976F-494D-BC9E-022C4886F5B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a:extLst>
            <a:ext uri="{FF2B5EF4-FFF2-40B4-BE49-F238E27FC236}">
              <a16:creationId xmlns:a16="http://schemas.microsoft.com/office/drawing/2014/main" id="{795426E7-7C10-4EEC-81F3-35F39A53269B}"/>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D061F8DC-BACF-4CF2-8DB9-289C62A19B7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C7B5464-DA5A-43C2-91E5-DBF25FB1230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D037440F-C79C-43F7-98E4-DBF43F4FC66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16A681EB-21B3-4510-AF15-34D6F397DA4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3063FED0-04F6-424E-A05A-945EC43063B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a:extLst>
            <a:ext uri="{FF2B5EF4-FFF2-40B4-BE49-F238E27FC236}">
              <a16:creationId xmlns:a16="http://schemas.microsoft.com/office/drawing/2014/main" id="{25EC5523-916D-41A7-8B50-AC8FD99FB3CA}"/>
            </a:ext>
          </a:extLst>
        </xdr:cNvPr>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AEFC6053-1B08-4044-993C-4960DEDE932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a:extLst>
            <a:ext uri="{FF2B5EF4-FFF2-40B4-BE49-F238E27FC236}">
              <a16:creationId xmlns:a16="http://schemas.microsoft.com/office/drawing/2014/main" id="{ADB6F053-5BF4-489A-A625-5A47AA408028}"/>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95B433A8-8628-4D86-8E3B-240DD16DAC3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a:extLst>
            <a:ext uri="{FF2B5EF4-FFF2-40B4-BE49-F238E27FC236}">
              <a16:creationId xmlns:a16="http://schemas.microsoft.com/office/drawing/2014/main" id="{1462C5B1-FC3F-4199-B8D6-F15B3B40CE8B}"/>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BA9E0D2D-6792-494F-83D0-DDF83ED3936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DA865E7A-0416-4DE9-84CB-00F406CF81D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BF59161-5A1E-4760-8B17-7FAAB576E7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a:extLst>
            <a:ext uri="{FF2B5EF4-FFF2-40B4-BE49-F238E27FC236}">
              <a16:creationId xmlns:a16="http://schemas.microsoft.com/office/drawing/2014/main" id="{DB0EEA50-6BEA-4BDC-8DFC-0214BB95D43A}"/>
            </a:ext>
          </a:extLst>
        </xdr:cNvPr>
        <xdr:cNvCxnSpPr/>
      </xdr:nvCxnSpPr>
      <xdr:spPr>
        <a:xfrm flipV="1">
          <a:off x="14793595" y="5460776"/>
          <a:ext cx="1269" cy="116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a:extLst>
            <a:ext uri="{FF2B5EF4-FFF2-40B4-BE49-F238E27FC236}">
              <a16:creationId xmlns:a16="http://schemas.microsoft.com/office/drawing/2014/main" id="{0DF75528-746E-4AC1-94FA-C81364340C1D}"/>
            </a:ext>
          </a:extLst>
        </xdr:cNvPr>
        <xdr:cNvSpPr txBox="1"/>
      </xdr:nvSpPr>
      <xdr:spPr>
        <a:xfrm>
          <a:off x="14846300" y="66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a:extLst>
            <a:ext uri="{FF2B5EF4-FFF2-40B4-BE49-F238E27FC236}">
              <a16:creationId xmlns:a16="http://schemas.microsoft.com/office/drawing/2014/main" id="{3DAA560A-1ADE-47F6-BDA1-D825DC948E4F}"/>
            </a:ext>
          </a:extLst>
        </xdr:cNvPr>
        <xdr:cNvCxnSpPr/>
      </xdr:nvCxnSpPr>
      <xdr:spPr>
        <a:xfrm>
          <a:off x="14706600" y="662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a:extLst>
            <a:ext uri="{FF2B5EF4-FFF2-40B4-BE49-F238E27FC236}">
              <a16:creationId xmlns:a16="http://schemas.microsoft.com/office/drawing/2014/main" id="{CA989EB6-101B-46F4-B3B8-5841B3881A8C}"/>
            </a:ext>
          </a:extLst>
        </xdr:cNvPr>
        <xdr:cNvSpPr txBox="1"/>
      </xdr:nvSpPr>
      <xdr:spPr>
        <a:xfrm>
          <a:off x="14846300" y="5236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a:extLst>
            <a:ext uri="{FF2B5EF4-FFF2-40B4-BE49-F238E27FC236}">
              <a16:creationId xmlns:a16="http://schemas.microsoft.com/office/drawing/2014/main" id="{0AC68166-97CD-46ED-8E7A-A9D5D26D8AD0}"/>
            </a:ext>
          </a:extLst>
        </xdr:cNvPr>
        <xdr:cNvCxnSpPr/>
      </xdr:nvCxnSpPr>
      <xdr:spPr>
        <a:xfrm>
          <a:off x="14706600" y="546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31" name="債務償還比率平均値テキスト">
          <a:extLst>
            <a:ext uri="{FF2B5EF4-FFF2-40B4-BE49-F238E27FC236}">
              <a16:creationId xmlns:a16="http://schemas.microsoft.com/office/drawing/2014/main" id="{D8AC49BA-FD8F-46C7-A27C-59A04F969F24}"/>
            </a:ext>
          </a:extLst>
        </xdr:cNvPr>
        <xdr:cNvSpPr txBox="1"/>
      </xdr:nvSpPr>
      <xdr:spPr>
        <a:xfrm>
          <a:off x="14846300" y="598726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a:extLst>
            <a:ext uri="{FF2B5EF4-FFF2-40B4-BE49-F238E27FC236}">
              <a16:creationId xmlns:a16="http://schemas.microsoft.com/office/drawing/2014/main" id="{BEE626DA-7958-4FBD-95FD-A6A69B60E579}"/>
            </a:ext>
          </a:extLst>
        </xdr:cNvPr>
        <xdr:cNvSpPr/>
      </xdr:nvSpPr>
      <xdr:spPr>
        <a:xfrm>
          <a:off x="14744700" y="60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a:extLst>
            <a:ext uri="{FF2B5EF4-FFF2-40B4-BE49-F238E27FC236}">
              <a16:creationId xmlns:a16="http://schemas.microsoft.com/office/drawing/2014/main" id="{CF798A97-35A3-425B-BA33-43DDF4B860E5}"/>
            </a:ext>
          </a:extLst>
        </xdr:cNvPr>
        <xdr:cNvSpPr/>
      </xdr:nvSpPr>
      <xdr:spPr>
        <a:xfrm>
          <a:off x="14033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475E2D6-3761-49A2-8118-5A28387BEFD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180596E-6109-4D65-9A0E-8D5075D13CE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0EA8992-650B-4266-B683-4B8C1DCA9B8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918A615-4DC6-419D-BC23-4A013BEAAA2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B83092A-874F-4899-90AC-94D95E47CAD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22908</xdr:rowOff>
    </xdr:from>
    <xdr:to>
      <xdr:col>76</xdr:col>
      <xdr:colOff>73025</xdr:colOff>
      <xdr:row>28</xdr:row>
      <xdr:rowOff>124508</xdr:rowOff>
    </xdr:to>
    <xdr:sp macro="" textlink="">
      <xdr:nvSpPr>
        <xdr:cNvPr id="139" name="楕円 138">
          <a:extLst>
            <a:ext uri="{FF2B5EF4-FFF2-40B4-BE49-F238E27FC236}">
              <a16:creationId xmlns:a16="http://schemas.microsoft.com/office/drawing/2014/main" id="{5D7D60BC-EE74-46EA-83F7-0A142E0E835B}"/>
            </a:ext>
          </a:extLst>
        </xdr:cNvPr>
        <xdr:cNvSpPr/>
      </xdr:nvSpPr>
      <xdr:spPr>
        <a:xfrm>
          <a:off x="14744700" y="55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45785</xdr:rowOff>
    </xdr:from>
    <xdr:ext cx="560923" cy="259045"/>
    <xdr:sp macro="" textlink="">
      <xdr:nvSpPr>
        <xdr:cNvPr id="140" name="債務償還比率該当値テキスト">
          <a:extLst>
            <a:ext uri="{FF2B5EF4-FFF2-40B4-BE49-F238E27FC236}">
              <a16:creationId xmlns:a16="http://schemas.microsoft.com/office/drawing/2014/main" id="{DF49862F-AE81-4566-A10D-4A0F67E8F4A3}"/>
            </a:ext>
          </a:extLst>
        </xdr:cNvPr>
        <xdr:cNvSpPr txBox="1"/>
      </xdr:nvSpPr>
      <xdr:spPr>
        <a:xfrm>
          <a:off x="14846300" y="54464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78698</xdr:rowOff>
    </xdr:from>
    <xdr:to>
      <xdr:col>72</xdr:col>
      <xdr:colOff>123825</xdr:colOff>
      <xdr:row>28</xdr:row>
      <xdr:rowOff>8848</xdr:rowOff>
    </xdr:to>
    <xdr:sp macro="" textlink="">
      <xdr:nvSpPr>
        <xdr:cNvPr id="141" name="楕円 140">
          <a:extLst>
            <a:ext uri="{FF2B5EF4-FFF2-40B4-BE49-F238E27FC236}">
              <a16:creationId xmlns:a16="http://schemas.microsoft.com/office/drawing/2014/main" id="{5445E5EB-370C-4C75-B1F8-A20DC126C5C4}"/>
            </a:ext>
          </a:extLst>
        </xdr:cNvPr>
        <xdr:cNvSpPr/>
      </xdr:nvSpPr>
      <xdr:spPr>
        <a:xfrm>
          <a:off x="14033500" y="54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129498</xdr:rowOff>
    </xdr:from>
    <xdr:to>
      <xdr:col>76</xdr:col>
      <xdr:colOff>22225</xdr:colOff>
      <xdr:row>28</xdr:row>
      <xdr:rowOff>73708</xdr:rowOff>
    </xdr:to>
    <xdr:cxnSp macro="">
      <xdr:nvCxnSpPr>
        <xdr:cNvPr id="142" name="直線コネクタ 141">
          <a:extLst>
            <a:ext uri="{FF2B5EF4-FFF2-40B4-BE49-F238E27FC236}">
              <a16:creationId xmlns:a16="http://schemas.microsoft.com/office/drawing/2014/main" id="{026E2241-944C-4526-B6E1-04C70E4ED29E}"/>
            </a:ext>
          </a:extLst>
        </xdr:cNvPr>
        <xdr:cNvCxnSpPr/>
      </xdr:nvCxnSpPr>
      <xdr:spPr>
        <a:xfrm>
          <a:off x="14084300" y="5530173"/>
          <a:ext cx="711200" cy="1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3" name="n_1aveValue債務償還比率">
          <a:extLst>
            <a:ext uri="{FF2B5EF4-FFF2-40B4-BE49-F238E27FC236}">
              <a16:creationId xmlns:a16="http://schemas.microsoft.com/office/drawing/2014/main" id="{FFAE7413-2698-49DA-90F0-B3A188EA1825}"/>
            </a:ext>
          </a:extLst>
        </xdr:cNvPr>
        <xdr:cNvSpPr txBox="1"/>
      </xdr:nvSpPr>
      <xdr:spPr>
        <a:xfrm>
          <a:off x="13791138" y="60867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25375</xdr:rowOff>
    </xdr:from>
    <xdr:ext cx="560923" cy="259045"/>
    <xdr:sp macro="" textlink="">
      <xdr:nvSpPr>
        <xdr:cNvPr id="144" name="n_1mainValue債務償還比率">
          <a:extLst>
            <a:ext uri="{FF2B5EF4-FFF2-40B4-BE49-F238E27FC236}">
              <a16:creationId xmlns:a16="http://schemas.microsoft.com/office/drawing/2014/main" id="{4B322497-E7BB-4DEB-A69F-F8B53B937FCC}"/>
            </a:ext>
          </a:extLst>
        </xdr:cNvPr>
        <xdr:cNvSpPr txBox="1"/>
      </xdr:nvSpPr>
      <xdr:spPr>
        <a:xfrm>
          <a:off x="13791138" y="52546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EFCF3537-D0D5-453A-BA7D-A54662DE62B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39EA0D27-6F46-4A90-93E5-E6192A8C4FE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5E4365C7-9000-4685-93BD-E6A800B4F5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9EAC3076-D3E7-4DCC-A70E-C283B0916E7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54093868-4650-4DD2-A036-FA395F5B5D8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1F0C4876-C6B5-43E6-8385-05584C9A7EC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24C075-8AAD-4B05-8196-BE38A59037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E01723-0963-4FF2-A58E-5D7A04113B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684FE1-147E-4B58-B17E-461F0FA3C9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234F51-50A7-4A8B-A521-3BD9516440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448CF6-E91E-4781-8178-4D7332CA8C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1EFBEA-D4DF-454A-8674-CF4CCCC3CC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CA4633-94FA-4E7F-BA02-2D17DF06C3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4D0285-955C-4408-B35D-EF7BE0B9749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A37C05-939B-4FDC-9301-DD11FCF6A5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669D56-442C-4713-AE35-B0E4584DF0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EE28A2-7345-46BE-8C8C-57E93A28B9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08CB7D-352B-46A6-BBD7-1883C02C6B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68684A-19F8-43C3-B43F-95FC963241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524960-C977-4793-84A5-4496CE7E97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05562B-ABA5-4A49-8564-22B1A8F70C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EF280D-9B67-48FB-BF84-EBEFF82BE23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FEE132-F6D4-4C1E-9898-BF7BD80C11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A39772-7801-473C-9391-E9B801C138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C0E2EF-0D4C-4263-828B-C13E68D2E5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F785A3-A723-428F-9053-82FFFF43B8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21469A-F077-462E-94A5-37F28E89EE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B5EBB2-562F-444B-BF2C-0B02CE27D1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5C6177-5FDA-4B2C-B8AC-AA66B10B27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453966-E36D-4DF7-B270-4E99620FDB3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5950AC-20F3-47ED-903A-3411369769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9DCEA5-D37C-4229-834C-D6404D5D92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A96018-BA27-4029-BE49-36F35D9859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A25563-30A7-41F1-A85F-38451AA608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4CEFA4-E64B-45C9-A0E4-1A007244E39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D1A18D6-8E87-443F-AF29-A29BFB302CC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D3FD9F8-20AD-493F-98D5-11BCBE8B99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C076498-28FC-4976-BCCD-86D34ACDE28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AD94A09-D778-407E-9326-5F2A52B8FE4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C22EDB6-3998-4AB6-87A9-78A1BF21D3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5DF2E88-63EB-4608-8414-D74D0A56BB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7296FDD-BD89-41D6-8280-7549D58EB3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1C9AD15-7488-4AC5-8752-FA5A8930051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3423740-26E1-445E-AE6F-13206D3220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B545F11-4875-4189-83A2-27B0FAFF3E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90C2007-BD3E-4BA3-8530-A270DC19D3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7230BB93-8991-4EBA-BE3A-8158A2A4F0B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2739C68-E13B-4DF2-AF28-CE7C26F619F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596FDAE7-5A38-482B-8691-6488ADED83B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F6BCE9F-B17A-4916-9F20-39E12D28BE9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7B9B923-3B84-4080-B82A-1024CABC42A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07C1E25-DD79-42E5-8ADE-09565A6412B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A502658-B52A-4191-9951-CD507125644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D94923C-127B-4E0E-8B68-28062D7FE44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E91F913-54E0-4C94-816E-80DD61A8B59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AFD944D-D3C8-465E-B3CE-0609C4E45E4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F5D10FA-8D46-4DE3-9B10-1435B9FE96C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3C7C9D9-A2BB-4970-BC95-22453ADB2A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9EA43BBA-382E-4593-9D2A-715A1E9ABBE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375E8C57-0537-44A1-B099-042BC9710E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a:extLst>
            <a:ext uri="{FF2B5EF4-FFF2-40B4-BE49-F238E27FC236}">
              <a16:creationId xmlns:a16="http://schemas.microsoft.com/office/drawing/2014/main" id="{DF1D2AEC-6FB9-4706-BF84-2D7892AA98CF}"/>
            </a:ext>
          </a:extLst>
        </xdr:cNvPr>
        <xdr:cNvCxnSpPr/>
      </xdr:nvCxnSpPr>
      <xdr:spPr>
        <a:xfrm flipV="1">
          <a:off x="4634865" y="56388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a:extLst>
            <a:ext uri="{FF2B5EF4-FFF2-40B4-BE49-F238E27FC236}">
              <a16:creationId xmlns:a16="http://schemas.microsoft.com/office/drawing/2014/main" id="{148A4A17-EA42-423E-905C-DD93C9DACA1A}"/>
            </a:ext>
          </a:extLst>
        </xdr:cNvPr>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a:extLst>
            <a:ext uri="{FF2B5EF4-FFF2-40B4-BE49-F238E27FC236}">
              <a16:creationId xmlns:a16="http://schemas.microsoft.com/office/drawing/2014/main" id="{847B77B0-3896-4836-977F-2E560205BA3B}"/>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a:extLst>
            <a:ext uri="{FF2B5EF4-FFF2-40B4-BE49-F238E27FC236}">
              <a16:creationId xmlns:a16="http://schemas.microsoft.com/office/drawing/2014/main" id="{19C72E67-A068-4C81-BAB3-8946113EC41D}"/>
            </a:ext>
          </a:extLst>
        </xdr:cNvPr>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a:extLst>
            <a:ext uri="{FF2B5EF4-FFF2-40B4-BE49-F238E27FC236}">
              <a16:creationId xmlns:a16="http://schemas.microsoft.com/office/drawing/2014/main" id="{E4DF81F8-D385-4529-81AF-32C784C208EC}"/>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45737</xdr:rowOff>
    </xdr:from>
    <xdr:ext cx="405111" cy="259045"/>
    <xdr:sp macro="" textlink="">
      <xdr:nvSpPr>
        <xdr:cNvPr id="61" name="【道路】&#10;有形固定資産減価償却率平均値テキスト">
          <a:extLst>
            <a:ext uri="{FF2B5EF4-FFF2-40B4-BE49-F238E27FC236}">
              <a16:creationId xmlns:a16="http://schemas.microsoft.com/office/drawing/2014/main" id="{CC210012-1AF7-46A8-B4AC-072BCEC1F4C2}"/>
            </a:ext>
          </a:extLst>
        </xdr:cNvPr>
        <xdr:cNvSpPr txBox="1"/>
      </xdr:nvSpPr>
      <xdr:spPr>
        <a:xfrm>
          <a:off x="4673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a:extLst>
            <a:ext uri="{FF2B5EF4-FFF2-40B4-BE49-F238E27FC236}">
              <a16:creationId xmlns:a16="http://schemas.microsoft.com/office/drawing/2014/main" id="{A96D883B-F7B0-4147-B67F-BBA5B48B9431}"/>
            </a:ext>
          </a:extLst>
        </xdr:cNvPr>
        <xdr:cNvSpPr/>
      </xdr:nvSpPr>
      <xdr:spPr>
        <a:xfrm>
          <a:off x="4584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a:extLst>
            <a:ext uri="{FF2B5EF4-FFF2-40B4-BE49-F238E27FC236}">
              <a16:creationId xmlns:a16="http://schemas.microsoft.com/office/drawing/2014/main" id="{37800307-8C9E-4792-A5E0-9A893762D79E}"/>
            </a:ext>
          </a:extLst>
        </xdr:cNvPr>
        <xdr:cNvSpPr/>
      </xdr:nvSpPr>
      <xdr:spPr>
        <a:xfrm>
          <a:off x="3746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a:extLst>
            <a:ext uri="{FF2B5EF4-FFF2-40B4-BE49-F238E27FC236}">
              <a16:creationId xmlns:a16="http://schemas.microsoft.com/office/drawing/2014/main" id="{6C34F4CD-FF10-4100-831D-11277F86EB1B}"/>
            </a:ext>
          </a:extLst>
        </xdr:cNvPr>
        <xdr:cNvSpPr/>
      </xdr:nvSpPr>
      <xdr:spPr>
        <a:xfrm>
          <a:off x="2857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a:extLst>
            <a:ext uri="{FF2B5EF4-FFF2-40B4-BE49-F238E27FC236}">
              <a16:creationId xmlns:a16="http://schemas.microsoft.com/office/drawing/2014/main" id="{59BF3FA3-EBEA-4E77-8B7D-50C90BA895BC}"/>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5AA130C-5790-481A-BCD9-D2D13C24D4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E245D42-663B-4DD3-9A64-035A87AD39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74980E-E1A4-4B7D-B95A-C52CDB5F383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FB1FD9-255B-4A05-B8EB-61E3F2AC5E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F89DF7-A4BE-431D-ABC3-0581E925EC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1" name="楕円 70">
          <a:extLst>
            <a:ext uri="{FF2B5EF4-FFF2-40B4-BE49-F238E27FC236}">
              <a16:creationId xmlns:a16="http://schemas.microsoft.com/office/drawing/2014/main" id="{F069ACEC-C22F-421D-98AC-E6BDBAE255EF}"/>
            </a:ext>
          </a:extLst>
        </xdr:cNvPr>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2" name="【道路】&#10;有形固定資産減価償却率該当値テキスト">
          <a:extLst>
            <a:ext uri="{FF2B5EF4-FFF2-40B4-BE49-F238E27FC236}">
              <a16:creationId xmlns:a16="http://schemas.microsoft.com/office/drawing/2014/main" id="{34E758BB-0BFD-432A-87C1-DF473BC2E2BA}"/>
            </a:ext>
          </a:extLst>
        </xdr:cNvPr>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3" name="楕円 72">
          <a:extLst>
            <a:ext uri="{FF2B5EF4-FFF2-40B4-BE49-F238E27FC236}">
              <a16:creationId xmlns:a16="http://schemas.microsoft.com/office/drawing/2014/main" id="{666E7EDE-047A-480D-8643-F0529C79C78E}"/>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99060</xdr:rowOff>
    </xdr:to>
    <xdr:cxnSp macro="">
      <xdr:nvCxnSpPr>
        <xdr:cNvPr id="74" name="直線コネクタ 73">
          <a:extLst>
            <a:ext uri="{FF2B5EF4-FFF2-40B4-BE49-F238E27FC236}">
              <a16:creationId xmlns:a16="http://schemas.microsoft.com/office/drawing/2014/main" id="{31DE0219-16FC-4D29-A9A1-3E146F518C15}"/>
            </a:ext>
          </a:extLst>
        </xdr:cNvPr>
        <xdr:cNvCxnSpPr/>
      </xdr:nvCxnSpPr>
      <xdr:spPr>
        <a:xfrm flipV="1">
          <a:off x="3797300" y="64084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11447</xdr:rowOff>
    </xdr:from>
    <xdr:ext cx="405111" cy="259045"/>
    <xdr:sp macro="" textlink="">
      <xdr:nvSpPr>
        <xdr:cNvPr id="75" name="n_1aveValue【道路】&#10;有形固定資産減価償却率">
          <a:extLst>
            <a:ext uri="{FF2B5EF4-FFF2-40B4-BE49-F238E27FC236}">
              <a16:creationId xmlns:a16="http://schemas.microsoft.com/office/drawing/2014/main" id="{DDB67917-8B39-4950-87FC-7D88EB10DC47}"/>
            </a:ext>
          </a:extLst>
        </xdr:cNvPr>
        <xdr:cNvSpPr txBox="1"/>
      </xdr:nvSpPr>
      <xdr:spPr>
        <a:xfrm>
          <a:off x="3582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76" name="n_2aveValue【道路】&#10;有形固定資産減価償却率">
          <a:extLst>
            <a:ext uri="{FF2B5EF4-FFF2-40B4-BE49-F238E27FC236}">
              <a16:creationId xmlns:a16="http://schemas.microsoft.com/office/drawing/2014/main" id="{9EF48AB8-4B85-4455-B298-1DE6D4F9CFA1}"/>
            </a:ext>
          </a:extLst>
        </xdr:cNvPr>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77" name="n_3aveValue【道路】&#10;有形固定資産減価償却率">
          <a:extLst>
            <a:ext uri="{FF2B5EF4-FFF2-40B4-BE49-F238E27FC236}">
              <a16:creationId xmlns:a16="http://schemas.microsoft.com/office/drawing/2014/main" id="{C90CA40B-C11A-4656-A1C4-0F46DCC5C871}"/>
            </a:ext>
          </a:extLst>
        </xdr:cNvPr>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78" name="n_1mainValue【道路】&#10;有形固定資産減価償却率">
          <a:extLst>
            <a:ext uri="{FF2B5EF4-FFF2-40B4-BE49-F238E27FC236}">
              <a16:creationId xmlns:a16="http://schemas.microsoft.com/office/drawing/2014/main" id="{33A6AF35-46D7-46D5-BB28-083697B9F515}"/>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1868DFA-B643-4C49-902F-534BA25442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97254F11-E5F8-490E-A218-6B36879C92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84783BB1-F92A-418B-B35B-DE2961DBBB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A1E9B085-22A6-43CF-9DAF-DABFDD3D09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938A8038-0AB2-4C25-93FB-2D6EB8B0F2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358878C-E651-4F8C-BC3D-DF1E19C3E9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DB299B1C-1D61-4E29-847D-338BA7F799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C0BEE26A-9A29-4FD1-84F9-0C195A7344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B81D2449-B0D6-4E73-A1E4-237B1422067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649A907D-F6F2-4AD2-A637-4557846B33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9F76BDE2-AD60-4C19-B413-21FD04E542C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A0BCC1A1-D8B2-4F57-992C-2D4B1F494F8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77FBE906-4B96-4036-B070-2D854E4D363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id="{0FEB11D6-B5F6-4ED4-B940-11D0FE15B8B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ACDEED6C-4799-4053-870F-B73C512FA93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99020BF4-78E2-491B-9F22-67500430CB0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44A16A1A-CBBA-4D09-BA5D-6874CAE9F2C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id="{43C27BA8-536D-479E-BB49-9298234EBAA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D77A3293-A75A-4A89-B0A9-473DAA63BD7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E85A1E99-6A07-4946-BFC7-E3F110D57D6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27B1BF4F-EE70-4260-B77A-6576B8E6027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id="{8A0A4839-1374-4332-9C70-996919B72C9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1AE2DAF1-52E5-465C-B00E-C120550F68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2" name="直線コネクタ 101">
          <a:extLst>
            <a:ext uri="{FF2B5EF4-FFF2-40B4-BE49-F238E27FC236}">
              <a16:creationId xmlns:a16="http://schemas.microsoft.com/office/drawing/2014/main" id="{2CB6954E-F40C-4C27-9359-0D1F394780F9}"/>
            </a:ext>
          </a:extLst>
        </xdr:cNvPr>
        <xdr:cNvCxnSpPr/>
      </xdr:nvCxnSpPr>
      <xdr:spPr>
        <a:xfrm flipV="1">
          <a:off x="10476865" y="57473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3" name="【道路】&#10;一人当たり延長最小値テキスト">
          <a:extLst>
            <a:ext uri="{FF2B5EF4-FFF2-40B4-BE49-F238E27FC236}">
              <a16:creationId xmlns:a16="http://schemas.microsoft.com/office/drawing/2014/main" id="{E74D4F8D-D523-4BA9-A71E-64C60FD4EDD8}"/>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4" name="直線コネクタ 103">
          <a:extLst>
            <a:ext uri="{FF2B5EF4-FFF2-40B4-BE49-F238E27FC236}">
              <a16:creationId xmlns:a16="http://schemas.microsoft.com/office/drawing/2014/main" id="{A3E5E4DF-6CF3-4C68-AA4A-8BC4A9BD062A}"/>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05" name="【道路】&#10;一人当たり延長最大値テキスト">
          <a:extLst>
            <a:ext uri="{FF2B5EF4-FFF2-40B4-BE49-F238E27FC236}">
              <a16:creationId xmlns:a16="http://schemas.microsoft.com/office/drawing/2014/main" id="{F98A7519-C1F7-47F2-ADA2-2429BD24859E}"/>
            </a:ext>
          </a:extLst>
        </xdr:cNvPr>
        <xdr:cNvSpPr txBox="1"/>
      </xdr:nvSpPr>
      <xdr:spPr>
        <a:xfrm>
          <a:off x="10515600" y="55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06" name="直線コネクタ 105">
          <a:extLst>
            <a:ext uri="{FF2B5EF4-FFF2-40B4-BE49-F238E27FC236}">
              <a16:creationId xmlns:a16="http://schemas.microsoft.com/office/drawing/2014/main" id="{3001406A-406F-487A-908E-68DA82164204}"/>
            </a:ext>
          </a:extLst>
        </xdr:cNvPr>
        <xdr:cNvCxnSpPr/>
      </xdr:nvCxnSpPr>
      <xdr:spPr>
        <a:xfrm>
          <a:off x="10388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07" name="【道路】&#10;一人当たり延長平均値テキスト">
          <a:extLst>
            <a:ext uri="{FF2B5EF4-FFF2-40B4-BE49-F238E27FC236}">
              <a16:creationId xmlns:a16="http://schemas.microsoft.com/office/drawing/2014/main" id="{F91FCC61-A9D4-472B-83E6-67A02D5A0187}"/>
            </a:ext>
          </a:extLst>
        </xdr:cNvPr>
        <xdr:cNvSpPr txBox="1"/>
      </xdr:nvSpPr>
      <xdr:spPr>
        <a:xfrm>
          <a:off x="10515600" y="6624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08" name="フローチャート: 判断 107">
          <a:extLst>
            <a:ext uri="{FF2B5EF4-FFF2-40B4-BE49-F238E27FC236}">
              <a16:creationId xmlns:a16="http://schemas.microsoft.com/office/drawing/2014/main" id="{50FDA323-A4F3-48E0-8DAE-632D5F284455}"/>
            </a:ext>
          </a:extLst>
        </xdr:cNvPr>
        <xdr:cNvSpPr/>
      </xdr:nvSpPr>
      <xdr:spPr>
        <a:xfrm>
          <a:off x="10426700" y="67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09" name="フローチャート: 判断 108">
          <a:extLst>
            <a:ext uri="{FF2B5EF4-FFF2-40B4-BE49-F238E27FC236}">
              <a16:creationId xmlns:a16="http://schemas.microsoft.com/office/drawing/2014/main" id="{64ADA1DB-81C6-44E7-A92B-CA38FF2CDA24}"/>
            </a:ext>
          </a:extLst>
        </xdr:cNvPr>
        <xdr:cNvSpPr/>
      </xdr:nvSpPr>
      <xdr:spPr>
        <a:xfrm>
          <a:off x="9588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0" name="フローチャート: 判断 109">
          <a:extLst>
            <a:ext uri="{FF2B5EF4-FFF2-40B4-BE49-F238E27FC236}">
              <a16:creationId xmlns:a16="http://schemas.microsoft.com/office/drawing/2014/main" id="{33028D38-BF99-4B1D-BB2A-5448BF6C4102}"/>
            </a:ext>
          </a:extLst>
        </xdr:cNvPr>
        <xdr:cNvSpPr/>
      </xdr:nvSpPr>
      <xdr:spPr>
        <a:xfrm>
          <a:off x="8699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1" name="フローチャート: 判断 110">
          <a:extLst>
            <a:ext uri="{FF2B5EF4-FFF2-40B4-BE49-F238E27FC236}">
              <a16:creationId xmlns:a16="http://schemas.microsoft.com/office/drawing/2014/main" id="{E87EFD0A-D7AB-4E7C-93EA-0F5F7F7BC351}"/>
            </a:ext>
          </a:extLst>
        </xdr:cNvPr>
        <xdr:cNvSpPr/>
      </xdr:nvSpPr>
      <xdr:spPr>
        <a:xfrm>
          <a:off x="7810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90EAAAF-0609-403E-BE7D-6BD6BCD852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C1E5B75A-084B-441B-BD1F-6DF59AD447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2749CFA-20DD-4DFA-9240-3E93C277AE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66430CF-CEEF-4982-A297-A582A3DDDD7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860E617-B5E8-4CB9-9614-B6265A9B2F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17" name="楕円 116">
          <a:extLst>
            <a:ext uri="{FF2B5EF4-FFF2-40B4-BE49-F238E27FC236}">
              <a16:creationId xmlns:a16="http://schemas.microsoft.com/office/drawing/2014/main" id="{5CDEF5F2-7A35-4D8F-BCD0-028635F5378B}"/>
            </a:ext>
          </a:extLst>
        </xdr:cNvPr>
        <xdr:cNvSpPr/>
      </xdr:nvSpPr>
      <xdr:spPr>
        <a:xfrm>
          <a:off x="10426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148353</xdr:rowOff>
    </xdr:from>
    <xdr:ext cx="469744" cy="259045"/>
    <xdr:sp macro="" textlink="">
      <xdr:nvSpPr>
        <xdr:cNvPr id="118" name="【道路】&#10;一人当たり延長該当値テキスト">
          <a:extLst>
            <a:ext uri="{FF2B5EF4-FFF2-40B4-BE49-F238E27FC236}">
              <a16:creationId xmlns:a16="http://schemas.microsoft.com/office/drawing/2014/main" id="{DAFACAFA-AB4A-41AE-A3EE-91C39C4A20A9}"/>
            </a:ext>
          </a:extLst>
        </xdr:cNvPr>
        <xdr:cNvSpPr txBox="1"/>
      </xdr:nvSpPr>
      <xdr:spPr>
        <a:xfrm>
          <a:off x="10515600" y="683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62865</xdr:rowOff>
    </xdr:from>
    <xdr:to>
      <xdr:col>50</xdr:col>
      <xdr:colOff>165100</xdr:colOff>
      <xdr:row>40</xdr:row>
      <xdr:rowOff>164465</xdr:rowOff>
    </xdr:to>
    <xdr:sp macro="" textlink="">
      <xdr:nvSpPr>
        <xdr:cNvPr id="119" name="楕円 118">
          <a:extLst>
            <a:ext uri="{FF2B5EF4-FFF2-40B4-BE49-F238E27FC236}">
              <a16:creationId xmlns:a16="http://schemas.microsoft.com/office/drawing/2014/main" id="{56C8350F-C37F-425A-8913-3036DD134CE7}"/>
            </a:ext>
          </a:extLst>
        </xdr:cNvPr>
        <xdr:cNvSpPr/>
      </xdr:nvSpPr>
      <xdr:spPr>
        <a:xfrm>
          <a:off x="9588500" y="69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112776</xdr:rowOff>
    </xdr:from>
    <xdr:to>
      <xdr:col>55</xdr:col>
      <xdr:colOff>0</xdr:colOff>
      <xdr:row>40</xdr:row>
      <xdr:rowOff>113665</xdr:rowOff>
    </xdr:to>
    <xdr:cxnSp macro="">
      <xdr:nvCxnSpPr>
        <xdr:cNvPr id="120" name="直線コネクタ 119">
          <a:extLst>
            <a:ext uri="{FF2B5EF4-FFF2-40B4-BE49-F238E27FC236}">
              <a16:creationId xmlns:a16="http://schemas.microsoft.com/office/drawing/2014/main" id="{4C88BDEE-3131-419C-8A78-805F94FBF909}"/>
            </a:ext>
          </a:extLst>
        </xdr:cNvPr>
        <xdr:cNvCxnSpPr/>
      </xdr:nvCxnSpPr>
      <xdr:spPr>
        <a:xfrm flipV="1">
          <a:off x="9639300" y="6970776"/>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21" name="n_1aveValue【道路】&#10;一人当たり延長">
          <a:extLst>
            <a:ext uri="{FF2B5EF4-FFF2-40B4-BE49-F238E27FC236}">
              <a16:creationId xmlns:a16="http://schemas.microsoft.com/office/drawing/2014/main" id="{F81162BA-6363-4C8E-A182-3E607D52F6BB}"/>
            </a:ext>
          </a:extLst>
        </xdr:cNvPr>
        <xdr:cNvSpPr txBox="1"/>
      </xdr:nvSpPr>
      <xdr:spPr>
        <a:xfrm>
          <a:off x="93917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22" name="n_2aveValue【道路】&#10;一人当たり延長">
          <a:extLst>
            <a:ext uri="{FF2B5EF4-FFF2-40B4-BE49-F238E27FC236}">
              <a16:creationId xmlns:a16="http://schemas.microsoft.com/office/drawing/2014/main" id="{6BC801C7-073C-4ADC-9963-732151C584D4}"/>
            </a:ext>
          </a:extLst>
        </xdr:cNvPr>
        <xdr:cNvSpPr txBox="1"/>
      </xdr:nvSpPr>
      <xdr:spPr>
        <a:xfrm>
          <a:off x="8515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23" name="n_3aveValue【道路】&#10;一人当たり延長">
          <a:extLst>
            <a:ext uri="{FF2B5EF4-FFF2-40B4-BE49-F238E27FC236}">
              <a16:creationId xmlns:a16="http://schemas.microsoft.com/office/drawing/2014/main" id="{82ACF63E-54E2-4B78-B39A-B5474D9DF1FD}"/>
            </a:ext>
          </a:extLst>
        </xdr:cNvPr>
        <xdr:cNvSpPr txBox="1"/>
      </xdr:nvSpPr>
      <xdr:spPr>
        <a:xfrm>
          <a:off x="7626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155592</xdr:rowOff>
    </xdr:from>
    <xdr:ext cx="469744" cy="259045"/>
    <xdr:sp macro="" textlink="">
      <xdr:nvSpPr>
        <xdr:cNvPr id="124" name="n_1mainValue【道路】&#10;一人当たり延長">
          <a:extLst>
            <a:ext uri="{FF2B5EF4-FFF2-40B4-BE49-F238E27FC236}">
              <a16:creationId xmlns:a16="http://schemas.microsoft.com/office/drawing/2014/main" id="{88D65E3B-F189-49B3-8F30-40BA8E6FA9B9}"/>
            </a:ext>
          </a:extLst>
        </xdr:cNvPr>
        <xdr:cNvSpPr txBox="1"/>
      </xdr:nvSpPr>
      <xdr:spPr>
        <a:xfrm>
          <a:off x="9391727" y="701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F8A97BCB-9C99-4369-A715-19A7D3281F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6478C585-BF93-44F4-B177-202828C1889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0CDDA238-B36E-4854-AC6E-705E9B5430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790DFA11-6868-4037-9134-5A1AB51626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CD66675B-61E3-47F0-8A9C-9A7DBA2190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71F0182C-9157-4DD0-9C26-B812D87650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A5F577E6-5D0F-4E5A-B248-40ABB30A5E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C19229C8-25A2-4AC1-BC33-9C98C5642C7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6DA2E999-EDFD-4034-8A61-3BBBE1938E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EC718118-16FD-44CA-A008-DCC8F78AED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2B994C41-2242-4F27-A2CD-BE792C78A48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a:extLst>
            <a:ext uri="{FF2B5EF4-FFF2-40B4-BE49-F238E27FC236}">
              <a16:creationId xmlns:a16="http://schemas.microsoft.com/office/drawing/2014/main" id="{9737F9B1-AC07-44D1-943A-9F981A4C4FCF}"/>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0599DB96-2EC0-4790-8AAF-1B553C54CCD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9B036451-B35B-43E8-849C-9F369ABFCF3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7CD519FA-2711-42E9-B024-4D30D2560D1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FB9F4598-3E42-4757-963D-D48C3E10B84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F1E7A837-EA33-4D15-BC90-467DA984D81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6B6D5FAF-2189-4858-9558-F8DB57A6229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8CE4C80F-993D-425B-B34A-A3FEA3D04AE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a:extLst>
            <a:ext uri="{FF2B5EF4-FFF2-40B4-BE49-F238E27FC236}">
              <a16:creationId xmlns:a16="http://schemas.microsoft.com/office/drawing/2014/main" id="{99D3A8FB-F2B5-4314-A7A7-8F9901581CD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248619CD-A754-4ABE-9E84-E579F18C2C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34DD952D-E689-47CE-91FD-F26A9EFCC8A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2C666A0E-B812-470F-8955-6CD80B9E0C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48" name="直線コネクタ 147">
          <a:extLst>
            <a:ext uri="{FF2B5EF4-FFF2-40B4-BE49-F238E27FC236}">
              <a16:creationId xmlns:a16="http://schemas.microsoft.com/office/drawing/2014/main" id="{72464931-9B24-48C6-9355-689EF35ABA81}"/>
            </a:ext>
          </a:extLst>
        </xdr:cNvPr>
        <xdr:cNvCxnSpPr/>
      </xdr:nvCxnSpPr>
      <xdr:spPr>
        <a:xfrm flipV="1">
          <a:off x="4634865" y="971550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133C6BF2-897D-4B57-BFB8-4C169D1DEB1C}"/>
            </a:ext>
          </a:extLst>
        </xdr:cNvPr>
        <xdr:cNvSpPr txBox="1"/>
      </xdr:nvSpPr>
      <xdr:spPr>
        <a:xfrm>
          <a:off x="4673600" y="1104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0" name="直線コネクタ 149">
          <a:extLst>
            <a:ext uri="{FF2B5EF4-FFF2-40B4-BE49-F238E27FC236}">
              <a16:creationId xmlns:a16="http://schemas.microsoft.com/office/drawing/2014/main" id="{71CADA5B-E9EB-42A4-A386-93CE19004216}"/>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742A0082-46F5-4F87-AD3A-AA8E729CA390}"/>
            </a:ext>
          </a:extLst>
        </xdr:cNvPr>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52" name="直線コネクタ 151">
          <a:extLst>
            <a:ext uri="{FF2B5EF4-FFF2-40B4-BE49-F238E27FC236}">
              <a16:creationId xmlns:a16="http://schemas.microsoft.com/office/drawing/2014/main" id="{809D898A-F73C-45CB-BF3F-6EAD6E188795}"/>
            </a:ext>
          </a:extLst>
        </xdr:cNvPr>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E0833251-6B41-4593-8565-2E73D462DFAD}"/>
            </a:ext>
          </a:extLst>
        </xdr:cNvPr>
        <xdr:cNvSpPr txBox="1"/>
      </xdr:nvSpPr>
      <xdr:spPr>
        <a:xfrm>
          <a:off x="4673600" y="986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54" name="フローチャート: 判断 153">
          <a:extLst>
            <a:ext uri="{FF2B5EF4-FFF2-40B4-BE49-F238E27FC236}">
              <a16:creationId xmlns:a16="http://schemas.microsoft.com/office/drawing/2014/main" id="{D3C632AC-06BD-40A9-95EE-C98F9B396B80}"/>
            </a:ext>
          </a:extLst>
        </xdr:cNvPr>
        <xdr:cNvSpPr/>
      </xdr:nvSpPr>
      <xdr:spPr>
        <a:xfrm>
          <a:off x="45847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55" name="フローチャート: 判断 154">
          <a:extLst>
            <a:ext uri="{FF2B5EF4-FFF2-40B4-BE49-F238E27FC236}">
              <a16:creationId xmlns:a16="http://schemas.microsoft.com/office/drawing/2014/main" id="{3E0C49E7-D184-44F6-A96C-4E37783FE0C5}"/>
            </a:ext>
          </a:extLst>
        </xdr:cNvPr>
        <xdr:cNvSpPr/>
      </xdr:nvSpPr>
      <xdr:spPr>
        <a:xfrm>
          <a:off x="3746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56" name="フローチャート: 判断 155">
          <a:extLst>
            <a:ext uri="{FF2B5EF4-FFF2-40B4-BE49-F238E27FC236}">
              <a16:creationId xmlns:a16="http://schemas.microsoft.com/office/drawing/2014/main" id="{DEF2698F-D9B6-44D3-9C7F-3E3436E22FD0}"/>
            </a:ext>
          </a:extLst>
        </xdr:cNvPr>
        <xdr:cNvSpPr/>
      </xdr:nvSpPr>
      <xdr:spPr>
        <a:xfrm>
          <a:off x="2857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57" name="フローチャート: 判断 156">
          <a:extLst>
            <a:ext uri="{FF2B5EF4-FFF2-40B4-BE49-F238E27FC236}">
              <a16:creationId xmlns:a16="http://schemas.microsoft.com/office/drawing/2014/main" id="{9DB6F6BC-D2F3-4CFC-B67A-4C6A0EB5EF35}"/>
            </a:ext>
          </a:extLst>
        </xdr:cNvPr>
        <xdr:cNvSpPr/>
      </xdr:nvSpPr>
      <xdr:spPr>
        <a:xfrm>
          <a:off x="1968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C503B5A0-4400-428C-8FA7-519C1F6696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40A06EBC-5E12-4FA9-AE44-93201FE8398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A148EBD4-CF98-46FD-B5C8-81EAB995040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5DDCF6B2-F835-43AC-AC4F-A28B92F955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9F05D411-C01F-40DD-B536-B1D992AB8C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132080</xdr:rowOff>
    </xdr:from>
    <xdr:to>
      <xdr:col>24</xdr:col>
      <xdr:colOff>114300</xdr:colOff>
      <xdr:row>57</xdr:row>
      <xdr:rowOff>62230</xdr:rowOff>
    </xdr:to>
    <xdr:sp macro="" textlink="">
      <xdr:nvSpPr>
        <xdr:cNvPr id="163" name="楕円 162">
          <a:extLst>
            <a:ext uri="{FF2B5EF4-FFF2-40B4-BE49-F238E27FC236}">
              <a16:creationId xmlns:a16="http://schemas.microsoft.com/office/drawing/2014/main" id="{A9D492BD-7287-4372-AF86-C9A57BBD5A9C}"/>
            </a:ext>
          </a:extLst>
        </xdr:cNvPr>
        <xdr:cNvSpPr/>
      </xdr:nvSpPr>
      <xdr:spPr>
        <a:xfrm>
          <a:off x="4584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47007</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33BB2833-373C-4973-BC09-189D90E2EF89}"/>
            </a:ext>
          </a:extLst>
        </xdr:cNvPr>
        <xdr:cNvSpPr txBox="1"/>
      </xdr:nvSpPr>
      <xdr:spPr>
        <a:xfrm>
          <a:off x="4673600" y="964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156845</xdr:rowOff>
    </xdr:from>
    <xdr:to>
      <xdr:col>20</xdr:col>
      <xdr:colOff>38100</xdr:colOff>
      <xdr:row>57</xdr:row>
      <xdr:rowOff>86995</xdr:rowOff>
    </xdr:to>
    <xdr:sp macro="" textlink="">
      <xdr:nvSpPr>
        <xdr:cNvPr id="165" name="楕円 164">
          <a:extLst>
            <a:ext uri="{FF2B5EF4-FFF2-40B4-BE49-F238E27FC236}">
              <a16:creationId xmlns:a16="http://schemas.microsoft.com/office/drawing/2014/main" id="{AE2F5202-EEDE-4464-B09F-714704F305CB}"/>
            </a:ext>
          </a:extLst>
        </xdr:cNvPr>
        <xdr:cNvSpPr/>
      </xdr:nvSpPr>
      <xdr:spPr>
        <a:xfrm>
          <a:off x="3746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xdr:rowOff>
    </xdr:from>
    <xdr:to>
      <xdr:col>24</xdr:col>
      <xdr:colOff>63500</xdr:colOff>
      <xdr:row>57</xdr:row>
      <xdr:rowOff>36195</xdr:rowOff>
    </xdr:to>
    <xdr:cxnSp macro="">
      <xdr:nvCxnSpPr>
        <xdr:cNvPr id="166" name="直線コネクタ 165">
          <a:extLst>
            <a:ext uri="{FF2B5EF4-FFF2-40B4-BE49-F238E27FC236}">
              <a16:creationId xmlns:a16="http://schemas.microsoft.com/office/drawing/2014/main" id="{6771989B-7F5A-4F00-8356-A2AFCD3F75C6}"/>
            </a:ext>
          </a:extLst>
        </xdr:cNvPr>
        <xdr:cNvCxnSpPr/>
      </xdr:nvCxnSpPr>
      <xdr:spPr>
        <a:xfrm flipV="1">
          <a:off x="3797300" y="97840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CF210664-18F0-4016-925F-D55594E33CD5}"/>
            </a:ext>
          </a:extLst>
        </xdr:cNvPr>
        <xdr:cNvSpPr txBox="1"/>
      </xdr:nvSpPr>
      <xdr:spPr>
        <a:xfrm>
          <a:off x="358204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27485374-B139-4A47-A6D7-848E4049DA8A}"/>
            </a:ext>
          </a:extLst>
        </xdr:cNvPr>
        <xdr:cNvSpPr txBox="1"/>
      </xdr:nvSpPr>
      <xdr:spPr>
        <a:xfrm>
          <a:off x="2705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69" name="n_3aveValue【橋りょう・トンネル】&#10;有形固定資産減価償却率">
          <a:extLst>
            <a:ext uri="{FF2B5EF4-FFF2-40B4-BE49-F238E27FC236}">
              <a16:creationId xmlns:a16="http://schemas.microsoft.com/office/drawing/2014/main" id="{94FDF781-8486-4330-9F3B-0467BB4B1227}"/>
            </a:ext>
          </a:extLst>
        </xdr:cNvPr>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103522</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1F807082-5CC8-41C7-BF4D-6C50E822BC90}"/>
            </a:ext>
          </a:extLst>
        </xdr:cNvPr>
        <xdr:cNvSpPr txBox="1"/>
      </xdr:nvSpPr>
      <xdr:spPr>
        <a:xfrm>
          <a:off x="35820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E531B1FE-AF85-403D-A12D-133B026458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BDCA9500-74CD-4378-8211-A878362803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B9A4BB74-E0A5-47D7-99BD-E36DAE8888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51D94326-E8F2-42D7-9C82-42A500E90C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FCB09737-F824-4E0B-A00F-ACAFB2E27C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947E804F-8E41-4EAD-A593-E489D9DEDF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1AA2EEDC-CAC7-462D-84BA-2ADD8F74EE3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EFC87C4F-D044-4AE3-BBF0-B0E6517E7F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DAEBD1DD-4452-48BC-A5FD-79D3B60C15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4153AD46-6EA3-449B-AD07-C727E42E7D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a:extLst>
            <a:ext uri="{FF2B5EF4-FFF2-40B4-BE49-F238E27FC236}">
              <a16:creationId xmlns:a16="http://schemas.microsoft.com/office/drawing/2014/main" id="{79ACB4CA-1A59-4868-8841-DCFDEED72ED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a:extLst>
            <a:ext uri="{FF2B5EF4-FFF2-40B4-BE49-F238E27FC236}">
              <a16:creationId xmlns:a16="http://schemas.microsoft.com/office/drawing/2014/main" id="{20DBE695-E19B-4954-B8DF-368331B4BF1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a:extLst>
            <a:ext uri="{FF2B5EF4-FFF2-40B4-BE49-F238E27FC236}">
              <a16:creationId xmlns:a16="http://schemas.microsoft.com/office/drawing/2014/main" id="{650A0553-DD76-4668-A959-D7A9CC2230A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a:extLst>
            <a:ext uri="{FF2B5EF4-FFF2-40B4-BE49-F238E27FC236}">
              <a16:creationId xmlns:a16="http://schemas.microsoft.com/office/drawing/2014/main" id="{4BE27F38-BB89-4BDC-9D9B-E477D131786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a:extLst>
            <a:ext uri="{FF2B5EF4-FFF2-40B4-BE49-F238E27FC236}">
              <a16:creationId xmlns:a16="http://schemas.microsoft.com/office/drawing/2014/main" id="{D8A15377-B3D3-436C-9921-F3AF8E83170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6" name="テキスト ボックス 185">
          <a:extLst>
            <a:ext uri="{FF2B5EF4-FFF2-40B4-BE49-F238E27FC236}">
              <a16:creationId xmlns:a16="http://schemas.microsoft.com/office/drawing/2014/main" id="{24394D19-C4F2-442F-9B6D-AC6BF233C77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a:extLst>
            <a:ext uri="{FF2B5EF4-FFF2-40B4-BE49-F238E27FC236}">
              <a16:creationId xmlns:a16="http://schemas.microsoft.com/office/drawing/2014/main" id="{ECB18427-8A3B-4B0B-B2CE-08B1E93E38E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8" name="テキスト ボックス 187">
          <a:extLst>
            <a:ext uri="{FF2B5EF4-FFF2-40B4-BE49-F238E27FC236}">
              <a16:creationId xmlns:a16="http://schemas.microsoft.com/office/drawing/2014/main" id="{308DB77A-6AC4-45CA-934B-F27322EEEDD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a:extLst>
            <a:ext uri="{FF2B5EF4-FFF2-40B4-BE49-F238E27FC236}">
              <a16:creationId xmlns:a16="http://schemas.microsoft.com/office/drawing/2014/main" id="{CDDDA1BB-5C69-48F4-BD4F-65ADD629870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0" name="テキスト ボックス 189">
          <a:extLst>
            <a:ext uri="{FF2B5EF4-FFF2-40B4-BE49-F238E27FC236}">
              <a16:creationId xmlns:a16="http://schemas.microsoft.com/office/drawing/2014/main" id="{7EE75510-BA93-4FBC-AA7A-24798998B247}"/>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6ACD0A1B-07AA-4791-9C42-D7145CA20B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a:extLst>
            <a:ext uri="{FF2B5EF4-FFF2-40B4-BE49-F238E27FC236}">
              <a16:creationId xmlns:a16="http://schemas.microsoft.com/office/drawing/2014/main" id="{E041C6B7-FB9E-4304-80D6-E15641969A5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4406721E-79D9-4C91-B4EA-48F983CC37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194" name="直線コネクタ 193">
          <a:extLst>
            <a:ext uri="{FF2B5EF4-FFF2-40B4-BE49-F238E27FC236}">
              <a16:creationId xmlns:a16="http://schemas.microsoft.com/office/drawing/2014/main" id="{EF7FEF62-1D9F-4A14-918C-1CCEF8C8A1C6}"/>
            </a:ext>
          </a:extLst>
        </xdr:cNvPr>
        <xdr:cNvCxnSpPr/>
      </xdr:nvCxnSpPr>
      <xdr:spPr>
        <a:xfrm flipV="1">
          <a:off x="10476865" y="9716769"/>
          <a:ext cx="0" cy="128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09B211D4-AA18-4A1D-BF0B-3CABEB937075}"/>
            </a:ext>
          </a:extLst>
        </xdr:cNvPr>
        <xdr:cNvSpPr txBox="1"/>
      </xdr:nvSpPr>
      <xdr:spPr>
        <a:xfrm>
          <a:off x="10515600" y="11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196" name="直線コネクタ 195">
          <a:extLst>
            <a:ext uri="{FF2B5EF4-FFF2-40B4-BE49-F238E27FC236}">
              <a16:creationId xmlns:a16="http://schemas.microsoft.com/office/drawing/2014/main" id="{6FD8CDC6-1A57-4EB3-9486-0227183F5811}"/>
            </a:ext>
          </a:extLst>
        </xdr:cNvPr>
        <xdr:cNvCxnSpPr/>
      </xdr:nvCxnSpPr>
      <xdr:spPr>
        <a:xfrm>
          <a:off x="10388600" y="11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197" name="【橋りょう・トンネル】&#10;一人当たり有形固定資産（償却資産）額最大値テキスト">
          <a:extLst>
            <a:ext uri="{FF2B5EF4-FFF2-40B4-BE49-F238E27FC236}">
              <a16:creationId xmlns:a16="http://schemas.microsoft.com/office/drawing/2014/main" id="{0801455A-2ED8-48A1-9092-8D5FAEF1EF08}"/>
            </a:ext>
          </a:extLst>
        </xdr:cNvPr>
        <xdr:cNvSpPr txBox="1"/>
      </xdr:nvSpPr>
      <xdr:spPr>
        <a:xfrm>
          <a:off x="10515600" y="94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198" name="直線コネクタ 197">
          <a:extLst>
            <a:ext uri="{FF2B5EF4-FFF2-40B4-BE49-F238E27FC236}">
              <a16:creationId xmlns:a16="http://schemas.microsoft.com/office/drawing/2014/main" id="{4E7EED7B-7305-45CF-A78C-3DDFDE656583}"/>
            </a:ext>
          </a:extLst>
        </xdr:cNvPr>
        <xdr:cNvCxnSpPr/>
      </xdr:nvCxnSpPr>
      <xdr:spPr>
        <a:xfrm>
          <a:off x="10388600" y="971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B28ED49E-1292-4639-B770-F041D63017F6}"/>
            </a:ext>
          </a:extLst>
        </xdr:cNvPr>
        <xdr:cNvSpPr txBox="1"/>
      </xdr:nvSpPr>
      <xdr:spPr>
        <a:xfrm>
          <a:off x="10515600" y="10393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00" name="フローチャート: 判断 199">
          <a:extLst>
            <a:ext uri="{FF2B5EF4-FFF2-40B4-BE49-F238E27FC236}">
              <a16:creationId xmlns:a16="http://schemas.microsoft.com/office/drawing/2014/main" id="{1CAC7381-31E3-42E1-89B7-4AED346277B8}"/>
            </a:ext>
          </a:extLst>
        </xdr:cNvPr>
        <xdr:cNvSpPr/>
      </xdr:nvSpPr>
      <xdr:spPr>
        <a:xfrm>
          <a:off x="10426700" y="1054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01" name="フローチャート: 判断 200">
          <a:extLst>
            <a:ext uri="{FF2B5EF4-FFF2-40B4-BE49-F238E27FC236}">
              <a16:creationId xmlns:a16="http://schemas.microsoft.com/office/drawing/2014/main" id="{B1DCD3FD-0C2D-466F-9D21-24032946D475}"/>
            </a:ext>
          </a:extLst>
        </xdr:cNvPr>
        <xdr:cNvSpPr/>
      </xdr:nvSpPr>
      <xdr:spPr>
        <a:xfrm>
          <a:off x="9588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02" name="フローチャート: 判断 201">
          <a:extLst>
            <a:ext uri="{FF2B5EF4-FFF2-40B4-BE49-F238E27FC236}">
              <a16:creationId xmlns:a16="http://schemas.microsoft.com/office/drawing/2014/main" id="{41610FD2-6CBA-4A4C-A96E-F8A20BE7E08A}"/>
            </a:ext>
          </a:extLst>
        </xdr:cNvPr>
        <xdr:cNvSpPr/>
      </xdr:nvSpPr>
      <xdr:spPr>
        <a:xfrm>
          <a:off x="8699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03" name="フローチャート: 判断 202">
          <a:extLst>
            <a:ext uri="{FF2B5EF4-FFF2-40B4-BE49-F238E27FC236}">
              <a16:creationId xmlns:a16="http://schemas.microsoft.com/office/drawing/2014/main" id="{910986D4-6974-4807-B81E-9B71AC77BF78}"/>
            </a:ext>
          </a:extLst>
        </xdr:cNvPr>
        <xdr:cNvSpPr/>
      </xdr:nvSpPr>
      <xdr:spPr>
        <a:xfrm>
          <a:off x="7810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52B1912B-C34F-411D-B0D2-9F7DFF6419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2D821154-A5AD-4A67-A05F-C9ECCEFE158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F173940-9661-41A0-B2B4-70E92B6B3B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CEA86F33-2240-4D7A-BE7E-99B973EAC87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990D1618-2535-4024-80A7-5C03BC2EE9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124464</xdr:rowOff>
    </xdr:from>
    <xdr:to>
      <xdr:col>55</xdr:col>
      <xdr:colOff>50800</xdr:colOff>
      <xdr:row>63</xdr:row>
      <xdr:rowOff>54614</xdr:rowOff>
    </xdr:to>
    <xdr:sp macro="" textlink="">
      <xdr:nvSpPr>
        <xdr:cNvPr id="209" name="楕円 208">
          <a:extLst>
            <a:ext uri="{FF2B5EF4-FFF2-40B4-BE49-F238E27FC236}">
              <a16:creationId xmlns:a16="http://schemas.microsoft.com/office/drawing/2014/main" id="{1BB077CD-A67E-48D8-9C15-6677D8C6DB8F}"/>
            </a:ext>
          </a:extLst>
        </xdr:cNvPr>
        <xdr:cNvSpPr/>
      </xdr:nvSpPr>
      <xdr:spPr>
        <a:xfrm>
          <a:off x="10426700" y="107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102891</xdr:rowOff>
    </xdr:from>
    <xdr:ext cx="534377" cy="259045"/>
    <xdr:sp macro="" textlink="">
      <xdr:nvSpPr>
        <xdr:cNvPr id="210" name="【橋りょう・トンネル】&#10;一人当たり有形固定資産（償却資産）額該当値テキスト">
          <a:extLst>
            <a:ext uri="{FF2B5EF4-FFF2-40B4-BE49-F238E27FC236}">
              <a16:creationId xmlns:a16="http://schemas.microsoft.com/office/drawing/2014/main" id="{1F34ADBA-9964-4530-8B24-8278F25B556B}"/>
            </a:ext>
          </a:extLst>
        </xdr:cNvPr>
        <xdr:cNvSpPr txBox="1"/>
      </xdr:nvSpPr>
      <xdr:spPr>
        <a:xfrm>
          <a:off x="10515600" y="1073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125016</xdr:rowOff>
    </xdr:from>
    <xdr:to>
      <xdr:col>50</xdr:col>
      <xdr:colOff>165100</xdr:colOff>
      <xdr:row>63</xdr:row>
      <xdr:rowOff>55166</xdr:rowOff>
    </xdr:to>
    <xdr:sp macro="" textlink="">
      <xdr:nvSpPr>
        <xdr:cNvPr id="211" name="楕円 210">
          <a:extLst>
            <a:ext uri="{FF2B5EF4-FFF2-40B4-BE49-F238E27FC236}">
              <a16:creationId xmlns:a16="http://schemas.microsoft.com/office/drawing/2014/main" id="{5C64A54D-FED8-403C-8A55-332FBCDE2774}"/>
            </a:ext>
          </a:extLst>
        </xdr:cNvPr>
        <xdr:cNvSpPr/>
      </xdr:nvSpPr>
      <xdr:spPr>
        <a:xfrm>
          <a:off x="9588500" y="107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3814</xdr:rowOff>
    </xdr:from>
    <xdr:to>
      <xdr:col>55</xdr:col>
      <xdr:colOff>0</xdr:colOff>
      <xdr:row>63</xdr:row>
      <xdr:rowOff>4366</xdr:rowOff>
    </xdr:to>
    <xdr:cxnSp macro="">
      <xdr:nvCxnSpPr>
        <xdr:cNvPr id="212" name="直線コネクタ 211">
          <a:extLst>
            <a:ext uri="{FF2B5EF4-FFF2-40B4-BE49-F238E27FC236}">
              <a16:creationId xmlns:a16="http://schemas.microsoft.com/office/drawing/2014/main" id="{F6C8B57B-988A-4623-A0A0-A0FE96473908}"/>
            </a:ext>
          </a:extLst>
        </xdr:cNvPr>
        <xdr:cNvCxnSpPr/>
      </xdr:nvCxnSpPr>
      <xdr:spPr>
        <a:xfrm flipV="1">
          <a:off x="9639300" y="10805164"/>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id="{BAC7FB08-2C94-46A2-B374-A9A7855A009E}"/>
            </a:ext>
          </a:extLst>
        </xdr:cNvPr>
        <xdr:cNvSpPr txBox="1"/>
      </xdr:nvSpPr>
      <xdr:spPr>
        <a:xfrm>
          <a:off x="93270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14" name="n_2aveValue【橋りょう・トンネル】&#10;一人当たり有形固定資産（償却資産）額">
          <a:extLst>
            <a:ext uri="{FF2B5EF4-FFF2-40B4-BE49-F238E27FC236}">
              <a16:creationId xmlns:a16="http://schemas.microsoft.com/office/drawing/2014/main" id="{A6F6A49B-7BC1-4C39-B392-9AAC12FB9805}"/>
            </a:ext>
          </a:extLst>
        </xdr:cNvPr>
        <xdr:cNvSpPr txBox="1"/>
      </xdr:nvSpPr>
      <xdr:spPr>
        <a:xfrm>
          <a:off x="8450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id="{1A6AC187-CEAF-438B-A3C5-E4686B762CAD}"/>
            </a:ext>
          </a:extLst>
        </xdr:cNvPr>
        <xdr:cNvSpPr txBox="1"/>
      </xdr:nvSpPr>
      <xdr:spPr>
        <a:xfrm>
          <a:off x="7561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46293</xdr:rowOff>
    </xdr:from>
    <xdr:ext cx="534377" cy="259045"/>
    <xdr:sp macro="" textlink="">
      <xdr:nvSpPr>
        <xdr:cNvPr id="216" name="n_1mainValue【橋りょう・トンネル】&#10;一人当たり有形固定資産（償却資産）額">
          <a:extLst>
            <a:ext uri="{FF2B5EF4-FFF2-40B4-BE49-F238E27FC236}">
              <a16:creationId xmlns:a16="http://schemas.microsoft.com/office/drawing/2014/main" id="{36DC98B3-3490-48E3-A8E1-3DF32A213BA0}"/>
            </a:ext>
          </a:extLst>
        </xdr:cNvPr>
        <xdr:cNvSpPr txBox="1"/>
      </xdr:nvSpPr>
      <xdr:spPr>
        <a:xfrm>
          <a:off x="9359411" y="1084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3C2FA451-5A78-406E-B023-E485FA6C9E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AEB69414-FBF5-47AC-A334-010677E8F45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32CB5BBE-6416-486A-858E-106C5FBF31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07B64519-18F1-4C31-8AC0-7F8B7778B2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DC7E148A-53D5-4351-8BA8-2EA585DAB3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8E2A7791-4994-4CED-8763-AEC66BB33C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755D5F5D-39B3-4960-B4B9-7DE8785C5F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1ED4C43B-1AA2-4913-91F5-1054C2BFDC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D62BDEFF-CF13-49B1-9764-BFD1EE9D53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2E2566C4-D4FE-4948-B846-7D22F57060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7" name="テキスト ボックス 226">
          <a:extLst>
            <a:ext uri="{FF2B5EF4-FFF2-40B4-BE49-F238E27FC236}">
              <a16:creationId xmlns:a16="http://schemas.microsoft.com/office/drawing/2014/main" id="{1FA3236D-1B09-423E-9FFD-9CBB49F1F54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a:extLst>
            <a:ext uri="{FF2B5EF4-FFF2-40B4-BE49-F238E27FC236}">
              <a16:creationId xmlns:a16="http://schemas.microsoft.com/office/drawing/2014/main" id="{4FCD3BDC-F00F-4DAF-BA67-D419A28A4EF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a:extLst>
            <a:ext uri="{FF2B5EF4-FFF2-40B4-BE49-F238E27FC236}">
              <a16:creationId xmlns:a16="http://schemas.microsoft.com/office/drawing/2014/main" id="{9D045465-D858-44CC-A35D-EBE9158CD9A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a:extLst>
            <a:ext uri="{FF2B5EF4-FFF2-40B4-BE49-F238E27FC236}">
              <a16:creationId xmlns:a16="http://schemas.microsoft.com/office/drawing/2014/main" id="{638082CF-CAA2-42A8-914C-E2CEB6862D7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825D3C0E-07FB-40BA-90BE-B065AF8539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a:extLst>
            <a:ext uri="{FF2B5EF4-FFF2-40B4-BE49-F238E27FC236}">
              <a16:creationId xmlns:a16="http://schemas.microsoft.com/office/drawing/2014/main" id="{5AE74ECF-D2C6-4191-B9B8-178315C9E8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48674159-E56F-4B90-B2AB-4DAE33E3476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a:extLst>
            <a:ext uri="{FF2B5EF4-FFF2-40B4-BE49-F238E27FC236}">
              <a16:creationId xmlns:a16="http://schemas.microsoft.com/office/drawing/2014/main" id="{ACC0BADF-3525-462D-BA11-60B0E89522D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FDEA1EEE-27A9-48C5-9955-29AAEB7B6B1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a:extLst>
            <a:ext uri="{FF2B5EF4-FFF2-40B4-BE49-F238E27FC236}">
              <a16:creationId xmlns:a16="http://schemas.microsoft.com/office/drawing/2014/main" id="{32027C4F-11F7-4CA5-8507-04689FC81E8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7" name="テキスト ボックス 236">
          <a:extLst>
            <a:ext uri="{FF2B5EF4-FFF2-40B4-BE49-F238E27FC236}">
              <a16:creationId xmlns:a16="http://schemas.microsoft.com/office/drawing/2014/main" id="{D2AC8A5C-0C59-42E0-969E-794112026B2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C91F1096-5F63-482B-B9F7-AEE9681D62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9" name="テキスト ボックス 238">
          <a:extLst>
            <a:ext uri="{FF2B5EF4-FFF2-40B4-BE49-F238E27FC236}">
              <a16:creationId xmlns:a16="http://schemas.microsoft.com/office/drawing/2014/main" id="{99E97D84-8F86-4F85-B4EE-F0CB3DE430A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a:extLst>
            <a:ext uri="{FF2B5EF4-FFF2-40B4-BE49-F238E27FC236}">
              <a16:creationId xmlns:a16="http://schemas.microsoft.com/office/drawing/2014/main" id="{4E0AE4AB-1D18-46AC-AB1A-85112E9D0C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41" name="直線コネクタ 240">
          <a:extLst>
            <a:ext uri="{FF2B5EF4-FFF2-40B4-BE49-F238E27FC236}">
              <a16:creationId xmlns:a16="http://schemas.microsoft.com/office/drawing/2014/main" id="{F8E5BF32-C831-48FC-B495-6E55B9ABC480}"/>
            </a:ext>
          </a:extLst>
        </xdr:cNvPr>
        <xdr:cNvCxnSpPr/>
      </xdr:nvCxnSpPr>
      <xdr:spPr>
        <a:xfrm flipV="1">
          <a:off x="4634865" y="13434061"/>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42" name="【公営住宅】&#10;有形固定資産減価償却率最小値テキスト">
          <a:extLst>
            <a:ext uri="{FF2B5EF4-FFF2-40B4-BE49-F238E27FC236}">
              <a16:creationId xmlns:a16="http://schemas.microsoft.com/office/drawing/2014/main" id="{D29A95FD-379C-4C14-A466-E2A22B4307AA}"/>
            </a:ext>
          </a:extLst>
        </xdr:cNvPr>
        <xdr:cNvSpPr txBox="1"/>
      </xdr:nvSpPr>
      <xdr:spPr>
        <a:xfrm>
          <a:off x="46736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43" name="直線コネクタ 242">
          <a:extLst>
            <a:ext uri="{FF2B5EF4-FFF2-40B4-BE49-F238E27FC236}">
              <a16:creationId xmlns:a16="http://schemas.microsoft.com/office/drawing/2014/main" id="{53C55E07-3AE0-4862-81F0-E355BEC5B85B}"/>
            </a:ext>
          </a:extLst>
        </xdr:cNvPr>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44" name="【公営住宅】&#10;有形固定資産減価償却率最大値テキスト">
          <a:extLst>
            <a:ext uri="{FF2B5EF4-FFF2-40B4-BE49-F238E27FC236}">
              <a16:creationId xmlns:a16="http://schemas.microsoft.com/office/drawing/2014/main" id="{20FBA03D-9105-40E6-BE96-C65A9292CE25}"/>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45" name="直線コネクタ 244">
          <a:extLst>
            <a:ext uri="{FF2B5EF4-FFF2-40B4-BE49-F238E27FC236}">
              <a16:creationId xmlns:a16="http://schemas.microsoft.com/office/drawing/2014/main" id="{67640799-4EC8-46A3-97DF-A593976B2F11}"/>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46" name="【公営住宅】&#10;有形固定資産減価償却率平均値テキスト">
          <a:extLst>
            <a:ext uri="{FF2B5EF4-FFF2-40B4-BE49-F238E27FC236}">
              <a16:creationId xmlns:a16="http://schemas.microsoft.com/office/drawing/2014/main" id="{AD39D165-5C9A-4487-BF13-47CCBD305186}"/>
            </a:ext>
          </a:extLst>
        </xdr:cNvPr>
        <xdr:cNvSpPr txBox="1"/>
      </xdr:nvSpPr>
      <xdr:spPr>
        <a:xfrm>
          <a:off x="4673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47" name="フローチャート: 判断 246">
          <a:extLst>
            <a:ext uri="{FF2B5EF4-FFF2-40B4-BE49-F238E27FC236}">
              <a16:creationId xmlns:a16="http://schemas.microsoft.com/office/drawing/2014/main" id="{9EF3A1C7-3340-41CB-9633-F09A1AB633EE}"/>
            </a:ext>
          </a:extLst>
        </xdr:cNvPr>
        <xdr:cNvSpPr/>
      </xdr:nvSpPr>
      <xdr:spPr>
        <a:xfrm>
          <a:off x="4584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48" name="フローチャート: 判断 247">
          <a:extLst>
            <a:ext uri="{FF2B5EF4-FFF2-40B4-BE49-F238E27FC236}">
              <a16:creationId xmlns:a16="http://schemas.microsoft.com/office/drawing/2014/main" id="{0540D059-B90D-48D5-8A7E-62AFF9C9872F}"/>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49" name="フローチャート: 判断 248">
          <a:extLst>
            <a:ext uri="{FF2B5EF4-FFF2-40B4-BE49-F238E27FC236}">
              <a16:creationId xmlns:a16="http://schemas.microsoft.com/office/drawing/2014/main" id="{99466702-2219-4AAB-985A-E40A43BF64DE}"/>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50" name="フローチャート: 判断 249">
          <a:extLst>
            <a:ext uri="{FF2B5EF4-FFF2-40B4-BE49-F238E27FC236}">
              <a16:creationId xmlns:a16="http://schemas.microsoft.com/office/drawing/2014/main" id="{DCEFA859-17D0-49DD-B4BC-247063C808F9}"/>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29D241B-2F94-4D0A-B295-64FED706159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120CC7E-054B-4647-85F1-CAFDB6D89B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E1C30ED4-1CCB-4A63-B1E8-326EECA55B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31AAF40-87F2-4D21-A47E-00037D55AB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ED022B43-94E6-435B-BD18-FB0A050AF9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10161</xdr:rowOff>
    </xdr:from>
    <xdr:to>
      <xdr:col>24</xdr:col>
      <xdr:colOff>114300</xdr:colOff>
      <xdr:row>78</xdr:row>
      <xdr:rowOff>111761</xdr:rowOff>
    </xdr:to>
    <xdr:sp macro="" textlink="">
      <xdr:nvSpPr>
        <xdr:cNvPr id="256" name="楕円 255">
          <a:extLst>
            <a:ext uri="{FF2B5EF4-FFF2-40B4-BE49-F238E27FC236}">
              <a16:creationId xmlns:a16="http://schemas.microsoft.com/office/drawing/2014/main" id="{3B054D56-434F-4E4D-B9FE-83B942AF37D9}"/>
            </a:ext>
          </a:extLst>
        </xdr:cNvPr>
        <xdr:cNvSpPr/>
      </xdr:nvSpPr>
      <xdr:spPr>
        <a:xfrm>
          <a:off x="4584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134638</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3192E30D-220E-43B2-A819-DA7F62A12657}"/>
            </a:ext>
          </a:extLst>
        </xdr:cNvPr>
        <xdr:cNvSpPr txBox="1"/>
      </xdr:nvSpPr>
      <xdr:spPr>
        <a:xfrm>
          <a:off x="46736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36830</xdr:rowOff>
    </xdr:from>
    <xdr:to>
      <xdr:col>20</xdr:col>
      <xdr:colOff>38100</xdr:colOff>
      <xdr:row>78</xdr:row>
      <xdr:rowOff>138430</xdr:rowOff>
    </xdr:to>
    <xdr:sp macro="" textlink="">
      <xdr:nvSpPr>
        <xdr:cNvPr id="258" name="楕円 257">
          <a:extLst>
            <a:ext uri="{FF2B5EF4-FFF2-40B4-BE49-F238E27FC236}">
              <a16:creationId xmlns:a16="http://schemas.microsoft.com/office/drawing/2014/main" id="{81B12885-89F5-451B-ADE6-1447F5586057}"/>
            </a:ext>
          </a:extLst>
        </xdr:cNvPr>
        <xdr:cNvSpPr/>
      </xdr:nvSpPr>
      <xdr:spPr>
        <a:xfrm>
          <a:off x="3746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60961</xdr:rowOff>
    </xdr:from>
    <xdr:to>
      <xdr:col>24</xdr:col>
      <xdr:colOff>63500</xdr:colOff>
      <xdr:row>78</xdr:row>
      <xdr:rowOff>87630</xdr:rowOff>
    </xdr:to>
    <xdr:cxnSp macro="">
      <xdr:nvCxnSpPr>
        <xdr:cNvPr id="259" name="直線コネクタ 258">
          <a:extLst>
            <a:ext uri="{FF2B5EF4-FFF2-40B4-BE49-F238E27FC236}">
              <a16:creationId xmlns:a16="http://schemas.microsoft.com/office/drawing/2014/main" id="{C7A2B593-7437-4C60-BF25-D49075274DA9}"/>
            </a:ext>
          </a:extLst>
        </xdr:cNvPr>
        <xdr:cNvCxnSpPr/>
      </xdr:nvCxnSpPr>
      <xdr:spPr>
        <a:xfrm flipV="1">
          <a:off x="3797300" y="134340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60" name="n_1aveValue【公営住宅】&#10;有形固定資産減価償却率">
          <a:extLst>
            <a:ext uri="{FF2B5EF4-FFF2-40B4-BE49-F238E27FC236}">
              <a16:creationId xmlns:a16="http://schemas.microsoft.com/office/drawing/2014/main" id="{9D4603B9-DCF1-41CF-A771-65564A443DEA}"/>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61" name="n_2aveValue【公営住宅】&#10;有形固定資産減価償却率">
          <a:extLst>
            <a:ext uri="{FF2B5EF4-FFF2-40B4-BE49-F238E27FC236}">
              <a16:creationId xmlns:a16="http://schemas.microsoft.com/office/drawing/2014/main" id="{E988EFB9-72FA-4671-82B6-FF0F6FA2E89F}"/>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62" name="n_3aveValue【公営住宅】&#10;有形固定資産減価償却率">
          <a:extLst>
            <a:ext uri="{FF2B5EF4-FFF2-40B4-BE49-F238E27FC236}">
              <a16:creationId xmlns:a16="http://schemas.microsoft.com/office/drawing/2014/main" id="{8746B2B4-7EF8-41C7-9F28-A5D615FC2697}"/>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154957</xdr:rowOff>
    </xdr:from>
    <xdr:ext cx="405111" cy="259045"/>
    <xdr:sp macro="" textlink="">
      <xdr:nvSpPr>
        <xdr:cNvPr id="263" name="n_1mainValue【公営住宅】&#10;有形固定資産減価償却率">
          <a:extLst>
            <a:ext uri="{FF2B5EF4-FFF2-40B4-BE49-F238E27FC236}">
              <a16:creationId xmlns:a16="http://schemas.microsoft.com/office/drawing/2014/main" id="{DF884486-F500-411B-8EA4-F7D405DD6185}"/>
            </a:ext>
          </a:extLst>
        </xdr:cNvPr>
        <xdr:cNvSpPr txBox="1"/>
      </xdr:nvSpPr>
      <xdr:spPr>
        <a:xfrm>
          <a:off x="35820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028DC228-0855-4AF1-ADA4-9DBA287255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CD4A9A53-DA19-43CD-9D3D-92C2C17D5A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158B6356-DE2F-4EE8-AC38-DFE0063942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04F0977A-4B5F-4722-A798-3576DC06B3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EC27EBA2-3544-43C2-A21D-D4B2736410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F9362AE6-7394-40FF-9146-3A3E449C78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21BE023D-EAAA-4A1E-AB7D-18986D7D8F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F159E873-EA26-4B26-B9A8-65F23BA5B3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9B0B8807-0997-4FF4-A460-F1082252F3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04B3F045-957D-4870-A0FC-724F43E2A49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4" name="直線コネクタ 273">
          <a:extLst>
            <a:ext uri="{FF2B5EF4-FFF2-40B4-BE49-F238E27FC236}">
              <a16:creationId xmlns:a16="http://schemas.microsoft.com/office/drawing/2014/main" id="{8DAFD612-089E-48D7-A4F1-63B2FCC3C98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2915EECF-0AB8-445B-8140-09245FB9F19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6" name="直線コネクタ 275">
          <a:extLst>
            <a:ext uri="{FF2B5EF4-FFF2-40B4-BE49-F238E27FC236}">
              <a16:creationId xmlns:a16="http://schemas.microsoft.com/office/drawing/2014/main" id="{31D330D5-D24E-4ED0-8ED5-D85E047F52F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7" name="テキスト ボックス 276">
          <a:extLst>
            <a:ext uri="{FF2B5EF4-FFF2-40B4-BE49-F238E27FC236}">
              <a16:creationId xmlns:a16="http://schemas.microsoft.com/office/drawing/2014/main" id="{837F6255-E5B6-4923-80A6-8D7DAD6BB38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8" name="直線コネクタ 277">
          <a:extLst>
            <a:ext uri="{FF2B5EF4-FFF2-40B4-BE49-F238E27FC236}">
              <a16:creationId xmlns:a16="http://schemas.microsoft.com/office/drawing/2014/main" id="{629774AB-8652-422A-99A2-8BCDA9A71C8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9" name="テキスト ボックス 278">
          <a:extLst>
            <a:ext uri="{FF2B5EF4-FFF2-40B4-BE49-F238E27FC236}">
              <a16:creationId xmlns:a16="http://schemas.microsoft.com/office/drawing/2014/main" id="{4E04F58D-A073-485D-85DA-9E27C313D47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0" name="直線コネクタ 279">
          <a:extLst>
            <a:ext uri="{FF2B5EF4-FFF2-40B4-BE49-F238E27FC236}">
              <a16:creationId xmlns:a16="http://schemas.microsoft.com/office/drawing/2014/main" id="{096A7B5A-C71D-444B-9107-C535B41AABC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1" name="テキスト ボックス 280">
          <a:extLst>
            <a:ext uri="{FF2B5EF4-FFF2-40B4-BE49-F238E27FC236}">
              <a16:creationId xmlns:a16="http://schemas.microsoft.com/office/drawing/2014/main" id="{58CB180B-1490-4746-9B20-B507C4D20A6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30677A08-5C4D-4F8D-9E66-193E49E26C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a:extLst>
            <a:ext uri="{FF2B5EF4-FFF2-40B4-BE49-F238E27FC236}">
              <a16:creationId xmlns:a16="http://schemas.microsoft.com/office/drawing/2014/main" id="{4D92E835-D46D-40D4-90DB-AEDB1CB393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a:extLst>
            <a:ext uri="{FF2B5EF4-FFF2-40B4-BE49-F238E27FC236}">
              <a16:creationId xmlns:a16="http://schemas.microsoft.com/office/drawing/2014/main" id="{CF021A52-5F93-4CEA-982F-1BE5771C54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285" name="直線コネクタ 284">
          <a:extLst>
            <a:ext uri="{FF2B5EF4-FFF2-40B4-BE49-F238E27FC236}">
              <a16:creationId xmlns:a16="http://schemas.microsoft.com/office/drawing/2014/main" id="{71E47BC1-48C5-4A33-BBD0-B40EB768CCB0}"/>
            </a:ext>
          </a:extLst>
        </xdr:cNvPr>
        <xdr:cNvCxnSpPr/>
      </xdr:nvCxnSpPr>
      <xdr:spPr>
        <a:xfrm flipV="1">
          <a:off x="10476865" y="13565276"/>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286" name="【公営住宅】&#10;一人当たり面積最小値テキスト">
          <a:extLst>
            <a:ext uri="{FF2B5EF4-FFF2-40B4-BE49-F238E27FC236}">
              <a16:creationId xmlns:a16="http://schemas.microsoft.com/office/drawing/2014/main" id="{A7173D4B-6662-4333-B23C-F5B312D933BF}"/>
            </a:ext>
          </a:extLst>
        </xdr:cNvPr>
        <xdr:cNvSpPr txBox="1"/>
      </xdr:nvSpPr>
      <xdr:spPr>
        <a:xfrm>
          <a:off x="10515600" y="1473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287" name="直線コネクタ 286">
          <a:extLst>
            <a:ext uri="{FF2B5EF4-FFF2-40B4-BE49-F238E27FC236}">
              <a16:creationId xmlns:a16="http://schemas.microsoft.com/office/drawing/2014/main" id="{4B85EEBE-AFDC-4A94-BBBD-B3C8434E6BE4}"/>
            </a:ext>
          </a:extLst>
        </xdr:cNvPr>
        <xdr:cNvCxnSpPr/>
      </xdr:nvCxnSpPr>
      <xdr:spPr>
        <a:xfrm>
          <a:off x="10388600" y="1473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288" name="【公営住宅】&#10;一人当たり面積最大値テキスト">
          <a:extLst>
            <a:ext uri="{FF2B5EF4-FFF2-40B4-BE49-F238E27FC236}">
              <a16:creationId xmlns:a16="http://schemas.microsoft.com/office/drawing/2014/main" id="{44E22DD1-A8BD-44AC-8821-FD12E8C2B379}"/>
            </a:ext>
          </a:extLst>
        </xdr:cNvPr>
        <xdr:cNvSpPr txBox="1"/>
      </xdr:nvSpPr>
      <xdr:spPr>
        <a:xfrm>
          <a:off x="10515600" y="133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289" name="直線コネクタ 288">
          <a:extLst>
            <a:ext uri="{FF2B5EF4-FFF2-40B4-BE49-F238E27FC236}">
              <a16:creationId xmlns:a16="http://schemas.microsoft.com/office/drawing/2014/main" id="{47044629-9BF7-4CD6-9FB4-F97AB3CB2835}"/>
            </a:ext>
          </a:extLst>
        </xdr:cNvPr>
        <xdr:cNvCxnSpPr/>
      </xdr:nvCxnSpPr>
      <xdr:spPr>
        <a:xfrm>
          <a:off x="10388600" y="135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290" name="【公営住宅】&#10;一人当たり面積平均値テキスト">
          <a:extLst>
            <a:ext uri="{FF2B5EF4-FFF2-40B4-BE49-F238E27FC236}">
              <a16:creationId xmlns:a16="http://schemas.microsoft.com/office/drawing/2014/main" id="{BDE0E86E-2932-4A1E-A749-E8F53848E49C}"/>
            </a:ext>
          </a:extLst>
        </xdr:cNvPr>
        <xdr:cNvSpPr txBox="1"/>
      </xdr:nvSpPr>
      <xdr:spPr>
        <a:xfrm>
          <a:off x="10515600" y="1404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291" name="フローチャート: 判断 290">
          <a:extLst>
            <a:ext uri="{FF2B5EF4-FFF2-40B4-BE49-F238E27FC236}">
              <a16:creationId xmlns:a16="http://schemas.microsoft.com/office/drawing/2014/main" id="{357ADCF1-499E-4E16-87AA-D9A04534E167}"/>
            </a:ext>
          </a:extLst>
        </xdr:cNvPr>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2" name="フローチャート: 判断 291">
          <a:extLst>
            <a:ext uri="{FF2B5EF4-FFF2-40B4-BE49-F238E27FC236}">
              <a16:creationId xmlns:a16="http://schemas.microsoft.com/office/drawing/2014/main" id="{39F7B6E8-30CD-4AAF-9D08-7C3481168243}"/>
            </a:ext>
          </a:extLst>
        </xdr:cNvPr>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293" name="フローチャート: 判断 292">
          <a:extLst>
            <a:ext uri="{FF2B5EF4-FFF2-40B4-BE49-F238E27FC236}">
              <a16:creationId xmlns:a16="http://schemas.microsoft.com/office/drawing/2014/main" id="{13EC5D81-4481-4E29-842E-053D13A6221C}"/>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294" name="フローチャート: 判断 293">
          <a:extLst>
            <a:ext uri="{FF2B5EF4-FFF2-40B4-BE49-F238E27FC236}">
              <a16:creationId xmlns:a16="http://schemas.microsoft.com/office/drawing/2014/main" id="{BAB7C3D7-677B-43A8-B2ED-F663A3978E92}"/>
            </a:ext>
          </a:extLst>
        </xdr:cNvPr>
        <xdr:cNvSpPr/>
      </xdr:nvSpPr>
      <xdr:spPr>
        <a:xfrm>
          <a:off x="7810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014508E-E926-4D35-992E-0C8A8A5D8E8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8278AD0-4B03-44AD-9D3C-9E71011078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AA05E0E-3B20-49A2-A1D2-11B8780055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A810D7B-B9C0-4428-8F06-12DC8434D1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8552E9E-39C5-4538-8812-9F1C81563C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148692</xdr:rowOff>
    </xdr:from>
    <xdr:to>
      <xdr:col>55</xdr:col>
      <xdr:colOff>50800</xdr:colOff>
      <xdr:row>83</xdr:row>
      <xdr:rowOff>78842</xdr:rowOff>
    </xdr:to>
    <xdr:sp macro="" textlink="">
      <xdr:nvSpPr>
        <xdr:cNvPr id="300" name="楕円 299">
          <a:extLst>
            <a:ext uri="{FF2B5EF4-FFF2-40B4-BE49-F238E27FC236}">
              <a16:creationId xmlns:a16="http://schemas.microsoft.com/office/drawing/2014/main" id="{A6990D45-22C0-422E-AE9F-6B36533FC73B}"/>
            </a:ext>
          </a:extLst>
        </xdr:cNvPr>
        <xdr:cNvSpPr/>
      </xdr:nvSpPr>
      <xdr:spPr>
        <a:xfrm>
          <a:off x="10426700" y="142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127119</xdr:rowOff>
    </xdr:from>
    <xdr:ext cx="469744" cy="259045"/>
    <xdr:sp macro="" textlink="">
      <xdr:nvSpPr>
        <xdr:cNvPr id="301" name="【公営住宅】&#10;一人当たり面積該当値テキスト">
          <a:extLst>
            <a:ext uri="{FF2B5EF4-FFF2-40B4-BE49-F238E27FC236}">
              <a16:creationId xmlns:a16="http://schemas.microsoft.com/office/drawing/2014/main" id="{7523851F-FA18-404B-AE69-4D8C21912CC8}"/>
            </a:ext>
          </a:extLst>
        </xdr:cNvPr>
        <xdr:cNvSpPr txBox="1"/>
      </xdr:nvSpPr>
      <xdr:spPr>
        <a:xfrm>
          <a:off x="10515600" y="141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150064</xdr:rowOff>
    </xdr:from>
    <xdr:to>
      <xdr:col>50</xdr:col>
      <xdr:colOff>165100</xdr:colOff>
      <xdr:row>83</xdr:row>
      <xdr:rowOff>80214</xdr:rowOff>
    </xdr:to>
    <xdr:sp macro="" textlink="">
      <xdr:nvSpPr>
        <xdr:cNvPr id="302" name="楕円 301">
          <a:extLst>
            <a:ext uri="{FF2B5EF4-FFF2-40B4-BE49-F238E27FC236}">
              <a16:creationId xmlns:a16="http://schemas.microsoft.com/office/drawing/2014/main" id="{186AB203-56B4-4259-B503-DAB6D902D52C}"/>
            </a:ext>
          </a:extLst>
        </xdr:cNvPr>
        <xdr:cNvSpPr/>
      </xdr:nvSpPr>
      <xdr:spPr>
        <a:xfrm>
          <a:off x="9588500" y="142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28042</xdr:rowOff>
    </xdr:from>
    <xdr:to>
      <xdr:col>55</xdr:col>
      <xdr:colOff>0</xdr:colOff>
      <xdr:row>83</xdr:row>
      <xdr:rowOff>29414</xdr:rowOff>
    </xdr:to>
    <xdr:cxnSp macro="">
      <xdr:nvCxnSpPr>
        <xdr:cNvPr id="303" name="直線コネクタ 302">
          <a:extLst>
            <a:ext uri="{FF2B5EF4-FFF2-40B4-BE49-F238E27FC236}">
              <a16:creationId xmlns:a16="http://schemas.microsoft.com/office/drawing/2014/main" id="{75CA3B0E-82C5-43EF-B0F7-A4C299FE5E37}"/>
            </a:ext>
          </a:extLst>
        </xdr:cNvPr>
        <xdr:cNvCxnSpPr/>
      </xdr:nvCxnSpPr>
      <xdr:spPr>
        <a:xfrm flipV="1">
          <a:off x="9639300" y="1425839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04" name="n_1aveValue【公営住宅】&#10;一人当たり面積">
          <a:extLst>
            <a:ext uri="{FF2B5EF4-FFF2-40B4-BE49-F238E27FC236}">
              <a16:creationId xmlns:a16="http://schemas.microsoft.com/office/drawing/2014/main" id="{38D3BCBE-74DB-47B0-8C5E-D1F97B10A206}"/>
            </a:ext>
          </a:extLst>
        </xdr:cNvPr>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05" name="n_2aveValue【公営住宅】&#10;一人当たり面積">
          <a:extLst>
            <a:ext uri="{FF2B5EF4-FFF2-40B4-BE49-F238E27FC236}">
              <a16:creationId xmlns:a16="http://schemas.microsoft.com/office/drawing/2014/main" id="{A1B59314-9001-4CEC-BD3F-766DB9193F2B}"/>
            </a:ext>
          </a:extLst>
        </xdr:cNvPr>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06" name="n_3aveValue【公営住宅】&#10;一人当たり面積">
          <a:extLst>
            <a:ext uri="{FF2B5EF4-FFF2-40B4-BE49-F238E27FC236}">
              <a16:creationId xmlns:a16="http://schemas.microsoft.com/office/drawing/2014/main" id="{3C8EE110-64D7-4DF8-8684-A15CDADB7B8E}"/>
            </a:ext>
          </a:extLst>
        </xdr:cNvPr>
        <xdr:cNvSpPr txBox="1"/>
      </xdr:nvSpPr>
      <xdr:spPr>
        <a:xfrm>
          <a:off x="7626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71341</xdr:rowOff>
    </xdr:from>
    <xdr:ext cx="469744" cy="259045"/>
    <xdr:sp macro="" textlink="">
      <xdr:nvSpPr>
        <xdr:cNvPr id="307" name="n_1mainValue【公営住宅】&#10;一人当たり面積">
          <a:extLst>
            <a:ext uri="{FF2B5EF4-FFF2-40B4-BE49-F238E27FC236}">
              <a16:creationId xmlns:a16="http://schemas.microsoft.com/office/drawing/2014/main" id="{3E5A1E02-AC35-45CA-A54C-AEAE2431734F}"/>
            </a:ext>
          </a:extLst>
        </xdr:cNvPr>
        <xdr:cNvSpPr txBox="1"/>
      </xdr:nvSpPr>
      <xdr:spPr>
        <a:xfrm>
          <a:off x="9391727" y="143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01CDB6A3-093B-4DBC-BE62-5CDE1F58FD6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C0EE2B17-AF1C-43BE-BA1D-2F4275D3DB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11F61C29-202C-49D6-BE74-0E7CFFD182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9EE34982-33AC-4220-8A2D-50F30ADE54F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13EF380B-C105-43AD-8896-02953DB97B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58EE1443-9507-4FF1-AFB3-3CE74C07AD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58F3C70F-6749-429A-AA8B-23E48F64EE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72AF6154-C951-426C-95B9-A9A3980E34A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D56E3373-EAE1-44A0-896C-D804D9F29E7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67FDE4FE-6A4B-4612-9F10-3075349C71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B6B50A5B-BF2A-4238-A718-A4777FFC63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B5C9807D-57E1-4266-B436-AE17953FE0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5D07E757-76B5-494F-A283-4DBA200EE1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AB800E79-344F-49DB-BB76-471A8466B61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A6605A69-548B-4041-B59F-CA795C8AF1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0D7E958C-32B4-481B-8685-88CDE1A080D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04F5B758-F4ED-4375-AE5B-58B550D4E6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a:extLst>
            <a:ext uri="{FF2B5EF4-FFF2-40B4-BE49-F238E27FC236}">
              <a16:creationId xmlns:a16="http://schemas.microsoft.com/office/drawing/2014/main" id="{3A38F763-ECA8-4AD1-99BE-115BED85ED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a:extLst>
            <a:ext uri="{FF2B5EF4-FFF2-40B4-BE49-F238E27FC236}">
              <a16:creationId xmlns:a16="http://schemas.microsoft.com/office/drawing/2014/main" id="{9CCA92E6-15DC-4FF6-A329-B3B7107C83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a:extLst>
            <a:ext uri="{FF2B5EF4-FFF2-40B4-BE49-F238E27FC236}">
              <a16:creationId xmlns:a16="http://schemas.microsoft.com/office/drawing/2014/main" id="{ED0C2B2B-4C10-4CF3-91CB-A81ADD6B4C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a:extLst>
            <a:ext uri="{FF2B5EF4-FFF2-40B4-BE49-F238E27FC236}">
              <a16:creationId xmlns:a16="http://schemas.microsoft.com/office/drawing/2014/main" id="{5FFD4A0E-4EC8-44EA-92C4-57ED6485E3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a:extLst>
            <a:ext uri="{FF2B5EF4-FFF2-40B4-BE49-F238E27FC236}">
              <a16:creationId xmlns:a16="http://schemas.microsoft.com/office/drawing/2014/main" id="{7CD84037-CAD9-4A62-8233-6A23069DD4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a:extLst>
            <a:ext uri="{FF2B5EF4-FFF2-40B4-BE49-F238E27FC236}">
              <a16:creationId xmlns:a16="http://schemas.microsoft.com/office/drawing/2014/main" id="{F6D6E6CF-B884-4CCC-8B34-0CECDB71A6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a:extLst>
            <a:ext uri="{FF2B5EF4-FFF2-40B4-BE49-F238E27FC236}">
              <a16:creationId xmlns:a16="http://schemas.microsoft.com/office/drawing/2014/main" id="{7D914FD4-DE94-4022-A75A-64121099A0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a:extLst>
            <a:ext uri="{FF2B5EF4-FFF2-40B4-BE49-F238E27FC236}">
              <a16:creationId xmlns:a16="http://schemas.microsoft.com/office/drawing/2014/main" id="{371B42FC-2B7F-4B33-85AF-A9D5C478C5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a:extLst>
            <a:ext uri="{FF2B5EF4-FFF2-40B4-BE49-F238E27FC236}">
              <a16:creationId xmlns:a16="http://schemas.microsoft.com/office/drawing/2014/main" id="{36EEC019-78ED-4B07-B164-5F89842630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4" name="テキスト ボックス 333">
          <a:extLst>
            <a:ext uri="{FF2B5EF4-FFF2-40B4-BE49-F238E27FC236}">
              <a16:creationId xmlns:a16="http://schemas.microsoft.com/office/drawing/2014/main" id="{A9865962-0E03-4324-84D5-56561825F348}"/>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5" name="直線コネクタ 334">
          <a:extLst>
            <a:ext uri="{FF2B5EF4-FFF2-40B4-BE49-F238E27FC236}">
              <a16:creationId xmlns:a16="http://schemas.microsoft.com/office/drawing/2014/main" id="{E866EAF1-1D45-4098-B3FA-1C3D79D8A04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6" name="テキスト ボックス 335">
          <a:extLst>
            <a:ext uri="{FF2B5EF4-FFF2-40B4-BE49-F238E27FC236}">
              <a16:creationId xmlns:a16="http://schemas.microsoft.com/office/drawing/2014/main" id="{53C36391-4457-4F74-B760-ECEE412FCC4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7" name="直線コネクタ 336">
          <a:extLst>
            <a:ext uri="{FF2B5EF4-FFF2-40B4-BE49-F238E27FC236}">
              <a16:creationId xmlns:a16="http://schemas.microsoft.com/office/drawing/2014/main" id="{F4952403-7D3C-44D7-A5C4-0ACB081C556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8" name="テキスト ボックス 337">
          <a:extLst>
            <a:ext uri="{FF2B5EF4-FFF2-40B4-BE49-F238E27FC236}">
              <a16:creationId xmlns:a16="http://schemas.microsoft.com/office/drawing/2014/main" id="{1DEAD8B2-FA74-444D-9266-F8E3EC0D265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9" name="直線コネクタ 338">
          <a:extLst>
            <a:ext uri="{FF2B5EF4-FFF2-40B4-BE49-F238E27FC236}">
              <a16:creationId xmlns:a16="http://schemas.microsoft.com/office/drawing/2014/main" id="{2981A38B-42C7-4F62-ADD3-B9DE05CAD41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0" name="テキスト ボックス 339">
          <a:extLst>
            <a:ext uri="{FF2B5EF4-FFF2-40B4-BE49-F238E27FC236}">
              <a16:creationId xmlns:a16="http://schemas.microsoft.com/office/drawing/2014/main" id="{B9714835-50AE-4577-BBF5-8BF43BFD609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1" name="直線コネクタ 340">
          <a:extLst>
            <a:ext uri="{FF2B5EF4-FFF2-40B4-BE49-F238E27FC236}">
              <a16:creationId xmlns:a16="http://schemas.microsoft.com/office/drawing/2014/main" id="{03F54113-49DB-4E30-8FB3-274C2CD079D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2" name="テキスト ボックス 341">
          <a:extLst>
            <a:ext uri="{FF2B5EF4-FFF2-40B4-BE49-F238E27FC236}">
              <a16:creationId xmlns:a16="http://schemas.microsoft.com/office/drawing/2014/main" id="{9393351F-5BDD-43DE-A608-C0C012E16A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3" name="直線コネクタ 342">
          <a:extLst>
            <a:ext uri="{FF2B5EF4-FFF2-40B4-BE49-F238E27FC236}">
              <a16:creationId xmlns:a16="http://schemas.microsoft.com/office/drawing/2014/main" id="{15FD8BF2-F98B-4454-AE6A-CAD6A203245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4" name="テキスト ボックス 343">
          <a:extLst>
            <a:ext uri="{FF2B5EF4-FFF2-40B4-BE49-F238E27FC236}">
              <a16:creationId xmlns:a16="http://schemas.microsoft.com/office/drawing/2014/main" id="{09CFB38B-D9B7-4B4D-B25A-2DB7A88437C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a:extLst>
            <a:ext uri="{FF2B5EF4-FFF2-40B4-BE49-F238E27FC236}">
              <a16:creationId xmlns:a16="http://schemas.microsoft.com/office/drawing/2014/main" id="{8C69FE75-5CF0-460B-8F81-D7DEFA67D6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6" name="テキスト ボックス 345">
          <a:extLst>
            <a:ext uri="{FF2B5EF4-FFF2-40B4-BE49-F238E27FC236}">
              <a16:creationId xmlns:a16="http://schemas.microsoft.com/office/drawing/2014/main" id="{2E7D516E-DCE6-46BD-9D11-D797416DA757}"/>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a:extLst>
            <a:ext uri="{FF2B5EF4-FFF2-40B4-BE49-F238E27FC236}">
              <a16:creationId xmlns:a16="http://schemas.microsoft.com/office/drawing/2014/main" id="{779EA45D-55FF-45D2-B748-1CF97E8116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348" name="直線コネクタ 347">
          <a:extLst>
            <a:ext uri="{FF2B5EF4-FFF2-40B4-BE49-F238E27FC236}">
              <a16:creationId xmlns:a16="http://schemas.microsoft.com/office/drawing/2014/main" id="{645B733B-5981-4F95-A9F3-09A9F720A7D8}"/>
            </a:ext>
          </a:extLst>
        </xdr:cNvPr>
        <xdr:cNvCxnSpPr/>
      </xdr:nvCxnSpPr>
      <xdr:spPr>
        <a:xfrm flipV="1">
          <a:off x="16318864" y="56388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49" name="【認定こども園・幼稚園・保育所】&#10;有形固定資産減価償却率最小値テキスト">
          <a:extLst>
            <a:ext uri="{FF2B5EF4-FFF2-40B4-BE49-F238E27FC236}">
              <a16:creationId xmlns:a16="http://schemas.microsoft.com/office/drawing/2014/main" id="{C0E46075-B746-4567-AADC-61F90E3F2FC3}"/>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50" name="直線コネクタ 349">
          <a:extLst>
            <a:ext uri="{FF2B5EF4-FFF2-40B4-BE49-F238E27FC236}">
              <a16:creationId xmlns:a16="http://schemas.microsoft.com/office/drawing/2014/main" id="{D1052959-B883-4D12-9788-E47EFE4B148D}"/>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351" name="【認定こども園・幼稚園・保育所】&#10;有形固定資産減価償却率最大値テキスト">
          <a:extLst>
            <a:ext uri="{FF2B5EF4-FFF2-40B4-BE49-F238E27FC236}">
              <a16:creationId xmlns:a16="http://schemas.microsoft.com/office/drawing/2014/main" id="{B24B6298-8717-4D43-BE34-C193AEEA4B27}"/>
            </a:ext>
          </a:extLst>
        </xdr:cNvPr>
        <xdr:cNvSpPr txBox="1"/>
      </xdr:nvSpPr>
      <xdr:spPr>
        <a:xfrm>
          <a:off x="16357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352" name="直線コネクタ 351">
          <a:extLst>
            <a:ext uri="{FF2B5EF4-FFF2-40B4-BE49-F238E27FC236}">
              <a16:creationId xmlns:a16="http://schemas.microsoft.com/office/drawing/2014/main" id="{C4EFA5E8-D04A-4ECF-A760-249AC9825A36}"/>
            </a:ext>
          </a:extLst>
        </xdr:cNvPr>
        <xdr:cNvCxnSpPr/>
      </xdr:nvCxnSpPr>
      <xdr:spPr>
        <a:xfrm>
          <a:off x="16230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353" name="【認定こども園・幼稚園・保育所】&#10;有形固定資産減価償却率平均値テキスト">
          <a:extLst>
            <a:ext uri="{FF2B5EF4-FFF2-40B4-BE49-F238E27FC236}">
              <a16:creationId xmlns:a16="http://schemas.microsoft.com/office/drawing/2014/main" id="{C2F9D4B0-7FF2-46FA-BCD6-5A7AD92A600E}"/>
            </a:ext>
          </a:extLst>
        </xdr:cNvPr>
        <xdr:cNvSpPr txBox="1"/>
      </xdr:nvSpPr>
      <xdr:spPr>
        <a:xfrm>
          <a:off x="16357600" y="600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354" name="フローチャート: 判断 353">
          <a:extLst>
            <a:ext uri="{FF2B5EF4-FFF2-40B4-BE49-F238E27FC236}">
              <a16:creationId xmlns:a16="http://schemas.microsoft.com/office/drawing/2014/main" id="{D6E4952F-76F7-4191-AC1A-6ACD8659ECD0}"/>
            </a:ext>
          </a:extLst>
        </xdr:cNvPr>
        <xdr:cNvSpPr/>
      </xdr:nvSpPr>
      <xdr:spPr>
        <a:xfrm>
          <a:off x="16268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355" name="フローチャート: 判断 354">
          <a:extLst>
            <a:ext uri="{FF2B5EF4-FFF2-40B4-BE49-F238E27FC236}">
              <a16:creationId xmlns:a16="http://schemas.microsoft.com/office/drawing/2014/main" id="{7987C0CB-7186-4631-B42B-B9FA9EDC1FB3}"/>
            </a:ext>
          </a:extLst>
        </xdr:cNvPr>
        <xdr:cNvSpPr/>
      </xdr:nvSpPr>
      <xdr:spPr>
        <a:xfrm>
          <a:off x="15430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356" name="フローチャート: 判断 355">
          <a:extLst>
            <a:ext uri="{FF2B5EF4-FFF2-40B4-BE49-F238E27FC236}">
              <a16:creationId xmlns:a16="http://schemas.microsoft.com/office/drawing/2014/main" id="{7A1D509E-A470-4965-95F1-B824BFB6FD6A}"/>
            </a:ext>
          </a:extLst>
        </xdr:cNvPr>
        <xdr:cNvSpPr/>
      </xdr:nvSpPr>
      <xdr:spPr>
        <a:xfrm>
          <a:off x="14541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357" name="フローチャート: 判断 356">
          <a:extLst>
            <a:ext uri="{FF2B5EF4-FFF2-40B4-BE49-F238E27FC236}">
              <a16:creationId xmlns:a16="http://schemas.microsoft.com/office/drawing/2014/main" id="{1B0E5A9A-680F-4E47-AFBD-3D1936E22C63}"/>
            </a:ext>
          </a:extLst>
        </xdr:cNvPr>
        <xdr:cNvSpPr/>
      </xdr:nvSpPr>
      <xdr:spPr>
        <a:xfrm>
          <a:off x="13652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CDCEA754-A904-452C-B166-F166E4C127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DEDEFCA1-DDFC-412B-8D0C-B20FDB7FF9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880A8191-BCC4-44C6-83F5-F396A4EFFE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E3259DA-4503-493C-B128-AFE47329F4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7037715D-C6B7-4CAA-BA54-336022F75F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363" name="楕円 362">
          <a:extLst>
            <a:ext uri="{FF2B5EF4-FFF2-40B4-BE49-F238E27FC236}">
              <a16:creationId xmlns:a16="http://schemas.microsoft.com/office/drawing/2014/main" id="{DD3679DA-6F43-4C70-8145-8728D9F9A592}"/>
            </a:ext>
          </a:extLst>
        </xdr:cNvPr>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364" name="【認定こども園・幼稚園・保育所】&#10;有形固定資産減価償却率該当値テキスト">
          <a:extLst>
            <a:ext uri="{FF2B5EF4-FFF2-40B4-BE49-F238E27FC236}">
              <a16:creationId xmlns:a16="http://schemas.microsoft.com/office/drawing/2014/main" id="{1FA8BD8D-2506-45AE-A854-D814B7E09B67}"/>
            </a:ext>
          </a:extLst>
        </xdr:cNvPr>
        <xdr:cNvSpPr txBox="1"/>
      </xdr:nvSpPr>
      <xdr:spPr>
        <a:xfrm>
          <a:off x="16357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101600</xdr:rowOff>
    </xdr:from>
    <xdr:to>
      <xdr:col>81</xdr:col>
      <xdr:colOff>101600</xdr:colOff>
      <xdr:row>35</xdr:row>
      <xdr:rowOff>31750</xdr:rowOff>
    </xdr:to>
    <xdr:sp macro="" textlink="">
      <xdr:nvSpPr>
        <xdr:cNvPr id="365" name="楕円 364">
          <a:extLst>
            <a:ext uri="{FF2B5EF4-FFF2-40B4-BE49-F238E27FC236}">
              <a16:creationId xmlns:a16="http://schemas.microsoft.com/office/drawing/2014/main" id="{A9CAD0EF-C0DE-45DD-A4DF-1ABE71B093E9}"/>
            </a:ext>
          </a:extLst>
        </xdr:cNvPr>
        <xdr:cNvSpPr/>
      </xdr:nvSpPr>
      <xdr:spPr>
        <a:xfrm>
          <a:off x="15430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152400</xdr:rowOff>
    </xdr:to>
    <xdr:cxnSp macro="">
      <xdr:nvCxnSpPr>
        <xdr:cNvPr id="366" name="直線コネクタ 365">
          <a:extLst>
            <a:ext uri="{FF2B5EF4-FFF2-40B4-BE49-F238E27FC236}">
              <a16:creationId xmlns:a16="http://schemas.microsoft.com/office/drawing/2014/main" id="{3DC84B85-CDA1-416A-A454-6D5A24DDD8ED}"/>
            </a:ext>
          </a:extLst>
        </xdr:cNvPr>
        <xdr:cNvCxnSpPr/>
      </xdr:nvCxnSpPr>
      <xdr:spPr>
        <a:xfrm flipV="1">
          <a:off x="15481300" y="5928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367" name="n_1aveValue【認定こども園・幼稚園・保育所】&#10;有形固定資産減価償却率">
          <a:extLst>
            <a:ext uri="{FF2B5EF4-FFF2-40B4-BE49-F238E27FC236}">
              <a16:creationId xmlns:a16="http://schemas.microsoft.com/office/drawing/2014/main" id="{822004D2-A973-490C-A101-61443E488B3A}"/>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368" name="n_2aveValue【認定こども園・幼稚園・保育所】&#10;有形固定資産減価償却率">
          <a:extLst>
            <a:ext uri="{FF2B5EF4-FFF2-40B4-BE49-F238E27FC236}">
              <a16:creationId xmlns:a16="http://schemas.microsoft.com/office/drawing/2014/main" id="{341156D3-F3C5-4D52-A4D7-CA6BAD5D80E8}"/>
            </a:ext>
          </a:extLst>
        </xdr:cNvPr>
        <xdr:cNvSpPr txBox="1"/>
      </xdr:nvSpPr>
      <xdr:spPr>
        <a:xfrm>
          <a:off x="14389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369" name="n_3aveValue【認定こども園・幼稚園・保育所】&#10;有形固定資産減価償却率">
          <a:extLst>
            <a:ext uri="{FF2B5EF4-FFF2-40B4-BE49-F238E27FC236}">
              <a16:creationId xmlns:a16="http://schemas.microsoft.com/office/drawing/2014/main" id="{51FC42C5-2A1E-49DB-B5D5-34A6DA0CE630}"/>
            </a:ext>
          </a:extLst>
        </xdr:cNvPr>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48277</xdr:rowOff>
    </xdr:from>
    <xdr:ext cx="405111" cy="259045"/>
    <xdr:sp macro="" textlink="">
      <xdr:nvSpPr>
        <xdr:cNvPr id="370" name="n_1mainValue【認定こども園・幼稚園・保育所】&#10;有形固定資産減価償却率">
          <a:extLst>
            <a:ext uri="{FF2B5EF4-FFF2-40B4-BE49-F238E27FC236}">
              <a16:creationId xmlns:a16="http://schemas.microsoft.com/office/drawing/2014/main" id="{E2FF6944-3DA0-4E72-B102-2CACEC84D903}"/>
            </a:ext>
          </a:extLst>
        </xdr:cNvPr>
        <xdr:cNvSpPr txBox="1"/>
      </xdr:nvSpPr>
      <xdr:spPr>
        <a:xfrm>
          <a:off x="152660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6472814F-741C-48D0-A828-B2D97B2737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id="{F757CB43-70F6-4AD3-A495-F0F8332C6A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id="{E0BC10C9-03C9-4329-A1F2-ABD81EDF28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id="{81AF26D8-9198-4EA3-A6FD-A6B9A6BD90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id="{648D8156-E389-416D-9FDF-636665D13B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id="{C99EA7D0-F272-43B7-97B0-099670E88B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id="{843D8E97-A326-49C7-BC24-A61D9A1051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id="{FD883F12-33A6-43C5-BE63-7106568948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a:extLst>
            <a:ext uri="{FF2B5EF4-FFF2-40B4-BE49-F238E27FC236}">
              <a16:creationId xmlns:a16="http://schemas.microsoft.com/office/drawing/2014/main" id="{2F437B96-5811-4319-83B1-32F858C7EF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a:extLst>
            <a:ext uri="{FF2B5EF4-FFF2-40B4-BE49-F238E27FC236}">
              <a16:creationId xmlns:a16="http://schemas.microsoft.com/office/drawing/2014/main" id="{C561CD98-3665-4872-90DC-64B2F51F2D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1" name="直線コネクタ 380">
          <a:extLst>
            <a:ext uri="{FF2B5EF4-FFF2-40B4-BE49-F238E27FC236}">
              <a16:creationId xmlns:a16="http://schemas.microsoft.com/office/drawing/2014/main" id="{6D0AE6E0-7D64-4C0D-A3CE-582380B90C1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2" name="テキスト ボックス 381">
          <a:extLst>
            <a:ext uri="{FF2B5EF4-FFF2-40B4-BE49-F238E27FC236}">
              <a16:creationId xmlns:a16="http://schemas.microsoft.com/office/drawing/2014/main" id="{7B0B1FF5-CEF1-46B8-B7AA-9FF3BC40123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3" name="直線コネクタ 382">
          <a:extLst>
            <a:ext uri="{FF2B5EF4-FFF2-40B4-BE49-F238E27FC236}">
              <a16:creationId xmlns:a16="http://schemas.microsoft.com/office/drawing/2014/main" id="{99E61CAA-84B5-4A21-A802-E3FEBD3D667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4" name="テキスト ボックス 383">
          <a:extLst>
            <a:ext uri="{FF2B5EF4-FFF2-40B4-BE49-F238E27FC236}">
              <a16:creationId xmlns:a16="http://schemas.microsoft.com/office/drawing/2014/main" id="{D86C1C8B-10A1-4E2D-A382-5368BC51A5F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5" name="直線コネクタ 384">
          <a:extLst>
            <a:ext uri="{FF2B5EF4-FFF2-40B4-BE49-F238E27FC236}">
              <a16:creationId xmlns:a16="http://schemas.microsoft.com/office/drawing/2014/main" id="{13244ABE-0D7A-40BC-88BC-904CDF37DA7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6" name="テキスト ボックス 385">
          <a:extLst>
            <a:ext uri="{FF2B5EF4-FFF2-40B4-BE49-F238E27FC236}">
              <a16:creationId xmlns:a16="http://schemas.microsoft.com/office/drawing/2014/main" id="{7A9A9EB3-4D2F-4242-B161-F683D26CF6C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7" name="直線コネクタ 386">
          <a:extLst>
            <a:ext uri="{FF2B5EF4-FFF2-40B4-BE49-F238E27FC236}">
              <a16:creationId xmlns:a16="http://schemas.microsoft.com/office/drawing/2014/main" id="{D971E2E3-7198-446D-88E2-754F582A985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8" name="テキスト ボックス 387">
          <a:extLst>
            <a:ext uri="{FF2B5EF4-FFF2-40B4-BE49-F238E27FC236}">
              <a16:creationId xmlns:a16="http://schemas.microsoft.com/office/drawing/2014/main" id="{A52D7305-26B1-4793-99C9-637DA67BEAC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9" name="直線コネクタ 388">
          <a:extLst>
            <a:ext uri="{FF2B5EF4-FFF2-40B4-BE49-F238E27FC236}">
              <a16:creationId xmlns:a16="http://schemas.microsoft.com/office/drawing/2014/main" id="{95071BC9-E56E-410E-B17D-8CB86EBFD75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0" name="テキスト ボックス 389">
          <a:extLst>
            <a:ext uri="{FF2B5EF4-FFF2-40B4-BE49-F238E27FC236}">
              <a16:creationId xmlns:a16="http://schemas.microsoft.com/office/drawing/2014/main" id="{2F6A7CC4-2E46-4A69-9C37-9D02218844F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1" name="直線コネクタ 390">
          <a:extLst>
            <a:ext uri="{FF2B5EF4-FFF2-40B4-BE49-F238E27FC236}">
              <a16:creationId xmlns:a16="http://schemas.microsoft.com/office/drawing/2014/main" id="{E307FFA5-BDE6-424A-965E-69FEB8ABAA0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2" name="テキスト ボックス 391">
          <a:extLst>
            <a:ext uri="{FF2B5EF4-FFF2-40B4-BE49-F238E27FC236}">
              <a16:creationId xmlns:a16="http://schemas.microsoft.com/office/drawing/2014/main" id="{785BE58E-7EB4-47CD-BF88-8F1CD6299CD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a:extLst>
            <a:ext uri="{FF2B5EF4-FFF2-40B4-BE49-F238E27FC236}">
              <a16:creationId xmlns:a16="http://schemas.microsoft.com/office/drawing/2014/main" id="{275F0458-E18B-450E-89A0-59F4DEA9A1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a:extLst>
            <a:ext uri="{FF2B5EF4-FFF2-40B4-BE49-F238E27FC236}">
              <a16:creationId xmlns:a16="http://schemas.microsoft.com/office/drawing/2014/main" id="{546B85CD-FD74-4B37-A192-6F33709AAFC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a:extLst>
            <a:ext uri="{FF2B5EF4-FFF2-40B4-BE49-F238E27FC236}">
              <a16:creationId xmlns:a16="http://schemas.microsoft.com/office/drawing/2014/main" id="{CA413613-1ED5-4FF6-853E-85CF48C87B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396" name="直線コネクタ 395">
          <a:extLst>
            <a:ext uri="{FF2B5EF4-FFF2-40B4-BE49-F238E27FC236}">
              <a16:creationId xmlns:a16="http://schemas.microsoft.com/office/drawing/2014/main" id="{96F1A5B3-14D4-4F78-A513-F08D54681723}"/>
            </a:ext>
          </a:extLst>
        </xdr:cNvPr>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397" name="【認定こども園・幼稚園・保育所】&#10;一人当たり面積最小値テキスト">
          <a:extLst>
            <a:ext uri="{FF2B5EF4-FFF2-40B4-BE49-F238E27FC236}">
              <a16:creationId xmlns:a16="http://schemas.microsoft.com/office/drawing/2014/main" id="{6CA27F93-31EC-42D4-8053-89A8A760A08B}"/>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398" name="直線コネクタ 397">
          <a:extLst>
            <a:ext uri="{FF2B5EF4-FFF2-40B4-BE49-F238E27FC236}">
              <a16:creationId xmlns:a16="http://schemas.microsoft.com/office/drawing/2014/main" id="{C173EE0E-9087-440D-811D-6FF54104D5D2}"/>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399" name="【認定こども園・幼稚園・保育所】&#10;一人当たり面積最大値テキスト">
          <a:extLst>
            <a:ext uri="{FF2B5EF4-FFF2-40B4-BE49-F238E27FC236}">
              <a16:creationId xmlns:a16="http://schemas.microsoft.com/office/drawing/2014/main" id="{D67B4CF0-DE0E-4186-BF6C-3B8B493982DE}"/>
            </a:ext>
          </a:extLst>
        </xdr:cNvPr>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00" name="直線コネクタ 399">
          <a:extLst>
            <a:ext uri="{FF2B5EF4-FFF2-40B4-BE49-F238E27FC236}">
              <a16:creationId xmlns:a16="http://schemas.microsoft.com/office/drawing/2014/main" id="{97292A26-8F98-4D8B-9243-B8EE5C67C618}"/>
            </a:ext>
          </a:extLst>
        </xdr:cNvPr>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401" name="【認定こども園・幼稚園・保育所】&#10;一人当たり面積平均値テキスト">
          <a:extLst>
            <a:ext uri="{FF2B5EF4-FFF2-40B4-BE49-F238E27FC236}">
              <a16:creationId xmlns:a16="http://schemas.microsoft.com/office/drawing/2014/main" id="{5752B6A8-65DD-4B22-A4C8-6881FB1CC149}"/>
            </a:ext>
          </a:extLst>
        </xdr:cNvPr>
        <xdr:cNvSpPr txBox="1"/>
      </xdr:nvSpPr>
      <xdr:spPr>
        <a:xfrm>
          <a:off x="22199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402" name="フローチャート: 判断 401">
          <a:extLst>
            <a:ext uri="{FF2B5EF4-FFF2-40B4-BE49-F238E27FC236}">
              <a16:creationId xmlns:a16="http://schemas.microsoft.com/office/drawing/2014/main" id="{9E781282-5BCC-4098-A832-BC37D51CAA1E}"/>
            </a:ext>
          </a:extLst>
        </xdr:cNvPr>
        <xdr:cNvSpPr/>
      </xdr:nvSpPr>
      <xdr:spPr>
        <a:xfrm>
          <a:off x="22110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03" name="フローチャート: 判断 402">
          <a:extLst>
            <a:ext uri="{FF2B5EF4-FFF2-40B4-BE49-F238E27FC236}">
              <a16:creationId xmlns:a16="http://schemas.microsoft.com/office/drawing/2014/main" id="{3BE508FE-BE62-4760-BA5D-CC922B7C8A64}"/>
            </a:ext>
          </a:extLst>
        </xdr:cNvPr>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404" name="フローチャート: 判断 403">
          <a:extLst>
            <a:ext uri="{FF2B5EF4-FFF2-40B4-BE49-F238E27FC236}">
              <a16:creationId xmlns:a16="http://schemas.microsoft.com/office/drawing/2014/main" id="{F7A740A4-AB09-4448-BA13-C86092F8EDEE}"/>
            </a:ext>
          </a:extLst>
        </xdr:cNvPr>
        <xdr:cNvSpPr/>
      </xdr:nvSpPr>
      <xdr:spPr>
        <a:xfrm>
          <a:off x="20383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05" name="フローチャート: 判断 404">
          <a:extLst>
            <a:ext uri="{FF2B5EF4-FFF2-40B4-BE49-F238E27FC236}">
              <a16:creationId xmlns:a16="http://schemas.microsoft.com/office/drawing/2014/main" id="{B682D70D-4575-430B-87AC-7B1081296795}"/>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D2707AEB-0B5F-4BA7-9824-2F860AA1DC2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7F2E0A31-CFBF-444E-858A-23E954AC16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C9DAD1DB-426F-4926-A42F-D544055C84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5743FBAD-B3C6-4DBB-8FA1-ECB7D07C4D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93925CE-8CA4-44A7-BA56-A8F033A85A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11" name="楕円 410">
          <a:extLst>
            <a:ext uri="{FF2B5EF4-FFF2-40B4-BE49-F238E27FC236}">
              <a16:creationId xmlns:a16="http://schemas.microsoft.com/office/drawing/2014/main" id="{C33C3656-07A9-491A-92DD-952F8FAF847F}"/>
            </a:ext>
          </a:extLst>
        </xdr:cNvPr>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12" name="【認定こども園・幼稚園・保育所】&#10;一人当たり面積該当値テキスト">
          <a:extLst>
            <a:ext uri="{FF2B5EF4-FFF2-40B4-BE49-F238E27FC236}">
              <a16:creationId xmlns:a16="http://schemas.microsoft.com/office/drawing/2014/main" id="{A1A79545-BAA6-4DBD-AFA0-8A9B38EBFDF6}"/>
            </a:ext>
          </a:extLst>
        </xdr:cNvPr>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13" name="楕円 412">
          <a:extLst>
            <a:ext uri="{FF2B5EF4-FFF2-40B4-BE49-F238E27FC236}">
              <a16:creationId xmlns:a16="http://schemas.microsoft.com/office/drawing/2014/main" id="{D8D6B39A-6639-4447-8DBA-6A2AE38A6ABD}"/>
            </a:ext>
          </a:extLst>
        </xdr:cNvPr>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414" name="直線コネクタ 413">
          <a:extLst>
            <a:ext uri="{FF2B5EF4-FFF2-40B4-BE49-F238E27FC236}">
              <a16:creationId xmlns:a16="http://schemas.microsoft.com/office/drawing/2014/main" id="{BD20EF23-8127-4D1E-8924-9F99CE65B199}"/>
            </a:ext>
          </a:extLst>
        </xdr:cNvPr>
        <xdr:cNvCxnSpPr/>
      </xdr:nvCxnSpPr>
      <xdr:spPr>
        <a:xfrm>
          <a:off x="21323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415" name="n_1aveValue【認定こども園・幼稚園・保育所】&#10;一人当たり面積">
          <a:extLst>
            <a:ext uri="{FF2B5EF4-FFF2-40B4-BE49-F238E27FC236}">
              <a16:creationId xmlns:a16="http://schemas.microsoft.com/office/drawing/2014/main" id="{8C2CD309-3DF2-4425-BC8E-26F02D1295B9}"/>
            </a:ext>
          </a:extLst>
        </xdr:cNvPr>
        <xdr:cNvSpPr txBox="1"/>
      </xdr:nvSpPr>
      <xdr:spPr>
        <a:xfrm>
          <a:off x="21075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416" name="n_2aveValue【認定こども園・幼稚園・保育所】&#10;一人当たり面積">
          <a:extLst>
            <a:ext uri="{FF2B5EF4-FFF2-40B4-BE49-F238E27FC236}">
              <a16:creationId xmlns:a16="http://schemas.microsoft.com/office/drawing/2014/main" id="{6BF8F54E-FAE0-4EE6-BEE1-FF9AE4F294E6}"/>
            </a:ext>
          </a:extLst>
        </xdr:cNvPr>
        <xdr:cNvSpPr txBox="1"/>
      </xdr:nvSpPr>
      <xdr:spPr>
        <a:xfrm>
          <a:off x="20199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17" name="n_3aveValue【認定こども園・幼稚園・保育所】&#10;一人当たり面積">
          <a:extLst>
            <a:ext uri="{FF2B5EF4-FFF2-40B4-BE49-F238E27FC236}">
              <a16:creationId xmlns:a16="http://schemas.microsoft.com/office/drawing/2014/main" id="{11793E05-6C7C-4CF6-8549-6BFDD3145C1A}"/>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418" name="n_1mainValue【認定こども園・幼稚園・保育所】&#10;一人当たり面積">
          <a:extLst>
            <a:ext uri="{FF2B5EF4-FFF2-40B4-BE49-F238E27FC236}">
              <a16:creationId xmlns:a16="http://schemas.microsoft.com/office/drawing/2014/main" id="{FB341C32-3E74-4B7D-AA32-C2ADBC090E79}"/>
            </a:ext>
          </a:extLst>
        </xdr:cNvPr>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40277AD2-B8B2-4AEC-A0E7-5CA82C11B5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585E0A1E-8725-48DD-ABDE-2FB4B86F17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4229C852-9AED-4CB8-97ED-9AEA1288B7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59857599-0E82-4413-96D4-F0CBFDF6D7D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BEC1B074-59CF-4AF0-89DD-EE5D1DC76D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D621C654-44D2-4D9A-9A2F-EDB68409E45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4CEA2189-E7E0-4520-9479-98CCAE2970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2A4A0FD3-4D16-4876-82EE-FAC5E3F458A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a16="http://schemas.microsoft.com/office/drawing/2014/main" id="{83A4D98A-054D-41A1-85A5-B3141FC4F1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a16="http://schemas.microsoft.com/office/drawing/2014/main" id="{0BD60E68-3746-4BAE-A102-1A114AE00C8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a:extLst>
            <a:ext uri="{FF2B5EF4-FFF2-40B4-BE49-F238E27FC236}">
              <a16:creationId xmlns:a16="http://schemas.microsoft.com/office/drawing/2014/main" id="{8C2EFDFC-638D-4D98-B70A-C75E81F1CA6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30" name="直線コネクタ 429">
          <a:extLst>
            <a:ext uri="{FF2B5EF4-FFF2-40B4-BE49-F238E27FC236}">
              <a16:creationId xmlns:a16="http://schemas.microsoft.com/office/drawing/2014/main" id="{10928736-45FE-4F08-AF2B-CE2F79332F9D}"/>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31" name="テキスト ボックス 430">
          <a:extLst>
            <a:ext uri="{FF2B5EF4-FFF2-40B4-BE49-F238E27FC236}">
              <a16:creationId xmlns:a16="http://schemas.microsoft.com/office/drawing/2014/main" id="{A76D8374-3067-4054-BAF4-02F3FAA4AC85}"/>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a:extLst>
            <a:ext uri="{FF2B5EF4-FFF2-40B4-BE49-F238E27FC236}">
              <a16:creationId xmlns:a16="http://schemas.microsoft.com/office/drawing/2014/main" id="{DBC00225-54D0-4B26-BFF4-F6123FCC98D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a:extLst>
            <a:ext uri="{FF2B5EF4-FFF2-40B4-BE49-F238E27FC236}">
              <a16:creationId xmlns:a16="http://schemas.microsoft.com/office/drawing/2014/main" id="{7C962CB1-C06F-4B40-A25C-896CDCBFD5F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34" name="直線コネクタ 433">
          <a:extLst>
            <a:ext uri="{FF2B5EF4-FFF2-40B4-BE49-F238E27FC236}">
              <a16:creationId xmlns:a16="http://schemas.microsoft.com/office/drawing/2014/main" id="{D3678C0C-7CBB-4236-AA7F-F7024223B7D2}"/>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35" name="テキスト ボックス 434">
          <a:extLst>
            <a:ext uri="{FF2B5EF4-FFF2-40B4-BE49-F238E27FC236}">
              <a16:creationId xmlns:a16="http://schemas.microsoft.com/office/drawing/2014/main" id="{50523612-5BA2-4FCE-80CF-AB8514BE41CB}"/>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498458DF-26D1-4C4A-9951-D71C00900C1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a:extLst>
            <a:ext uri="{FF2B5EF4-FFF2-40B4-BE49-F238E27FC236}">
              <a16:creationId xmlns:a16="http://schemas.microsoft.com/office/drawing/2014/main" id="{10EC1FB1-784A-42BE-B143-06EC1689149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44D3E8AB-A54A-4239-BD74-03B2F7113F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439" name="直線コネクタ 438">
          <a:extLst>
            <a:ext uri="{FF2B5EF4-FFF2-40B4-BE49-F238E27FC236}">
              <a16:creationId xmlns:a16="http://schemas.microsoft.com/office/drawing/2014/main" id="{8C9ED0B7-2A26-402F-AE7E-47721A48838B}"/>
            </a:ext>
          </a:extLst>
        </xdr:cNvPr>
        <xdr:cNvCxnSpPr/>
      </xdr:nvCxnSpPr>
      <xdr:spPr>
        <a:xfrm flipV="1">
          <a:off x="16318864" y="95611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7831E9C9-286B-4A1C-9A59-49796422C632}"/>
            </a:ext>
          </a:extLst>
        </xdr:cNvPr>
        <xdr:cNvSpPr txBox="1"/>
      </xdr:nvSpPr>
      <xdr:spPr>
        <a:xfrm>
          <a:off x="16357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441" name="直線コネクタ 440">
          <a:extLst>
            <a:ext uri="{FF2B5EF4-FFF2-40B4-BE49-F238E27FC236}">
              <a16:creationId xmlns:a16="http://schemas.microsoft.com/office/drawing/2014/main" id="{ABCB5AC5-5633-4036-9A46-D90C9E522AC0}"/>
            </a:ext>
          </a:extLst>
        </xdr:cNvPr>
        <xdr:cNvCxnSpPr/>
      </xdr:nvCxnSpPr>
      <xdr:spPr>
        <a:xfrm>
          <a:off x="16230600" y="107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3AF891E8-C761-4E7C-81D7-ACADE6892006}"/>
            </a:ext>
          </a:extLst>
        </xdr:cNvPr>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43" name="直線コネクタ 442">
          <a:extLst>
            <a:ext uri="{FF2B5EF4-FFF2-40B4-BE49-F238E27FC236}">
              <a16:creationId xmlns:a16="http://schemas.microsoft.com/office/drawing/2014/main" id="{B91B06F5-DBB7-42ED-ACAB-E0ED173B32DE}"/>
            </a:ext>
          </a:extLst>
        </xdr:cNvPr>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44672A36-5724-4994-878A-9E0D37929589}"/>
            </a:ext>
          </a:extLst>
        </xdr:cNvPr>
        <xdr:cNvSpPr txBox="1"/>
      </xdr:nvSpPr>
      <xdr:spPr>
        <a:xfrm>
          <a:off x="1635760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45" name="フローチャート: 判断 444">
          <a:extLst>
            <a:ext uri="{FF2B5EF4-FFF2-40B4-BE49-F238E27FC236}">
              <a16:creationId xmlns:a16="http://schemas.microsoft.com/office/drawing/2014/main" id="{3035A8B9-B462-4411-9834-601775FB14FE}"/>
            </a:ext>
          </a:extLst>
        </xdr:cNvPr>
        <xdr:cNvSpPr/>
      </xdr:nvSpPr>
      <xdr:spPr>
        <a:xfrm>
          <a:off x="16268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446" name="フローチャート: 判断 445">
          <a:extLst>
            <a:ext uri="{FF2B5EF4-FFF2-40B4-BE49-F238E27FC236}">
              <a16:creationId xmlns:a16="http://schemas.microsoft.com/office/drawing/2014/main" id="{DB998078-F997-427C-A344-CCD1C09A546A}"/>
            </a:ext>
          </a:extLst>
        </xdr:cNvPr>
        <xdr:cNvSpPr/>
      </xdr:nvSpPr>
      <xdr:spPr>
        <a:xfrm>
          <a:off x="15430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447" name="フローチャート: 判断 446">
          <a:extLst>
            <a:ext uri="{FF2B5EF4-FFF2-40B4-BE49-F238E27FC236}">
              <a16:creationId xmlns:a16="http://schemas.microsoft.com/office/drawing/2014/main" id="{EB574054-FE62-4B27-92B9-A5E0790215DB}"/>
            </a:ext>
          </a:extLst>
        </xdr:cNvPr>
        <xdr:cNvSpPr/>
      </xdr:nvSpPr>
      <xdr:spPr>
        <a:xfrm>
          <a:off x="14541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48" name="フローチャート: 判断 447">
          <a:extLst>
            <a:ext uri="{FF2B5EF4-FFF2-40B4-BE49-F238E27FC236}">
              <a16:creationId xmlns:a16="http://schemas.microsoft.com/office/drawing/2014/main" id="{36537758-CF2C-40DE-A651-B3AFF4760225}"/>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9AAB2B6-3062-4A43-B549-2610CFB83E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5BB94CD-7ED6-40BF-B6E1-967919C6BEE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1B64813F-A7C5-47B9-8373-AE751D3DDC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6DBAAB88-EF33-44D0-B022-259DC04A72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BE270886-F5B7-4BB1-A7CB-3F801885A2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454" name="楕円 453">
          <a:extLst>
            <a:ext uri="{FF2B5EF4-FFF2-40B4-BE49-F238E27FC236}">
              <a16:creationId xmlns:a16="http://schemas.microsoft.com/office/drawing/2014/main" id="{B1F14EAE-88B4-46CC-ACF0-742E8B6EDE55}"/>
            </a:ext>
          </a:extLst>
        </xdr:cNvPr>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686BD194-9266-4410-8BDD-881D6B9C2F2D}"/>
            </a:ext>
          </a:extLst>
        </xdr:cNvPr>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97790</xdr:rowOff>
    </xdr:from>
    <xdr:to>
      <xdr:col>81</xdr:col>
      <xdr:colOff>101600</xdr:colOff>
      <xdr:row>57</xdr:row>
      <xdr:rowOff>27940</xdr:rowOff>
    </xdr:to>
    <xdr:sp macro="" textlink="">
      <xdr:nvSpPr>
        <xdr:cNvPr id="456" name="楕円 455">
          <a:extLst>
            <a:ext uri="{FF2B5EF4-FFF2-40B4-BE49-F238E27FC236}">
              <a16:creationId xmlns:a16="http://schemas.microsoft.com/office/drawing/2014/main" id="{C170BA22-B2E3-4936-A322-ACDC3A062701}"/>
            </a:ext>
          </a:extLst>
        </xdr:cNvPr>
        <xdr:cNvSpPr/>
      </xdr:nvSpPr>
      <xdr:spPr>
        <a:xfrm>
          <a:off x="15430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148590</xdr:rowOff>
    </xdr:from>
    <xdr:to>
      <xdr:col>85</xdr:col>
      <xdr:colOff>127000</xdr:colOff>
      <xdr:row>57</xdr:row>
      <xdr:rowOff>80010</xdr:rowOff>
    </xdr:to>
    <xdr:cxnSp macro="">
      <xdr:nvCxnSpPr>
        <xdr:cNvPr id="457" name="直線コネクタ 456">
          <a:extLst>
            <a:ext uri="{FF2B5EF4-FFF2-40B4-BE49-F238E27FC236}">
              <a16:creationId xmlns:a16="http://schemas.microsoft.com/office/drawing/2014/main" id="{D41E6F75-ABD8-41B8-B23B-FBB68AFC5A24}"/>
            </a:ext>
          </a:extLst>
        </xdr:cNvPr>
        <xdr:cNvCxnSpPr/>
      </xdr:nvCxnSpPr>
      <xdr:spPr>
        <a:xfrm>
          <a:off x="15481300" y="97497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458" name="n_1aveValue【学校施設】&#10;有形固定資産減価償却率">
          <a:extLst>
            <a:ext uri="{FF2B5EF4-FFF2-40B4-BE49-F238E27FC236}">
              <a16:creationId xmlns:a16="http://schemas.microsoft.com/office/drawing/2014/main" id="{8A103752-5CDA-4E8F-8ED8-2894AC942B43}"/>
            </a:ext>
          </a:extLst>
        </xdr:cNvPr>
        <xdr:cNvSpPr txBox="1"/>
      </xdr:nvSpPr>
      <xdr:spPr>
        <a:xfrm>
          <a:off x="15266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459" name="n_2aveValue【学校施設】&#10;有形固定資産減価償却率">
          <a:extLst>
            <a:ext uri="{FF2B5EF4-FFF2-40B4-BE49-F238E27FC236}">
              <a16:creationId xmlns:a16="http://schemas.microsoft.com/office/drawing/2014/main" id="{377AB582-4398-4B16-8440-8531215573AF}"/>
            </a:ext>
          </a:extLst>
        </xdr:cNvPr>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60" name="n_3aveValue【学校施設】&#10;有形固定資産減価償却率">
          <a:extLst>
            <a:ext uri="{FF2B5EF4-FFF2-40B4-BE49-F238E27FC236}">
              <a16:creationId xmlns:a16="http://schemas.microsoft.com/office/drawing/2014/main" id="{E3A95505-7C6D-4B85-A03D-C3E5AFE6217E}"/>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44467</xdr:rowOff>
    </xdr:from>
    <xdr:ext cx="405111" cy="259045"/>
    <xdr:sp macro="" textlink="">
      <xdr:nvSpPr>
        <xdr:cNvPr id="461" name="n_1mainValue【学校施設】&#10;有形固定資産減価償却率">
          <a:extLst>
            <a:ext uri="{FF2B5EF4-FFF2-40B4-BE49-F238E27FC236}">
              <a16:creationId xmlns:a16="http://schemas.microsoft.com/office/drawing/2014/main" id="{44E603A1-A562-4D9B-B48F-00EC053BBA78}"/>
            </a:ext>
          </a:extLst>
        </xdr:cNvPr>
        <xdr:cNvSpPr txBox="1"/>
      </xdr:nvSpPr>
      <xdr:spPr>
        <a:xfrm>
          <a:off x="15266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C46AE3E4-AF28-41E1-98D4-9754168D6C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5636B3CA-5BD3-4288-8518-758596EA8A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9B71D1F4-ECFE-4AE0-AAA7-FE9BB85084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DAF3BBFE-1EE8-493B-8832-959EE2DA8B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71CF0309-4D18-4319-8EEA-FEE391893FA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A5D81C20-BF5F-4F6B-B008-5748A5C5EA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B745E7F5-F810-4FF9-8CC1-B532A1C64E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6480AE3A-5F3E-49C1-B0D1-739EB059FF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3FF04785-7E46-4DD3-AEDE-C9902BAE12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893805D9-C081-43B6-A84A-D1262FC1C3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A609F4EC-46E7-4FBE-A36F-95554FE3C2E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02D97259-3C99-4FC4-80B8-31351973A77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6FCF8F44-0031-4082-850A-BFAC5EC9F46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855FA72C-6F66-475F-AC06-8AC0B62D593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390290D3-597C-49D2-979D-1635046D9F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BBF93278-1782-44C8-B224-886159CA275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80A2D857-5260-4324-96D1-14A1BB6B3BE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58D6C602-73CC-4D3C-A34B-9F04240D7DE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7C5C8C26-9BB2-43C3-915B-D15D1B55170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93C520B4-17DC-4A2C-B7E9-5ADBBAFB187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a:extLst>
            <a:ext uri="{FF2B5EF4-FFF2-40B4-BE49-F238E27FC236}">
              <a16:creationId xmlns:a16="http://schemas.microsoft.com/office/drawing/2014/main" id="{D45AF941-060F-4222-BE4F-D1402398FD1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DD359125-07A8-4AAE-A163-4B65C4B47C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651D3621-DD53-45E0-B5A9-F55B58036D6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9C2E3230-1EA4-48A4-9DEA-5DD1CAC515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486" name="直線コネクタ 485">
          <a:extLst>
            <a:ext uri="{FF2B5EF4-FFF2-40B4-BE49-F238E27FC236}">
              <a16:creationId xmlns:a16="http://schemas.microsoft.com/office/drawing/2014/main" id="{CCDCA6BD-43A0-4722-870A-2C8B647A8221}"/>
            </a:ext>
          </a:extLst>
        </xdr:cNvPr>
        <xdr:cNvCxnSpPr/>
      </xdr:nvCxnSpPr>
      <xdr:spPr>
        <a:xfrm flipV="1">
          <a:off x="22160864" y="9688830"/>
          <a:ext cx="0" cy="128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487" name="【学校施設】&#10;一人当たり面積最小値テキスト">
          <a:extLst>
            <a:ext uri="{FF2B5EF4-FFF2-40B4-BE49-F238E27FC236}">
              <a16:creationId xmlns:a16="http://schemas.microsoft.com/office/drawing/2014/main" id="{D6A2C249-3D6A-43FB-901A-CC620AF6B09D}"/>
            </a:ext>
          </a:extLst>
        </xdr:cNvPr>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488" name="直線コネクタ 487">
          <a:extLst>
            <a:ext uri="{FF2B5EF4-FFF2-40B4-BE49-F238E27FC236}">
              <a16:creationId xmlns:a16="http://schemas.microsoft.com/office/drawing/2014/main" id="{D89856BB-06AB-4ACB-86B8-E88C56C54F55}"/>
            </a:ext>
          </a:extLst>
        </xdr:cNvPr>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489" name="【学校施設】&#10;一人当たり面積最大値テキスト">
          <a:extLst>
            <a:ext uri="{FF2B5EF4-FFF2-40B4-BE49-F238E27FC236}">
              <a16:creationId xmlns:a16="http://schemas.microsoft.com/office/drawing/2014/main" id="{8F486928-69DD-43B0-B404-21DF93C738B7}"/>
            </a:ext>
          </a:extLst>
        </xdr:cNvPr>
        <xdr:cNvSpPr txBox="1"/>
      </xdr:nvSpPr>
      <xdr:spPr>
        <a:xfrm>
          <a:off x="22199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490" name="直線コネクタ 489">
          <a:extLst>
            <a:ext uri="{FF2B5EF4-FFF2-40B4-BE49-F238E27FC236}">
              <a16:creationId xmlns:a16="http://schemas.microsoft.com/office/drawing/2014/main" id="{60BACC97-9095-449E-AABF-BFF2E271DBB4}"/>
            </a:ext>
          </a:extLst>
        </xdr:cNvPr>
        <xdr:cNvCxnSpPr/>
      </xdr:nvCxnSpPr>
      <xdr:spPr>
        <a:xfrm>
          <a:off x="22072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491" name="【学校施設】&#10;一人当たり面積平均値テキスト">
          <a:extLst>
            <a:ext uri="{FF2B5EF4-FFF2-40B4-BE49-F238E27FC236}">
              <a16:creationId xmlns:a16="http://schemas.microsoft.com/office/drawing/2014/main" id="{3D09327D-44C3-4B25-B3F5-8D7775D2A9E2}"/>
            </a:ext>
          </a:extLst>
        </xdr:cNvPr>
        <xdr:cNvSpPr txBox="1"/>
      </xdr:nvSpPr>
      <xdr:spPr>
        <a:xfrm>
          <a:off x="22199600" y="1048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492" name="フローチャート: 判断 491">
          <a:extLst>
            <a:ext uri="{FF2B5EF4-FFF2-40B4-BE49-F238E27FC236}">
              <a16:creationId xmlns:a16="http://schemas.microsoft.com/office/drawing/2014/main" id="{642F84B2-A369-40C1-A511-A5ACD89FE6FD}"/>
            </a:ext>
          </a:extLst>
        </xdr:cNvPr>
        <xdr:cNvSpPr/>
      </xdr:nvSpPr>
      <xdr:spPr>
        <a:xfrm>
          <a:off x="22110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493" name="フローチャート: 判断 492">
          <a:extLst>
            <a:ext uri="{FF2B5EF4-FFF2-40B4-BE49-F238E27FC236}">
              <a16:creationId xmlns:a16="http://schemas.microsoft.com/office/drawing/2014/main" id="{A9DA2431-8DFB-42AC-A3AF-8D9678DDC7CA}"/>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494" name="フローチャート: 判断 493">
          <a:extLst>
            <a:ext uri="{FF2B5EF4-FFF2-40B4-BE49-F238E27FC236}">
              <a16:creationId xmlns:a16="http://schemas.microsoft.com/office/drawing/2014/main" id="{87C53CE4-9275-4C59-9DB7-392910A35013}"/>
            </a:ext>
          </a:extLst>
        </xdr:cNvPr>
        <xdr:cNvSpPr/>
      </xdr:nvSpPr>
      <xdr:spPr>
        <a:xfrm>
          <a:off x="20383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495" name="フローチャート: 判断 494">
          <a:extLst>
            <a:ext uri="{FF2B5EF4-FFF2-40B4-BE49-F238E27FC236}">
              <a16:creationId xmlns:a16="http://schemas.microsoft.com/office/drawing/2014/main" id="{843BEEC2-CB71-4264-8C4F-B4615303CC68}"/>
            </a:ext>
          </a:extLst>
        </xdr:cNvPr>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EEE0DB11-B73E-49E7-9A24-0BA6A47B6E3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3A5DB88E-8E3D-4040-9335-E30982458D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4AAE1B11-5D41-4C46-BB82-4DDE390E90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BF1DB66-A846-49FA-9157-9587736AA1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6466696-E323-45F8-8566-B32957B512F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01" name="楕円 500">
          <a:extLst>
            <a:ext uri="{FF2B5EF4-FFF2-40B4-BE49-F238E27FC236}">
              <a16:creationId xmlns:a16="http://schemas.microsoft.com/office/drawing/2014/main" id="{DA454E83-ADF2-4761-94CD-0281814F7CFE}"/>
            </a:ext>
          </a:extLst>
        </xdr:cNvPr>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xdr:rowOff>
    </xdr:from>
    <xdr:ext cx="469744" cy="259045"/>
    <xdr:sp macro="" textlink="">
      <xdr:nvSpPr>
        <xdr:cNvPr id="502" name="【学校施設】&#10;一人当たり面積該当値テキスト">
          <a:extLst>
            <a:ext uri="{FF2B5EF4-FFF2-40B4-BE49-F238E27FC236}">
              <a16:creationId xmlns:a16="http://schemas.microsoft.com/office/drawing/2014/main" id="{E1F9606B-B98A-4932-976C-E3E9B4CD040F}"/>
            </a:ext>
          </a:extLst>
        </xdr:cNvPr>
        <xdr:cNvSpPr txBox="1"/>
      </xdr:nvSpPr>
      <xdr:spPr>
        <a:xfrm>
          <a:off x="221996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22860</xdr:rowOff>
    </xdr:from>
    <xdr:to>
      <xdr:col>112</xdr:col>
      <xdr:colOff>38100</xdr:colOff>
      <xdr:row>62</xdr:row>
      <xdr:rowOff>124460</xdr:rowOff>
    </xdr:to>
    <xdr:sp macro="" textlink="">
      <xdr:nvSpPr>
        <xdr:cNvPr id="503" name="楕円 502">
          <a:extLst>
            <a:ext uri="{FF2B5EF4-FFF2-40B4-BE49-F238E27FC236}">
              <a16:creationId xmlns:a16="http://schemas.microsoft.com/office/drawing/2014/main" id="{213A131B-9423-4536-98B6-86A87D96772E}"/>
            </a:ext>
          </a:extLst>
        </xdr:cNvPr>
        <xdr:cNvSpPr/>
      </xdr:nvSpPr>
      <xdr:spPr>
        <a:xfrm>
          <a:off x="212725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73660</xdr:rowOff>
    </xdr:to>
    <xdr:cxnSp macro="">
      <xdr:nvCxnSpPr>
        <xdr:cNvPr id="504" name="直線コネクタ 503">
          <a:extLst>
            <a:ext uri="{FF2B5EF4-FFF2-40B4-BE49-F238E27FC236}">
              <a16:creationId xmlns:a16="http://schemas.microsoft.com/office/drawing/2014/main" id="{B7FA6DC4-9B88-4580-9186-985AC17E8CA5}"/>
            </a:ext>
          </a:extLst>
        </xdr:cNvPr>
        <xdr:cNvCxnSpPr/>
      </xdr:nvCxnSpPr>
      <xdr:spPr>
        <a:xfrm flipV="1">
          <a:off x="21323300" y="107022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505" name="n_1aveValue【学校施設】&#10;一人当たり面積">
          <a:extLst>
            <a:ext uri="{FF2B5EF4-FFF2-40B4-BE49-F238E27FC236}">
              <a16:creationId xmlns:a16="http://schemas.microsoft.com/office/drawing/2014/main" id="{48CC178A-7F68-4520-B7E8-B3B32C5DCA9C}"/>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506" name="n_2aveValue【学校施設】&#10;一人当たり面積">
          <a:extLst>
            <a:ext uri="{FF2B5EF4-FFF2-40B4-BE49-F238E27FC236}">
              <a16:creationId xmlns:a16="http://schemas.microsoft.com/office/drawing/2014/main" id="{E3A49010-1151-4602-940F-B552FC543A40}"/>
            </a:ext>
          </a:extLst>
        </xdr:cNvPr>
        <xdr:cNvSpPr txBox="1"/>
      </xdr:nvSpPr>
      <xdr:spPr>
        <a:xfrm>
          <a:off x="20199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507" name="n_3aveValue【学校施設】&#10;一人当たり面積">
          <a:extLst>
            <a:ext uri="{FF2B5EF4-FFF2-40B4-BE49-F238E27FC236}">
              <a16:creationId xmlns:a16="http://schemas.microsoft.com/office/drawing/2014/main" id="{0FA806B3-6CC5-47D2-9DB3-B8CC66B19D7C}"/>
            </a:ext>
          </a:extLst>
        </xdr:cNvPr>
        <xdr:cNvSpPr txBox="1"/>
      </xdr:nvSpPr>
      <xdr:spPr>
        <a:xfrm>
          <a:off x="19310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115587</xdr:rowOff>
    </xdr:from>
    <xdr:ext cx="469744" cy="259045"/>
    <xdr:sp macro="" textlink="">
      <xdr:nvSpPr>
        <xdr:cNvPr id="508" name="n_1mainValue【学校施設】&#10;一人当たり面積">
          <a:extLst>
            <a:ext uri="{FF2B5EF4-FFF2-40B4-BE49-F238E27FC236}">
              <a16:creationId xmlns:a16="http://schemas.microsoft.com/office/drawing/2014/main" id="{D68628A4-7EE6-48B9-AD8F-A7EC94FCF2E8}"/>
            </a:ext>
          </a:extLst>
        </xdr:cNvPr>
        <xdr:cNvSpPr txBox="1"/>
      </xdr:nvSpPr>
      <xdr:spPr>
        <a:xfrm>
          <a:off x="21075727"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a:extLst>
            <a:ext uri="{FF2B5EF4-FFF2-40B4-BE49-F238E27FC236}">
              <a16:creationId xmlns:a16="http://schemas.microsoft.com/office/drawing/2014/main" id="{8A8D35F0-05F1-4934-AFB8-F497400FB0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a:extLst>
            <a:ext uri="{FF2B5EF4-FFF2-40B4-BE49-F238E27FC236}">
              <a16:creationId xmlns:a16="http://schemas.microsoft.com/office/drawing/2014/main" id="{AC11B828-AAE0-4285-8DEE-CBA8E3DCB1F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a:extLst>
            <a:ext uri="{FF2B5EF4-FFF2-40B4-BE49-F238E27FC236}">
              <a16:creationId xmlns:a16="http://schemas.microsoft.com/office/drawing/2014/main" id="{18676983-5072-4C52-B1BC-B08C587408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a:extLst>
            <a:ext uri="{FF2B5EF4-FFF2-40B4-BE49-F238E27FC236}">
              <a16:creationId xmlns:a16="http://schemas.microsoft.com/office/drawing/2014/main" id="{B6334090-ECC8-4388-9CDB-C58DD0A648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a:extLst>
            <a:ext uri="{FF2B5EF4-FFF2-40B4-BE49-F238E27FC236}">
              <a16:creationId xmlns:a16="http://schemas.microsoft.com/office/drawing/2014/main" id="{1BA52871-3A7C-407A-AE8B-806D25FB0E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a:extLst>
            <a:ext uri="{FF2B5EF4-FFF2-40B4-BE49-F238E27FC236}">
              <a16:creationId xmlns:a16="http://schemas.microsoft.com/office/drawing/2014/main" id="{35C3AA84-C515-4E24-B594-F8E2D99D79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a:extLst>
            <a:ext uri="{FF2B5EF4-FFF2-40B4-BE49-F238E27FC236}">
              <a16:creationId xmlns:a16="http://schemas.microsoft.com/office/drawing/2014/main" id="{2DD1C5F0-BB6A-4F90-8B5E-DCDAF87652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a:extLst>
            <a:ext uri="{FF2B5EF4-FFF2-40B4-BE49-F238E27FC236}">
              <a16:creationId xmlns:a16="http://schemas.microsoft.com/office/drawing/2014/main" id="{8A187D26-4435-4D32-B8C1-8497BD15A9A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a:extLst>
            <a:ext uri="{FF2B5EF4-FFF2-40B4-BE49-F238E27FC236}">
              <a16:creationId xmlns:a16="http://schemas.microsoft.com/office/drawing/2014/main" id="{74274D8F-C3FC-4A4F-8853-670CC42157E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a:extLst>
            <a:ext uri="{FF2B5EF4-FFF2-40B4-BE49-F238E27FC236}">
              <a16:creationId xmlns:a16="http://schemas.microsoft.com/office/drawing/2014/main" id="{FCBE9D98-E6AD-4542-A9D1-7F0B94D8B3E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9" name="テキスト ボックス 518">
          <a:extLst>
            <a:ext uri="{FF2B5EF4-FFF2-40B4-BE49-F238E27FC236}">
              <a16:creationId xmlns:a16="http://schemas.microsoft.com/office/drawing/2014/main" id="{2183DB6D-FF66-4369-8C0B-13BA4D18F2FD}"/>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20" name="直線コネクタ 519">
          <a:extLst>
            <a:ext uri="{FF2B5EF4-FFF2-40B4-BE49-F238E27FC236}">
              <a16:creationId xmlns:a16="http://schemas.microsoft.com/office/drawing/2014/main" id="{42638B32-10EC-486E-96E8-694CC06AB9CB}"/>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21" name="テキスト ボックス 520">
          <a:extLst>
            <a:ext uri="{FF2B5EF4-FFF2-40B4-BE49-F238E27FC236}">
              <a16:creationId xmlns:a16="http://schemas.microsoft.com/office/drawing/2014/main" id="{03169463-A786-429B-BB8F-1DAFC0D7D9BF}"/>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22" name="直線コネクタ 521">
          <a:extLst>
            <a:ext uri="{FF2B5EF4-FFF2-40B4-BE49-F238E27FC236}">
              <a16:creationId xmlns:a16="http://schemas.microsoft.com/office/drawing/2014/main" id="{EFECB4C6-63D7-452D-B7E7-3D7563BDB921}"/>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23" name="テキスト ボックス 522">
          <a:extLst>
            <a:ext uri="{FF2B5EF4-FFF2-40B4-BE49-F238E27FC236}">
              <a16:creationId xmlns:a16="http://schemas.microsoft.com/office/drawing/2014/main" id="{E2E188CC-9B77-49CE-BAD4-0A6448E6E384}"/>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24" name="直線コネクタ 523">
          <a:extLst>
            <a:ext uri="{FF2B5EF4-FFF2-40B4-BE49-F238E27FC236}">
              <a16:creationId xmlns:a16="http://schemas.microsoft.com/office/drawing/2014/main" id="{878426EE-E58A-4CAA-8BE5-0CBA9CF717F3}"/>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25" name="テキスト ボックス 524">
          <a:extLst>
            <a:ext uri="{FF2B5EF4-FFF2-40B4-BE49-F238E27FC236}">
              <a16:creationId xmlns:a16="http://schemas.microsoft.com/office/drawing/2014/main" id="{B83EA261-0A1A-496F-9BDF-F9F59D114D16}"/>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6" name="直線コネクタ 525">
          <a:extLst>
            <a:ext uri="{FF2B5EF4-FFF2-40B4-BE49-F238E27FC236}">
              <a16:creationId xmlns:a16="http://schemas.microsoft.com/office/drawing/2014/main" id="{7E9165E9-A188-4D0E-A2A3-33AAE542786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7" name="テキスト ボックス 526">
          <a:extLst>
            <a:ext uri="{FF2B5EF4-FFF2-40B4-BE49-F238E27FC236}">
              <a16:creationId xmlns:a16="http://schemas.microsoft.com/office/drawing/2014/main" id="{E792DC70-72E9-40D5-A78A-A44479F24BA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28" name="直線コネクタ 527">
          <a:extLst>
            <a:ext uri="{FF2B5EF4-FFF2-40B4-BE49-F238E27FC236}">
              <a16:creationId xmlns:a16="http://schemas.microsoft.com/office/drawing/2014/main" id="{7F7760FE-5C90-4145-B642-AA314B886427}"/>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29" name="テキスト ボックス 528">
          <a:extLst>
            <a:ext uri="{FF2B5EF4-FFF2-40B4-BE49-F238E27FC236}">
              <a16:creationId xmlns:a16="http://schemas.microsoft.com/office/drawing/2014/main" id="{5E97E097-FA75-41C1-9DFC-0DA85195B1C3}"/>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30" name="直線コネクタ 529">
          <a:extLst>
            <a:ext uri="{FF2B5EF4-FFF2-40B4-BE49-F238E27FC236}">
              <a16:creationId xmlns:a16="http://schemas.microsoft.com/office/drawing/2014/main" id="{A3C389C9-9EA1-4D50-B46E-1F184EF4B21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31" name="テキスト ボックス 530">
          <a:extLst>
            <a:ext uri="{FF2B5EF4-FFF2-40B4-BE49-F238E27FC236}">
              <a16:creationId xmlns:a16="http://schemas.microsoft.com/office/drawing/2014/main" id="{D8F385BD-BF72-4F3A-8C9E-805A015890FE}"/>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32" name="直線コネクタ 531">
          <a:extLst>
            <a:ext uri="{FF2B5EF4-FFF2-40B4-BE49-F238E27FC236}">
              <a16:creationId xmlns:a16="http://schemas.microsoft.com/office/drawing/2014/main" id="{564CBF45-C2FC-43E0-8C52-05A1ECC0BAD8}"/>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33" name="テキスト ボックス 532">
          <a:extLst>
            <a:ext uri="{FF2B5EF4-FFF2-40B4-BE49-F238E27FC236}">
              <a16:creationId xmlns:a16="http://schemas.microsoft.com/office/drawing/2014/main" id="{F215166A-7E0A-4D72-A65A-EB47949B5317}"/>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a:extLst>
            <a:ext uri="{FF2B5EF4-FFF2-40B4-BE49-F238E27FC236}">
              <a16:creationId xmlns:a16="http://schemas.microsoft.com/office/drawing/2014/main" id="{8FFA1C93-EB3B-440D-B3A4-F7911BEF3C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a:extLst>
            <a:ext uri="{FF2B5EF4-FFF2-40B4-BE49-F238E27FC236}">
              <a16:creationId xmlns:a16="http://schemas.microsoft.com/office/drawing/2014/main" id="{C93A3B56-5247-47DB-BA8D-E5ED68560D1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a:extLst>
            <a:ext uri="{FF2B5EF4-FFF2-40B4-BE49-F238E27FC236}">
              <a16:creationId xmlns:a16="http://schemas.microsoft.com/office/drawing/2014/main" id="{2330EB54-DB96-4EE2-9FE6-E2C0B88AC98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537" name="直線コネクタ 536">
          <a:extLst>
            <a:ext uri="{FF2B5EF4-FFF2-40B4-BE49-F238E27FC236}">
              <a16:creationId xmlns:a16="http://schemas.microsoft.com/office/drawing/2014/main" id="{2922829A-8C60-4D0F-8287-6F31F31309AC}"/>
            </a:ext>
          </a:extLst>
        </xdr:cNvPr>
        <xdr:cNvCxnSpPr/>
      </xdr:nvCxnSpPr>
      <xdr:spPr>
        <a:xfrm flipV="1">
          <a:off x="16318864" y="1342263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538" name="【児童館】&#10;有形固定資産減価償却率最小値テキスト">
          <a:extLst>
            <a:ext uri="{FF2B5EF4-FFF2-40B4-BE49-F238E27FC236}">
              <a16:creationId xmlns:a16="http://schemas.microsoft.com/office/drawing/2014/main" id="{5CC8B1B5-4A79-4093-BF93-1D27E4572BA8}"/>
            </a:ext>
          </a:extLst>
        </xdr:cNvPr>
        <xdr:cNvSpPr txBox="1"/>
      </xdr:nvSpPr>
      <xdr:spPr>
        <a:xfrm>
          <a:off x="16357600" y="1478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539" name="直線コネクタ 538">
          <a:extLst>
            <a:ext uri="{FF2B5EF4-FFF2-40B4-BE49-F238E27FC236}">
              <a16:creationId xmlns:a16="http://schemas.microsoft.com/office/drawing/2014/main" id="{DDFF8454-314A-41C2-8DAB-561750038C5C}"/>
            </a:ext>
          </a:extLst>
        </xdr:cNvPr>
        <xdr:cNvCxnSpPr/>
      </xdr:nvCxnSpPr>
      <xdr:spPr>
        <a:xfrm>
          <a:off x="162306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540" name="【児童館】&#10;有形固定資産減価償却率最大値テキスト">
          <a:extLst>
            <a:ext uri="{FF2B5EF4-FFF2-40B4-BE49-F238E27FC236}">
              <a16:creationId xmlns:a16="http://schemas.microsoft.com/office/drawing/2014/main" id="{FE5C706B-7A18-4C8E-948A-2F1793BAC7E7}"/>
            </a:ext>
          </a:extLst>
        </xdr:cNvPr>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541" name="直線コネクタ 540">
          <a:extLst>
            <a:ext uri="{FF2B5EF4-FFF2-40B4-BE49-F238E27FC236}">
              <a16:creationId xmlns:a16="http://schemas.microsoft.com/office/drawing/2014/main" id="{FC94EA40-8E9F-40FC-AB57-B38E0E09D960}"/>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161625</xdr:rowOff>
    </xdr:from>
    <xdr:ext cx="405111" cy="259045"/>
    <xdr:sp macro="" textlink="">
      <xdr:nvSpPr>
        <xdr:cNvPr id="542" name="【児童館】&#10;有形固定資産減価償却率平均値テキスト">
          <a:extLst>
            <a:ext uri="{FF2B5EF4-FFF2-40B4-BE49-F238E27FC236}">
              <a16:creationId xmlns:a16="http://schemas.microsoft.com/office/drawing/2014/main" id="{D9A89932-2F6E-427D-87E1-7A61EF8E6BC2}"/>
            </a:ext>
          </a:extLst>
        </xdr:cNvPr>
        <xdr:cNvSpPr txBox="1"/>
      </xdr:nvSpPr>
      <xdr:spPr>
        <a:xfrm>
          <a:off x="16357600" y="13877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543" name="フローチャート: 判断 542">
          <a:extLst>
            <a:ext uri="{FF2B5EF4-FFF2-40B4-BE49-F238E27FC236}">
              <a16:creationId xmlns:a16="http://schemas.microsoft.com/office/drawing/2014/main" id="{62E438A3-B883-4FF5-A849-8A335F1A5CB8}"/>
            </a:ext>
          </a:extLst>
        </xdr:cNvPr>
        <xdr:cNvSpPr/>
      </xdr:nvSpPr>
      <xdr:spPr>
        <a:xfrm>
          <a:off x="16268700" y="1402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544" name="フローチャート: 判断 543">
          <a:extLst>
            <a:ext uri="{FF2B5EF4-FFF2-40B4-BE49-F238E27FC236}">
              <a16:creationId xmlns:a16="http://schemas.microsoft.com/office/drawing/2014/main" id="{B91F4B4C-58C5-4BD0-BD2F-ABC9B13D15B5}"/>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545" name="フローチャート: 判断 544">
          <a:extLst>
            <a:ext uri="{FF2B5EF4-FFF2-40B4-BE49-F238E27FC236}">
              <a16:creationId xmlns:a16="http://schemas.microsoft.com/office/drawing/2014/main" id="{9DC7B3E3-EF35-47B5-AB80-6C933A9D2A48}"/>
            </a:ext>
          </a:extLst>
        </xdr:cNvPr>
        <xdr:cNvSpPr/>
      </xdr:nvSpPr>
      <xdr:spPr>
        <a:xfrm>
          <a:off x="14541500" y="1404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546" name="フローチャート: 判断 545">
          <a:extLst>
            <a:ext uri="{FF2B5EF4-FFF2-40B4-BE49-F238E27FC236}">
              <a16:creationId xmlns:a16="http://schemas.microsoft.com/office/drawing/2014/main" id="{49F62AFE-79D3-410C-A864-76166B3C9FE2}"/>
            </a:ext>
          </a:extLst>
        </xdr:cNvPr>
        <xdr:cNvSpPr/>
      </xdr:nvSpPr>
      <xdr:spPr>
        <a:xfrm>
          <a:off x="1365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C8693150-DE00-4801-A1F0-19702C1941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C3CD0FEB-416B-47A9-9002-30B9033F70E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6E78A660-B418-4F8C-8C9F-8A2FF24C3ED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82DD43B9-0F81-425B-8B48-8A09AEE00A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2CE1E076-3FE3-49F3-9CFE-12D099DC2B3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2" name="楕円 551">
          <a:extLst>
            <a:ext uri="{FF2B5EF4-FFF2-40B4-BE49-F238E27FC236}">
              <a16:creationId xmlns:a16="http://schemas.microsoft.com/office/drawing/2014/main" id="{35AC2037-D7E9-45E9-9DB9-C972B5CB9B5B}"/>
            </a:ext>
          </a:extLst>
        </xdr:cNvPr>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553" name="【児童館】&#10;有形固定資産減価償却率該当値テキスト">
          <a:extLst>
            <a:ext uri="{FF2B5EF4-FFF2-40B4-BE49-F238E27FC236}">
              <a16:creationId xmlns:a16="http://schemas.microsoft.com/office/drawing/2014/main" id="{C6A32E41-F3B9-408B-9315-F1C8C33FC96F}"/>
            </a:ext>
          </a:extLst>
        </xdr:cNvPr>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155893</xdr:rowOff>
    </xdr:from>
    <xdr:to>
      <xdr:col>81</xdr:col>
      <xdr:colOff>101600</xdr:colOff>
      <xdr:row>83</xdr:row>
      <xdr:rowOff>86043</xdr:rowOff>
    </xdr:to>
    <xdr:sp macro="" textlink="">
      <xdr:nvSpPr>
        <xdr:cNvPr id="554" name="楕円 553">
          <a:extLst>
            <a:ext uri="{FF2B5EF4-FFF2-40B4-BE49-F238E27FC236}">
              <a16:creationId xmlns:a16="http://schemas.microsoft.com/office/drawing/2014/main" id="{A30ECC46-9772-4DBF-8E92-7428936E600D}"/>
            </a:ext>
          </a:extLst>
        </xdr:cNvPr>
        <xdr:cNvSpPr/>
      </xdr:nvSpPr>
      <xdr:spPr>
        <a:xfrm>
          <a:off x="15430500" y="142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35243</xdr:rowOff>
    </xdr:to>
    <xdr:cxnSp macro="">
      <xdr:nvCxnSpPr>
        <xdr:cNvPr id="555" name="直線コネクタ 554">
          <a:extLst>
            <a:ext uri="{FF2B5EF4-FFF2-40B4-BE49-F238E27FC236}">
              <a16:creationId xmlns:a16="http://schemas.microsoft.com/office/drawing/2014/main" id="{3D5BE130-2272-4475-89EB-BD265645CFF6}"/>
            </a:ext>
          </a:extLst>
        </xdr:cNvPr>
        <xdr:cNvCxnSpPr/>
      </xdr:nvCxnSpPr>
      <xdr:spPr>
        <a:xfrm flipV="1">
          <a:off x="15481300" y="1422273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556" name="n_1aveValue【児童館】&#10;有形固定資産減価償却率">
          <a:extLst>
            <a:ext uri="{FF2B5EF4-FFF2-40B4-BE49-F238E27FC236}">
              <a16:creationId xmlns:a16="http://schemas.microsoft.com/office/drawing/2014/main" id="{A268D497-E177-4276-82B2-809236D306EA}"/>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108284</xdr:rowOff>
    </xdr:from>
    <xdr:ext cx="405111" cy="259045"/>
    <xdr:sp macro="" textlink="">
      <xdr:nvSpPr>
        <xdr:cNvPr id="557" name="n_2aveValue【児童館】&#10;有形固定資産減価償却率">
          <a:extLst>
            <a:ext uri="{FF2B5EF4-FFF2-40B4-BE49-F238E27FC236}">
              <a16:creationId xmlns:a16="http://schemas.microsoft.com/office/drawing/2014/main" id="{0C1B3ACD-E7F2-46E1-B7FB-B00A1C144C2D}"/>
            </a:ext>
          </a:extLst>
        </xdr:cNvPr>
        <xdr:cNvSpPr txBox="1"/>
      </xdr:nvSpPr>
      <xdr:spPr>
        <a:xfrm>
          <a:off x="14389744" y="1382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558" name="n_3aveValue【児童館】&#10;有形固定資産減価償却率">
          <a:extLst>
            <a:ext uri="{FF2B5EF4-FFF2-40B4-BE49-F238E27FC236}">
              <a16:creationId xmlns:a16="http://schemas.microsoft.com/office/drawing/2014/main" id="{85982C9E-D730-46DA-8074-B31C838ECCC6}"/>
            </a:ext>
          </a:extLst>
        </xdr:cNvPr>
        <xdr:cNvSpPr txBox="1"/>
      </xdr:nvSpPr>
      <xdr:spPr>
        <a:xfrm>
          <a:off x="13500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77170</xdr:rowOff>
    </xdr:from>
    <xdr:ext cx="405111" cy="259045"/>
    <xdr:sp macro="" textlink="">
      <xdr:nvSpPr>
        <xdr:cNvPr id="559" name="n_1mainValue【児童館】&#10;有形固定資産減価償却率">
          <a:extLst>
            <a:ext uri="{FF2B5EF4-FFF2-40B4-BE49-F238E27FC236}">
              <a16:creationId xmlns:a16="http://schemas.microsoft.com/office/drawing/2014/main" id="{38E23CAC-BB6F-4740-80E6-B3DE4F6FBB82}"/>
            </a:ext>
          </a:extLst>
        </xdr:cNvPr>
        <xdr:cNvSpPr txBox="1"/>
      </xdr:nvSpPr>
      <xdr:spPr>
        <a:xfrm>
          <a:off x="15266044" y="1430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A8DC0282-2BE4-4B4C-A638-037BABEA461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a:extLst>
            <a:ext uri="{FF2B5EF4-FFF2-40B4-BE49-F238E27FC236}">
              <a16:creationId xmlns:a16="http://schemas.microsoft.com/office/drawing/2014/main" id="{8411814B-4FC7-45F4-B848-33136C6626D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a:extLst>
            <a:ext uri="{FF2B5EF4-FFF2-40B4-BE49-F238E27FC236}">
              <a16:creationId xmlns:a16="http://schemas.microsoft.com/office/drawing/2014/main" id="{18AEF305-2438-4695-8886-BA7FE36A1F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a:extLst>
            <a:ext uri="{FF2B5EF4-FFF2-40B4-BE49-F238E27FC236}">
              <a16:creationId xmlns:a16="http://schemas.microsoft.com/office/drawing/2014/main" id="{31CAC4B2-4171-4EA9-B90F-059EF8B8C3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a:extLst>
            <a:ext uri="{FF2B5EF4-FFF2-40B4-BE49-F238E27FC236}">
              <a16:creationId xmlns:a16="http://schemas.microsoft.com/office/drawing/2014/main" id="{D9A0EC8F-B796-4077-8DC3-E1D01C9897B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a:extLst>
            <a:ext uri="{FF2B5EF4-FFF2-40B4-BE49-F238E27FC236}">
              <a16:creationId xmlns:a16="http://schemas.microsoft.com/office/drawing/2014/main" id="{C34B540B-7276-4965-B915-78CD698A0A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a:extLst>
            <a:ext uri="{FF2B5EF4-FFF2-40B4-BE49-F238E27FC236}">
              <a16:creationId xmlns:a16="http://schemas.microsoft.com/office/drawing/2014/main" id="{EDDE753D-7305-43B4-A1AD-0C581948C8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a:extLst>
            <a:ext uri="{FF2B5EF4-FFF2-40B4-BE49-F238E27FC236}">
              <a16:creationId xmlns:a16="http://schemas.microsoft.com/office/drawing/2014/main" id="{0D1C5225-7520-4C08-BC00-6802EEB892C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a:extLst>
            <a:ext uri="{FF2B5EF4-FFF2-40B4-BE49-F238E27FC236}">
              <a16:creationId xmlns:a16="http://schemas.microsoft.com/office/drawing/2014/main" id="{74109495-0212-422A-9263-53DD9AEC41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a:extLst>
            <a:ext uri="{FF2B5EF4-FFF2-40B4-BE49-F238E27FC236}">
              <a16:creationId xmlns:a16="http://schemas.microsoft.com/office/drawing/2014/main" id="{8B981949-F862-4CE9-8070-CE74F7AE50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a:extLst>
            <a:ext uri="{FF2B5EF4-FFF2-40B4-BE49-F238E27FC236}">
              <a16:creationId xmlns:a16="http://schemas.microsoft.com/office/drawing/2014/main" id="{8B6187A5-8B27-4BD9-97CB-F16B0D87820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a:extLst>
            <a:ext uri="{FF2B5EF4-FFF2-40B4-BE49-F238E27FC236}">
              <a16:creationId xmlns:a16="http://schemas.microsoft.com/office/drawing/2014/main" id="{CAB685D5-B0A5-4BA2-BA13-87DD74C7973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a:extLst>
            <a:ext uri="{FF2B5EF4-FFF2-40B4-BE49-F238E27FC236}">
              <a16:creationId xmlns:a16="http://schemas.microsoft.com/office/drawing/2014/main" id="{E7581400-3DE2-4689-BB99-97758BF385B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a:extLst>
            <a:ext uri="{FF2B5EF4-FFF2-40B4-BE49-F238E27FC236}">
              <a16:creationId xmlns:a16="http://schemas.microsoft.com/office/drawing/2014/main" id="{CB816919-952D-42A0-8B85-006CB31D687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a:extLst>
            <a:ext uri="{FF2B5EF4-FFF2-40B4-BE49-F238E27FC236}">
              <a16:creationId xmlns:a16="http://schemas.microsoft.com/office/drawing/2014/main" id="{8F46BBFE-7808-427D-8F01-3EE3207F598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a:extLst>
            <a:ext uri="{FF2B5EF4-FFF2-40B4-BE49-F238E27FC236}">
              <a16:creationId xmlns:a16="http://schemas.microsoft.com/office/drawing/2014/main" id="{CAFA5CEC-6496-44BA-80D8-B46CC6BBCB7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a:extLst>
            <a:ext uri="{FF2B5EF4-FFF2-40B4-BE49-F238E27FC236}">
              <a16:creationId xmlns:a16="http://schemas.microsoft.com/office/drawing/2014/main" id="{51E116C6-E1B7-4C3C-827F-FB2FBA51F9D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a:extLst>
            <a:ext uri="{FF2B5EF4-FFF2-40B4-BE49-F238E27FC236}">
              <a16:creationId xmlns:a16="http://schemas.microsoft.com/office/drawing/2014/main" id="{B52CB1A9-F3E2-453E-8C1E-BD6E0DE35DE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a:extLst>
            <a:ext uri="{FF2B5EF4-FFF2-40B4-BE49-F238E27FC236}">
              <a16:creationId xmlns:a16="http://schemas.microsoft.com/office/drawing/2014/main" id="{E3213B30-5111-4409-BB1F-66D2A2E3DB1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a:extLst>
            <a:ext uri="{FF2B5EF4-FFF2-40B4-BE49-F238E27FC236}">
              <a16:creationId xmlns:a16="http://schemas.microsoft.com/office/drawing/2014/main" id="{4A303BA5-F283-4A73-8EF4-B83D6BEBB99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a:extLst>
            <a:ext uri="{FF2B5EF4-FFF2-40B4-BE49-F238E27FC236}">
              <a16:creationId xmlns:a16="http://schemas.microsoft.com/office/drawing/2014/main" id="{BE9FB060-A774-42D9-990F-A86D9A41F3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7F6730AC-720E-4DBA-B2BB-34693FEE017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児童館】&#10;一人当たり面積グラフ枠">
          <a:extLst>
            <a:ext uri="{FF2B5EF4-FFF2-40B4-BE49-F238E27FC236}">
              <a16:creationId xmlns:a16="http://schemas.microsoft.com/office/drawing/2014/main" id="{158ECA94-8BC1-479D-8D5E-E09E2B9AE2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583" name="直線コネクタ 582">
          <a:extLst>
            <a:ext uri="{FF2B5EF4-FFF2-40B4-BE49-F238E27FC236}">
              <a16:creationId xmlns:a16="http://schemas.microsoft.com/office/drawing/2014/main" id="{42988DED-88C7-4972-AF76-D7A7438B1BA5}"/>
            </a:ext>
          </a:extLst>
        </xdr:cNvPr>
        <xdr:cNvCxnSpPr/>
      </xdr:nvCxnSpPr>
      <xdr:spPr>
        <a:xfrm flipV="1">
          <a:off x="22160864" y="1352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4" name="【児童館】&#10;一人当たり面積最小値テキスト">
          <a:extLst>
            <a:ext uri="{FF2B5EF4-FFF2-40B4-BE49-F238E27FC236}">
              <a16:creationId xmlns:a16="http://schemas.microsoft.com/office/drawing/2014/main" id="{5DBA6D9C-21CF-4D19-8D50-BD881990FDF7}"/>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5" name="直線コネクタ 584">
          <a:extLst>
            <a:ext uri="{FF2B5EF4-FFF2-40B4-BE49-F238E27FC236}">
              <a16:creationId xmlns:a16="http://schemas.microsoft.com/office/drawing/2014/main" id="{857A3421-69BD-41CD-A538-04991F785EF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586" name="【児童館】&#10;一人当たり面積最大値テキスト">
          <a:extLst>
            <a:ext uri="{FF2B5EF4-FFF2-40B4-BE49-F238E27FC236}">
              <a16:creationId xmlns:a16="http://schemas.microsoft.com/office/drawing/2014/main" id="{FA74B44B-412C-40D2-B7A8-A1BACF40905C}"/>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587" name="直線コネクタ 586">
          <a:extLst>
            <a:ext uri="{FF2B5EF4-FFF2-40B4-BE49-F238E27FC236}">
              <a16:creationId xmlns:a16="http://schemas.microsoft.com/office/drawing/2014/main" id="{DC79A194-0583-4BC8-BCB6-1D88A57E96B1}"/>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88" name="【児童館】&#10;一人当たり面積平均値テキスト">
          <a:extLst>
            <a:ext uri="{FF2B5EF4-FFF2-40B4-BE49-F238E27FC236}">
              <a16:creationId xmlns:a16="http://schemas.microsoft.com/office/drawing/2014/main" id="{0E3732B5-97A9-40F8-A0F5-AFF6A5307B1D}"/>
            </a:ext>
          </a:extLst>
        </xdr:cNvPr>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89" name="フローチャート: 判断 588">
          <a:extLst>
            <a:ext uri="{FF2B5EF4-FFF2-40B4-BE49-F238E27FC236}">
              <a16:creationId xmlns:a16="http://schemas.microsoft.com/office/drawing/2014/main" id="{1C8779F4-5F1F-4072-93F0-29D9766B2178}"/>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90" name="フローチャート: 判断 589">
          <a:extLst>
            <a:ext uri="{FF2B5EF4-FFF2-40B4-BE49-F238E27FC236}">
              <a16:creationId xmlns:a16="http://schemas.microsoft.com/office/drawing/2014/main" id="{A65E4910-49F7-481C-807C-72F0604E7EC8}"/>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91" name="フローチャート: 判断 590">
          <a:extLst>
            <a:ext uri="{FF2B5EF4-FFF2-40B4-BE49-F238E27FC236}">
              <a16:creationId xmlns:a16="http://schemas.microsoft.com/office/drawing/2014/main" id="{952517D0-2176-4D8D-9D08-5CE591BAAA54}"/>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592" name="フローチャート: 判断 591">
          <a:extLst>
            <a:ext uri="{FF2B5EF4-FFF2-40B4-BE49-F238E27FC236}">
              <a16:creationId xmlns:a16="http://schemas.microsoft.com/office/drawing/2014/main" id="{0C1F452B-5AFB-4E8A-982F-14D04B6CBF58}"/>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AEC36C72-0791-4685-959E-A953F26697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FFE86961-400D-4D67-AF9B-17EFDBC6F7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E92C07F8-C93F-4430-BFAC-7991801E0B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31E7E436-DF1C-403B-A3F3-1D716FFB91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E53FCE14-C4FA-429D-B3E3-6CEAA55D02F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598" name="楕円 597">
          <a:extLst>
            <a:ext uri="{FF2B5EF4-FFF2-40B4-BE49-F238E27FC236}">
              <a16:creationId xmlns:a16="http://schemas.microsoft.com/office/drawing/2014/main" id="{98073AF8-65DB-427D-9A9D-9B2AC5DE2CF5}"/>
            </a:ext>
          </a:extLst>
        </xdr:cNvPr>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599" name="【児童館】&#10;一人当たり面積該当値テキスト">
          <a:extLst>
            <a:ext uri="{FF2B5EF4-FFF2-40B4-BE49-F238E27FC236}">
              <a16:creationId xmlns:a16="http://schemas.microsoft.com/office/drawing/2014/main" id="{34AF7CDE-3AB4-48BE-8893-CB4B43909E7A}"/>
            </a:ext>
          </a:extLst>
        </xdr:cNvPr>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600" name="楕円 599">
          <a:extLst>
            <a:ext uri="{FF2B5EF4-FFF2-40B4-BE49-F238E27FC236}">
              <a16:creationId xmlns:a16="http://schemas.microsoft.com/office/drawing/2014/main" id="{4547D60B-0CC3-4CE6-AEBC-3DBD2B3EADEC}"/>
            </a:ext>
          </a:extLst>
        </xdr:cNvPr>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601" name="直線コネクタ 600">
          <a:extLst>
            <a:ext uri="{FF2B5EF4-FFF2-40B4-BE49-F238E27FC236}">
              <a16:creationId xmlns:a16="http://schemas.microsoft.com/office/drawing/2014/main" id="{FA8BD62C-D48B-4128-8CDA-FC72BFD3AC37}"/>
            </a:ext>
          </a:extLst>
        </xdr:cNvPr>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02" name="n_1aveValue【児童館】&#10;一人当たり面積">
          <a:extLst>
            <a:ext uri="{FF2B5EF4-FFF2-40B4-BE49-F238E27FC236}">
              <a16:creationId xmlns:a16="http://schemas.microsoft.com/office/drawing/2014/main" id="{17A5C0E9-FC76-4A2F-BBE6-2EDFFB097B7E}"/>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03" name="n_2aveValue【児童館】&#10;一人当たり面積">
          <a:extLst>
            <a:ext uri="{FF2B5EF4-FFF2-40B4-BE49-F238E27FC236}">
              <a16:creationId xmlns:a16="http://schemas.microsoft.com/office/drawing/2014/main" id="{50CAE63B-7206-4B4E-AC01-E4E1A00AFF72}"/>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04" name="n_3aveValue【児童館】&#10;一人当たり面積">
          <a:extLst>
            <a:ext uri="{FF2B5EF4-FFF2-40B4-BE49-F238E27FC236}">
              <a16:creationId xmlns:a16="http://schemas.microsoft.com/office/drawing/2014/main" id="{7A4E2487-21F6-47F3-BAA6-B90F9BCB808C}"/>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605" name="n_1mainValue【児童館】&#10;一人当たり面積">
          <a:extLst>
            <a:ext uri="{FF2B5EF4-FFF2-40B4-BE49-F238E27FC236}">
              <a16:creationId xmlns:a16="http://schemas.microsoft.com/office/drawing/2014/main" id="{56581348-AE45-44E7-979E-6CDA1EF07CE0}"/>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a16="http://schemas.microsoft.com/office/drawing/2014/main" id="{CB99A95A-3860-422C-97E7-2D2093FF0F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a16="http://schemas.microsoft.com/office/drawing/2014/main" id="{16C280B4-AD9B-4CBA-AE74-A5E7DF8844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a16="http://schemas.microsoft.com/office/drawing/2014/main" id="{F014D84D-449B-48CF-A47B-E3C4093862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a16="http://schemas.microsoft.com/office/drawing/2014/main" id="{B7263A95-3802-4993-A609-D1AEEB28ED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a16="http://schemas.microsoft.com/office/drawing/2014/main" id="{4E505248-E125-4B29-B719-CA0EEA1E2B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a16="http://schemas.microsoft.com/office/drawing/2014/main" id="{CBE2E67C-44E1-4B46-8E58-0D0D7352AA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a16="http://schemas.microsoft.com/office/drawing/2014/main" id="{29FB8C18-76D8-4ABB-9939-984A59DA45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a16="http://schemas.microsoft.com/office/drawing/2014/main" id="{993C0588-D0D4-4C70-9A64-41AB28397A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a16="http://schemas.microsoft.com/office/drawing/2014/main" id="{9A10444C-3AAC-4141-BDBF-1B6F9633A5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a16="http://schemas.microsoft.com/office/drawing/2014/main" id="{640B132B-17B3-47FD-A24E-F9ED73FEE1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6" name="テキスト ボックス 615">
          <a:extLst>
            <a:ext uri="{FF2B5EF4-FFF2-40B4-BE49-F238E27FC236}">
              <a16:creationId xmlns:a16="http://schemas.microsoft.com/office/drawing/2014/main" id="{2ED56DEF-0715-47B2-95F9-493D8557764A}"/>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7" name="直線コネクタ 616">
          <a:extLst>
            <a:ext uri="{FF2B5EF4-FFF2-40B4-BE49-F238E27FC236}">
              <a16:creationId xmlns:a16="http://schemas.microsoft.com/office/drawing/2014/main" id="{DF92C1C1-D8FD-44AE-AD12-E2DF831ADD3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8" name="テキスト ボックス 617">
          <a:extLst>
            <a:ext uri="{FF2B5EF4-FFF2-40B4-BE49-F238E27FC236}">
              <a16:creationId xmlns:a16="http://schemas.microsoft.com/office/drawing/2014/main" id="{4AB4124C-C89A-423D-9AB0-399019BCF3A3}"/>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9" name="直線コネクタ 618">
          <a:extLst>
            <a:ext uri="{FF2B5EF4-FFF2-40B4-BE49-F238E27FC236}">
              <a16:creationId xmlns:a16="http://schemas.microsoft.com/office/drawing/2014/main" id="{F70C6BAD-F6E0-4CE4-A5E0-E3382990B97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0" name="テキスト ボックス 619">
          <a:extLst>
            <a:ext uri="{FF2B5EF4-FFF2-40B4-BE49-F238E27FC236}">
              <a16:creationId xmlns:a16="http://schemas.microsoft.com/office/drawing/2014/main" id="{D7CDA579-AC3C-48DD-9B34-5A27B087679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1" name="直線コネクタ 620">
          <a:extLst>
            <a:ext uri="{FF2B5EF4-FFF2-40B4-BE49-F238E27FC236}">
              <a16:creationId xmlns:a16="http://schemas.microsoft.com/office/drawing/2014/main" id="{5C608786-43CA-4340-9660-715B605C55E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2" name="テキスト ボックス 621">
          <a:extLst>
            <a:ext uri="{FF2B5EF4-FFF2-40B4-BE49-F238E27FC236}">
              <a16:creationId xmlns:a16="http://schemas.microsoft.com/office/drawing/2014/main" id="{E7F5CA6B-74AE-4CD9-99BB-A45389CD1A6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3" name="直線コネクタ 622">
          <a:extLst>
            <a:ext uri="{FF2B5EF4-FFF2-40B4-BE49-F238E27FC236}">
              <a16:creationId xmlns:a16="http://schemas.microsoft.com/office/drawing/2014/main" id="{AEF73F9A-3738-4300-8232-1CAE780519D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4" name="テキスト ボックス 623">
          <a:extLst>
            <a:ext uri="{FF2B5EF4-FFF2-40B4-BE49-F238E27FC236}">
              <a16:creationId xmlns:a16="http://schemas.microsoft.com/office/drawing/2014/main" id="{CEBC5199-1DDF-4232-BA5A-1111CDADC99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ABEDB6B5-2166-48C9-91BC-4FADF67D28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9750FAAB-DD25-498B-89AA-CD21F6AB104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公民館】&#10;有形固定資産減価償却率グラフ枠">
          <a:extLst>
            <a:ext uri="{FF2B5EF4-FFF2-40B4-BE49-F238E27FC236}">
              <a16:creationId xmlns:a16="http://schemas.microsoft.com/office/drawing/2014/main" id="{904E6F0C-7A7E-45AD-993D-9AC6AE818CA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628" name="直線コネクタ 627">
          <a:extLst>
            <a:ext uri="{FF2B5EF4-FFF2-40B4-BE49-F238E27FC236}">
              <a16:creationId xmlns:a16="http://schemas.microsoft.com/office/drawing/2014/main" id="{F63A1D1A-D6D0-47F1-8888-98B58EF0C62B}"/>
            </a:ext>
          </a:extLst>
        </xdr:cNvPr>
        <xdr:cNvCxnSpPr/>
      </xdr:nvCxnSpPr>
      <xdr:spPr>
        <a:xfrm flipV="1">
          <a:off x="16318864" y="171846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629" name="【公民館】&#10;有形固定資産減価償却率最小値テキスト">
          <a:extLst>
            <a:ext uri="{FF2B5EF4-FFF2-40B4-BE49-F238E27FC236}">
              <a16:creationId xmlns:a16="http://schemas.microsoft.com/office/drawing/2014/main" id="{AD9308DF-B799-4023-82CE-615E9F578E3C}"/>
            </a:ext>
          </a:extLst>
        </xdr:cNvPr>
        <xdr:cNvSpPr txBox="1"/>
      </xdr:nvSpPr>
      <xdr:spPr>
        <a:xfrm>
          <a:off x="16357600" y="183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630" name="直線コネクタ 629">
          <a:extLst>
            <a:ext uri="{FF2B5EF4-FFF2-40B4-BE49-F238E27FC236}">
              <a16:creationId xmlns:a16="http://schemas.microsoft.com/office/drawing/2014/main" id="{2B2E9AE5-81B8-4493-82D7-8CBE390CAC27}"/>
            </a:ext>
          </a:extLst>
        </xdr:cNvPr>
        <xdr:cNvCxnSpPr/>
      </xdr:nvCxnSpPr>
      <xdr:spPr>
        <a:xfrm>
          <a:off x="16230600" y="1837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31" name="【公民館】&#10;有形固定資産減価償却率最大値テキスト">
          <a:extLst>
            <a:ext uri="{FF2B5EF4-FFF2-40B4-BE49-F238E27FC236}">
              <a16:creationId xmlns:a16="http://schemas.microsoft.com/office/drawing/2014/main" id="{83E9B456-A76D-462A-B070-00EBA24409B9}"/>
            </a:ext>
          </a:extLst>
        </xdr:cNvPr>
        <xdr:cNvSpPr txBox="1"/>
      </xdr:nvSpPr>
      <xdr:spPr>
        <a:xfrm>
          <a:off x="16357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632" name="直線コネクタ 631">
          <a:extLst>
            <a:ext uri="{FF2B5EF4-FFF2-40B4-BE49-F238E27FC236}">
              <a16:creationId xmlns:a16="http://schemas.microsoft.com/office/drawing/2014/main" id="{DDBFA030-E988-4D3B-A487-EEB8CC1F8AA6}"/>
            </a:ext>
          </a:extLst>
        </xdr:cNvPr>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33" name="【公民館】&#10;有形固定資産減価償却率平均値テキスト">
          <a:extLst>
            <a:ext uri="{FF2B5EF4-FFF2-40B4-BE49-F238E27FC236}">
              <a16:creationId xmlns:a16="http://schemas.microsoft.com/office/drawing/2014/main" id="{00837BD4-2EDB-4778-A9FD-17246D6E9FED}"/>
            </a:ext>
          </a:extLst>
        </xdr:cNvPr>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34" name="フローチャート: 判断 633">
          <a:extLst>
            <a:ext uri="{FF2B5EF4-FFF2-40B4-BE49-F238E27FC236}">
              <a16:creationId xmlns:a16="http://schemas.microsoft.com/office/drawing/2014/main" id="{6FACC3CA-6394-48F7-886B-75A5FBE6A130}"/>
            </a:ext>
          </a:extLst>
        </xdr:cNvPr>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35" name="フローチャート: 判断 634">
          <a:extLst>
            <a:ext uri="{FF2B5EF4-FFF2-40B4-BE49-F238E27FC236}">
              <a16:creationId xmlns:a16="http://schemas.microsoft.com/office/drawing/2014/main" id="{5226FB2E-C318-4C07-BF14-2952B2E3A953}"/>
            </a:ext>
          </a:extLst>
        </xdr:cNvPr>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36" name="フローチャート: 判断 635">
          <a:extLst>
            <a:ext uri="{FF2B5EF4-FFF2-40B4-BE49-F238E27FC236}">
              <a16:creationId xmlns:a16="http://schemas.microsoft.com/office/drawing/2014/main" id="{DA4468A6-FC1A-47B9-9843-17906D2B47ED}"/>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37" name="フローチャート: 判断 636">
          <a:extLst>
            <a:ext uri="{FF2B5EF4-FFF2-40B4-BE49-F238E27FC236}">
              <a16:creationId xmlns:a16="http://schemas.microsoft.com/office/drawing/2014/main" id="{E479F565-E220-4A00-9442-A8800B7940CD}"/>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3CFBB031-7E76-4607-9DA1-7D0015D0253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9AF7A4CE-9BD3-4FB9-B18F-C681019C8E7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53FCF42D-929C-41F8-BF51-7A30860DC6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1C49CB0C-9CB1-47CE-9E8B-3F82CEB3C7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A6D0193A-9E73-4042-98D9-64AEC2CA0C4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91694</xdr:rowOff>
    </xdr:from>
    <xdr:to>
      <xdr:col>85</xdr:col>
      <xdr:colOff>177800</xdr:colOff>
      <xdr:row>102</xdr:row>
      <xdr:rowOff>21844</xdr:rowOff>
    </xdr:to>
    <xdr:sp macro="" textlink="">
      <xdr:nvSpPr>
        <xdr:cNvPr id="643" name="楕円 642">
          <a:extLst>
            <a:ext uri="{FF2B5EF4-FFF2-40B4-BE49-F238E27FC236}">
              <a16:creationId xmlns:a16="http://schemas.microsoft.com/office/drawing/2014/main" id="{A57AEAAE-F246-43F3-9586-8C9E45D44D00}"/>
            </a:ext>
          </a:extLst>
        </xdr:cNvPr>
        <xdr:cNvSpPr/>
      </xdr:nvSpPr>
      <xdr:spPr>
        <a:xfrm>
          <a:off x="162687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114571</xdr:rowOff>
    </xdr:from>
    <xdr:ext cx="405111" cy="259045"/>
    <xdr:sp macro="" textlink="">
      <xdr:nvSpPr>
        <xdr:cNvPr id="644" name="【公民館】&#10;有形固定資産減価償却率該当値テキスト">
          <a:extLst>
            <a:ext uri="{FF2B5EF4-FFF2-40B4-BE49-F238E27FC236}">
              <a16:creationId xmlns:a16="http://schemas.microsoft.com/office/drawing/2014/main" id="{4700692A-4E55-44FE-9ADA-EBDE2DF271BF}"/>
            </a:ext>
          </a:extLst>
        </xdr:cNvPr>
        <xdr:cNvSpPr txBox="1"/>
      </xdr:nvSpPr>
      <xdr:spPr>
        <a:xfrm>
          <a:off x="16357600" y="172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137413</xdr:rowOff>
    </xdr:from>
    <xdr:to>
      <xdr:col>81</xdr:col>
      <xdr:colOff>101600</xdr:colOff>
      <xdr:row>102</xdr:row>
      <xdr:rowOff>67563</xdr:rowOff>
    </xdr:to>
    <xdr:sp macro="" textlink="">
      <xdr:nvSpPr>
        <xdr:cNvPr id="645" name="楕円 644">
          <a:extLst>
            <a:ext uri="{FF2B5EF4-FFF2-40B4-BE49-F238E27FC236}">
              <a16:creationId xmlns:a16="http://schemas.microsoft.com/office/drawing/2014/main" id="{C281B777-5B2E-49A3-8297-69CE98942EA5}"/>
            </a:ext>
          </a:extLst>
        </xdr:cNvPr>
        <xdr:cNvSpPr/>
      </xdr:nvSpPr>
      <xdr:spPr>
        <a:xfrm>
          <a:off x="15430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142494</xdr:rowOff>
    </xdr:from>
    <xdr:to>
      <xdr:col>85</xdr:col>
      <xdr:colOff>127000</xdr:colOff>
      <xdr:row>102</xdr:row>
      <xdr:rowOff>16763</xdr:rowOff>
    </xdr:to>
    <xdr:cxnSp macro="">
      <xdr:nvCxnSpPr>
        <xdr:cNvPr id="646" name="直線コネクタ 645">
          <a:extLst>
            <a:ext uri="{FF2B5EF4-FFF2-40B4-BE49-F238E27FC236}">
              <a16:creationId xmlns:a16="http://schemas.microsoft.com/office/drawing/2014/main" id="{32F87BE8-F7B2-4337-9564-FF2445195130}"/>
            </a:ext>
          </a:extLst>
        </xdr:cNvPr>
        <xdr:cNvCxnSpPr/>
      </xdr:nvCxnSpPr>
      <xdr:spPr>
        <a:xfrm flipV="1">
          <a:off x="15481300" y="174589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647" name="n_1aveValue【公民館】&#10;有形固定資産減価償却率">
          <a:extLst>
            <a:ext uri="{FF2B5EF4-FFF2-40B4-BE49-F238E27FC236}">
              <a16:creationId xmlns:a16="http://schemas.microsoft.com/office/drawing/2014/main" id="{937D7E6C-5053-497B-B5F4-F33695E2895A}"/>
            </a:ext>
          </a:extLst>
        </xdr:cNvPr>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48" name="n_2aveValue【公民館】&#10;有形固定資産減価償却率">
          <a:extLst>
            <a:ext uri="{FF2B5EF4-FFF2-40B4-BE49-F238E27FC236}">
              <a16:creationId xmlns:a16="http://schemas.microsoft.com/office/drawing/2014/main" id="{9ECF2208-4FEB-4162-8FDB-C76AB449440F}"/>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649" name="n_3aveValue【公民館】&#10;有形固定資産減価償却率">
          <a:extLst>
            <a:ext uri="{FF2B5EF4-FFF2-40B4-BE49-F238E27FC236}">
              <a16:creationId xmlns:a16="http://schemas.microsoft.com/office/drawing/2014/main" id="{E099A7E5-9C55-47E1-B0D6-E30E739B3527}"/>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84090</xdr:rowOff>
    </xdr:from>
    <xdr:ext cx="405111" cy="259045"/>
    <xdr:sp macro="" textlink="">
      <xdr:nvSpPr>
        <xdr:cNvPr id="650" name="n_1mainValue【公民館】&#10;有形固定資産減価償却率">
          <a:extLst>
            <a:ext uri="{FF2B5EF4-FFF2-40B4-BE49-F238E27FC236}">
              <a16:creationId xmlns:a16="http://schemas.microsoft.com/office/drawing/2014/main" id="{4BE6D1ED-1192-4A27-B21F-4220EACB192F}"/>
            </a:ext>
          </a:extLst>
        </xdr:cNvPr>
        <xdr:cNvSpPr txBox="1"/>
      </xdr:nvSpPr>
      <xdr:spPr>
        <a:xfrm>
          <a:off x="15266044" y="172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75C0F9F7-F68E-411B-859E-386C6FF824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2E0DB17C-861C-464F-BD8A-8BF05A517D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DA9C5F3E-3C59-4B06-8E79-A9C7977105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A16C5441-0A8F-4F47-BE1C-A58A253BC2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9D361061-3AF2-4FC7-B58A-A5A786209F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B5447182-AA41-49D9-B2D0-A5FC1E9DA25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5650F3A0-CE27-4D23-BB5F-D5CA3F1341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62E8E6C0-66B4-4F36-9A08-AC1BB6DE3E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a:extLst>
            <a:ext uri="{FF2B5EF4-FFF2-40B4-BE49-F238E27FC236}">
              <a16:creationId xmlns:a16="http://schemas.microsoft.com/office/drawing/2014/main" id="{8F4737BA-C00D-4764-A9C0-8E23FF7E32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a:extLst>
            <a:ext uri="{FF2B5EF4-FFF2-40B4-BE49-F238E27FC236}">
              <a16:creationId xmlns:a16="http://schemas.microsoft.com/office/drawing/2014/main" id="{1BC5A055-338C-4F86-B764-08B7D56D12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1" name="直線コネクタ 660">
          <a:extLst>
            <a:ext uri="{FF2B5EF4-FFF2-40B4-BE49-F238E27FC236}">
              <a16:creationId xmlns:a16="http://schemas.microsoft.com/office/drawing/2014/main" id="{25F12699-3110-4F9A-8CE1-DA52256BADF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2" name="テキスト ボックス 661">
          <a:extLst>
            <a:ext uri="{FF2B5EF4-FFF2-40B4-BE49-F238E27FC236}">
              <a16:creationId xmlns:a16="http://schemas.microsoft.com/office/drawing/2014/main" id="{BCAA6C18-B589-4028-8CAE-76024E5B905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3" name="直線コネクタ 662">
          <a:extLst>
            <a:ext uri="{FF2B5EF4-FFF2-40B4-BE49-F238E27FC236}">
              <a16:creationId xmlns:a16="http://schemas.microsoft.com/office/drawing/2014/main" id="{E8D4FD63-4CA1-4E1B-A7E3-B72AB7A429E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4" name="テキスト ボックス 663">
          <a:extLst>
            <a:ext uri="{FF2B5EF4-FFF2-40B4-BE49-F238E27FC236}">
              <a16:creationId xmlns:a16="http://schemas.microsoft.com/office/drawing/2014/main" id="{E43BA9B8-1BC1-473E-AFFD-80BD511A242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5" name="直線コネクタ 664">
          <a:extLst>
            <a:ext uri="{FF2B5EF4-FFF2-40B4-BE49-F238E27FC236}">
              <a16:creationId xmlns:a16="http://schemas.microsoft.com/office/drawing/2014/main" id="{FE260925-0BE1-4299-B729-1A529ADE904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6" name="テキスト ボックス 665">
          <a:extLst>
            <a:ext uri="{FF2B5EF4-FFF2-40B4-BE49-F238E27FC236}">
              <a16:creationId xmlns:a16="http://schemas.microsoft.com/office/drawing/2014/main" id="{DC68855B-A373-46DB-A56C-70A4E455CFD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7" name="直線コネクタ 666">
          <a:extLst>
            <a:ext uri="{FF2B5EF4-FFF2-40B4-BE49-F238E27FC236}">
              <a16:creationId xmlns:a16="http://schemas.microsoft.com/office/drawing/2014/main" id="{DDD1AC45-EDE6-4478-B143-A142101D4CA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8" name="テキスト ボックス 667">
          <a:extLst>
            <a:ext uri="{FF2B5EF4-FFF2-40B4-BE49-F238E27FC236}">
              <a16:creationId xmlns:a16="http://schemas.microsoft.com/office/drawing/2014/main" id="{3545769C-73C1-41A9-B94E-5D16CAE207E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9" name="直線コネクタ 668">
          <a:extLst>
            <a:ext uri="{FF2B5EF4-FFF2-40B4-BE49-F238E27FC236}">
              <a16:creationId xmlns:a16="http://schemas.microsoft.com/office/drawing/2014/main" id="{A700CCF6-20D6-4963-8693-7A742C08AC8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0" name="テキスト ボックス 669">
          <a:extLst>
            <a:ext uri="{FF2B5EF4-FFF2-40B4-BE49-F238E27FC236}">
              <a16:creationId xmlns:a16="http://schemas.microsoft.com/office/drawing/2014/main" id="{C5ED1A54-FCB0-44B5-9FDA-5EF4CCA7D2D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1" name="直線コネクタ 670">
          <a:extLst>
            <a:ext uri="{FF2B5EF4-FFF2-40B4-BE49-F238E27FC236}">
              <a16:creationId xmlns:a16="http://schemas.microsoft.com/office/drawing/2014/main" id="{0A0AEC7B-D03B-4E28-AC20-795CC27EAA2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2" name="テキスト ボックス 671">
          <a:extLst>
            <a:ext uri="{FF2B5EF4-FFF2-40B4-BE49-F238E27FC236}">
              <a16:creationId xmlns:a16="http://schemas.microsoft.com/office/drawing/2014/main" id="{FE514EE6-F879-441F-8C3E-84C7696277F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B2D9C409-5F63-4F9D-997B-5CBF150D66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44AC9242-9A3B-4B41-B8AA-912FAAF9676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公民館】&#10;一人当たり面積グラフ枠">
          <a:extLst>
            <a:ext uri="{FF2B5EF4-FFF2-40B4-BE49-F238E27FC236}">
              <a16:creationId xmlns:a16="http://schemas.microsoft.com/office/drawing/2014/main" id="{92AD73ED-42D9-4F4E-961B-24D26BC851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76" name="直線コネクタ 675">
          <a:extLst>
            <a:ext uri="{FF2B5EF4-FFF2-40B4-BE49-F238E27FC236}">
              <a16:creationId xmlns:a16="http://schemas.microsoft.com/office/drawing/2014/main" id="{EE583CD8-C626-4A1A-99C1-6878CA04BF8F}"/>
            </a:ext>
          </a:extLst>
        </xdr:cNvPr>
        <xdr:cNvCxnSpPr/>
      </xdr:nvCxnSpPr>
      <xdr:spPr>
        <a:xfrm flipV="1">
          <a:off x="22160864" y="171232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77" name="【公民館】&#10;一人当たり面積最小値テキスト">
          <a:extLst>
            <a:ext uri="{FF2B5EF4-FFF2-40B4-BE49-F238E27FC236}">
              <a16:creationId xmlns:a16="http://schemas.microsoft.com/office/drawing/2014/main" id="{DBAADC79-6A52-4956-8EF0-7077681C7684}"/>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78" name="直線コネクタ 677">
          <a:extLst>
            <a:ext uri="{FF2B5EF4-FFF2-40B4-BE49-F238E27FC236}">
              <a16:creationId xmlns:a16="http://schemas.microsoft.com/office/drawing/2014/main" id="{68900015-23DC-49C2-ACA4-77E9D3252B44}"/>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79" name="【公民館】&#10;一人当たり面積最大値テキスト">
          <a:extLst>
            <a:ext uri="{FF2B5EF4-FFF2-40B4-BE49-F238E27FC236}">
              <a16:creationId xmlns:a16="http://schemas.microsoft.com/office/drawing/2014/main" id="{A214BBF5-E3A7-4C56-A564-73F7DCDB24A6}"/>
            </a:ext>
          </a:extLst>
        </xdr:cNvPr>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80" name="直線コネクタ 679">
          <a:extLst>
            <a:ext uri="{FF2B5EF4-FFF2-40B4-BE49-F238E27FC236}">
              <a16:creationId xmlns:a16="http://schemas.microsoft.com/office/drawing/2014/main" id="{FD195399-51F0-40D8-BAE6-1C9ADC716BB5}"/>
            </a:ext>
          </a:extLst>
        </xdr:cNvPr>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23784</xdr:rowOff>
    </xdr:from>
    <xdr:ext cx="469744" cy="259045"/>
    <xdr:sp macro="" textlink="">
      <xdr:nvSpPr>
        <xdr:cNvPr id="681" name="【公民館】&#10;一人当たり面積平均値テキスト">
          <a:extLst>
            <a:ext uri="{FF2B5EF4-FFF2-40B4-BE49-F238E27FC236}">
              <a16:creationId xmlns:a16="http://schemas.microsoft.com/office/drawing/2014/main" id="{2B74E768-85E2-47C8-B618-9CBD9601C0D9}"/>
            </a:ext>
          </a:extLst>
        </xdr:cNvPr>
        <xdr:cNvSpPr txBox="1"/>
      </xdr:nvSpPr>
      <xdr:spPr>
        <a:xfrm>
          <a:off x="22199600" y="1785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682" name="フローチャート: 判断 681">
          <a:extLst>
            <a:ext uri="{FF2B5EF4-FFF2-40B4-BE49-F238E27FC236}">
              <a16:creationId xmlns:a16="http://schemas.microsoft.com/office/drawing/2014/main" id="{B8D658E7-6B50-4140-BA03-D73D468C97A1}"/>
            </a:ext>
          </a:extLst>
        </xdr:cNvPr>
        <xdr:cNvSpPr/>
      </xdr:nvSpPr>
      <xdr:spPr>
        <a:xfrm>
          <a:off x="22110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683" name="フローチャート: 判断 682">
          <a:extLst>
            <a:ext uri="{FF2B5EF4-FFF2-40B4-BE49-F238E27FC236}">
              <a16:creationId xmlns:a16="http://schemas.microsoft.com/office/drawing/2014/main" id="{C44CAE6C-10C6-4CDB-A6C1-886E381D57B1}"/>
            </a:ext>
          </a:extLst>
        </xdr:cNvPr>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684" name="フローチャート: 判断 683">
          <a:extLst>
            <a:ext uri="{FF2B5EF4-FFF2-40B4-BE49-F238E27FC236}">
              <a16:creationId xmlns:a16="http://schemas.microsoft.com/office/drawing/2014/main" id="{E9BC0DEB-4406-4127-B512-6618EC282F83}"/>
            </a:ext>
          </a:extLst>
        </xdr:cNvPr>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685" name="フローチャート: 判断 684">
          <a:extLst>
            <a:ext uri="{FF2B5EF4-FFF2-40B4-BE49-F238E27FC236}">
              <a16:creationId xmlns:a16="http://schemas.microsoft.com/office/drawing/2014/main" id="{4C33C462-99C9-4E55-9155-6B2251E4FFEA}"/>
            </a:ext>
          </a:extLst>
        </xdr:cNvPr>
        <xdr:cNvSpPr/>
      </xdr:nvSpPr>
      <xdr:spPr>
        <a:xfrm>
          <a:off x="19494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E771020E-A485-48BE-936C-701FCC8D2D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F4D144B8-710F-4106-BC52-D7705D217F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E4C8C42A-40AF-4BA9-A72A-7AFB7D73D6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489B0B9C-A5CC-4F88-BA3E-F722DC4520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964952B-3732-4CD0-B808-4F23E5AA77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691" name="楕円 690">
          <a:extLst>
            <a:ext uri="{FF2B5EF4-FFF2-40B4-BE49-F238E27FC236}">
              <a16:creationId xmlns:a16="http://schemas.microsoft.com/office/drawing/2014/main" id="{C09863E1-4DEF-4DB7-9DF5-8F3D90F76010}"/>
            </a:ext>
          </a:extLst>
        </xdr:cNvPr>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158948</xdr:rowOff>
    </xdr:from>
    <xdr:ext cx="469744" cy="259045"/>
    <xdr:sp macro="" textlink="">
      <xdr:nvSpPr>
        <xdr:cNvPr id="692" name="【公民館】&#10;一人当たり面積該当値テキスト">
          <a:extLst>
            <a:ext uri="{FF2B5EF4-FFF2-40B4-BE49-F238E27FC236}">
              <a16:creationId xmlns:a16="http://schemas.microsoft.com/office/drawing/2014/main" id="{01A8B008-5BEB-47A8-9231-C8E48BA922F9}"/>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693" name="楕円 692">
          <a:extLst>
            <a:ext uri="{FF2B5EF4-FFF2-40B4-BE49-F238E27FC236}">
              <a16:creationId xmlns:a16="http://schemas.microsoft.com/office/drawing/2014/main" id="{C9D0287C-E22B-4DB8-8CC6-CD539340F78C}"/>
            </a:ext>
          </a:extLst>
        </xdr:cNvPr>
        <xdr:cNvSpPr/>
      </xdr:nvSpPr>
      <xdr:spPr>
        <a:xfrm>
          <a:off x="2127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59871</xdr:rowOff>
    </xdr:to>
    <xdr:cxnSp macro="">
      <xdr:nvCxnSpPr>
        <xdr:cNvPr id="694" name="直線コネクタ 693">
          <a:extLst>
            <a:ext uri="{FF2B5EF4-FFF2-40B4-BE49-F238E27FC236}">
              <a16:creationId xmlns:a16="http://schemas.microsoft.com/office/drawing/2014/main" id="{1EB230CF-8539-47EA-BE91-0E10A22B03D0}"/>
            </a:ext>
          </a:extLst>
        </xdr:cNvPr>
        <xdr:cNvCxnSpPr/>
      </xdr:nvCxnSpPr>
      <xdr:spPr>
        <a:xfrm>
          <a:off x="21323300" y="18576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695" name="n_1aveValue【公民館】&#10;一人当たり面積">
          <a:extLst>
            <a:ext uri="{FF2B5EF4-FFF2-40B4-BE49-F238E27FC236}">
              <a16:creationId xmlns:a16="http://schemas.microsoft.com/office/drawing/2014/main" id="{85B2456F-7F95-4E4A-8865-15CB6E9C6724}"/>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696" name="n_2aveValue【公民館】&#10;一人当たり面積">
          <a:extLst>
            <a:ext uri="{FF2B5EF4-FFF2-40B4-BE49-F238E27FC236}">
              <a16:creationId xmlns:a16="http://schemas.microsoft.com/office/drawing/2014/main" id="{87CB71D7-8634-43C3-8B66-6C98738FF715}"/>
            </a:ext>
          </a:extLst>
        </xdr:cNvPr>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697" name="n_3aveValue【公民館】&#10;一人当たり面積">
          <a:extLst>
            <a:ext uri="{FF2B5EF4-FFF2-40B4-BE49-F238E27FC236}">
              <a16:creationId xmlns:a16="http://schemas.microsoft.com/office/drawing/2014/main" id="{97E577D0-24A3-4EF1-87C6-49AE094B8E1B}"/>
            </a:ext>
          </a:extLst>
        </xdr:cNvPr>
        <xdr:cNvSpPr txBox="1"/>
      </xdr:nvSpPr>
      <xdr:spPr>
        <a:xfrm>
          <a:off x="19310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698" name="n_1mainValue【公民館】&#10;一人当たり面積">
          <a:extLst>
            <a:ext uri="{FF2B5EF4-FFF2-40B4-BE49-F238E27FC236}">
              <a16:creationId xmlns:a16="http://schemas.microsoft.com/office/drawing/2014/main" id="{42491A2F-58AD-4E59-9150-6B8F2A029DA2}"/>
            </a:ext>
          </a:extLst>
        </xdr:cNvPr>
        <xdr:cNvSpPr txBox="1"/>
      </xdr:nvSpPr>
      <xdr:spPr>
        <a:xfrm>
          <a:off x="210757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963078A1-A12B-4FA7-B987-78BD06B0B5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84C78C7A-2D1F-41A4-B18B-666CCCB9F2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E6BA31BC-385B-4E81-BFD6-1480C323E89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本市の公共建築物は，昭和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年代にかけて集中的に整備されており，全体的に老朽化が進んでいる。本市では平成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月に京都市公共施設マネジメント基本計画を策定し，公共施設の長寿命化や再編・再整備の取組を進めている。　</a:t>
          </a: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66.4</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これらの施設については，高度成長期に整備したものが多くを占めており，老朽化が進んでいることを踏まえ，計画的な保全による長寿命化や施設保有量の最適化を図っていく。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19A9A8-F1DC-48E7-B45D-2BB4E314E8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E6F549-68CD-47E6-9747-08113AC56D0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16F753-A0CD-4123-89AE-312DE7E91A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E10D4-F6F6-4C9F-849B-0FEBA0A580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D7664A-8258-4793-B994-377DC01556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9F59B9-F1EC-45CB-BB28-0071C11968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12DC57-A654-4543-88B9-9E0B75426F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DF6BDC-0EF6-42DE-B13D-DF90F21290D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058BEB-3C45-4837-B7C8-D0C9E2812A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81C850-C98F-4419-B948-76FBA8A976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1,412,570
1,366,119
827.83
769,548,180
765,910,124
346,480
401,859,108
1,344,696,176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13000C-76F7-4F3D-98B1-828D89611C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EF9036-82F2-4E83-80D2-BAFE933F1A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76BDF9-6546-42B6-9265-257518B11C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719A03-7A36-462B-945C-F1E3D72679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33344C-4B2E-495E-9DF6-FB9556EC78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682B76-77DD-4517-9273-204950D580C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11AACC-0D78-44D0-A1B1-175BBA44D4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5B2D16-15BB-424C-82B1-B1D7844214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DCEBA8-68BA-4A24-866B-6EAEDA85A3A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821EDE-ADF9-4FA8-8A01-E41B67263D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9FC5AD-48D4-482B-903E-C56B4B789F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045C82-8461-42B4-973C-B8F8639FD1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7B330F-3F99-409B-A418-FB7AE46C414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24C579-791A-4806-A11A-380DDB00F8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9B621A-3579-4AA4-A08A-072CC5D1DD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438D38-76EB-4998-8865-22E0DFE6ACB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876263-D243-4AA7-BDCD-FF4CF7927F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DBBF20-9CBD-43E0-A8B5-DAF73A83AE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0E8988-F213-4B56-8AA1-AF800E94FA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D542D05-4C50-4316-88CF-7181D98CD25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14E4F7-9B7E-4F30-A3A9-0E745DD91B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35A5982-22CC-4576-8743-97F09F7D6B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00BB791-7D9F-4C6A-A779-6695FB65E7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DBAD481-6728-4A97-8776-53B2E54CF8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5E30276-A21A-4C9C-8C39-C4BB23D1FA2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2E7AFFF-6F71-494D-A88E-B07D667F04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8A85ED7-170A-46DA-8071-752B872667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1D02F88-8708-4588-BBCF-AF3FD79FF5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8C66A48-A949-4E13-954D-7DD4C69A8A3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F1B5FF5-8462-4E6F-A1DA-F0F3E9AC4D7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F526CCF6-12E9-4404-8A42-6EFEBAED3707}"/>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637110C-581B-4116-8C49-946114C83F0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0AD05A7-9359-4269-BF1F-4AE7B3B54D1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08CB9EE-A858-4E3F-9D11-FB518828094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17E221C-FC9E-4969-938C-3278845F31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6D05B95-58FC-46A0-87A0-B4F34F3464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64989DC-F307-4A16-B735-DD6FFD025AC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A3A7134-DE17-447D-BDD5-960EF1D285C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6B6645F-B9E2-4645-890F-4B29CD6AE8B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C840961B-9CC6-4ACF-B2ED-AD9FD338EE4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39CC44D6-6417-4135-BCA2-89112D56F59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7020397B-6784-4F3E-95B0-847A3FE49C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541C1ACA-5C45-4005-82D1-5C54D12A46E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408ABB6-EEFA-418B-A349-24527EBE01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a:extLst>
            <a:ext uri="{FF2B5EF4-FFF2-40B4-BE49-F238E27FC236}">
              <a16:creationId xmlns:a16="http://schemas.microsoft.com/office/drawing/2014/main" id="{E01FE955-069C-4097-83CA-D934150572EE}"/>
            </a:ext>
          </a:extLst>
        </xdr:cNvPr>
        <xdr:cNvCxnSpPr/>
      </xdr:nvCxnSpPr>
      <xdr:spPr>
        <a:xfrm flipV="1">
          <a:off x="4634865" y="58559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a:extLst>
            <a:ext uri="{FF2B5EF4-FFF2-40B4-BE49-F238E27FC236}">
              <a16:creationId xmlns:a16="http://schemas.microsoft.com/office/drawing/2014/main" id="{9D0A1A83-FD9C-48EA-A5A9-ED99AC55FA37}"/>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a:extLst>
            <a:ext uri="{FF2B5EF4-FFF2-40B4-BE49-F238E27FC236}">
              <a16:creationId xmlns:a16="http://schemas.microsoft.com/office/drawing/2014/main" id="{A6527667-E59B-4B78-9302-186743BEB5EC}"/>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a:extLst>
            <a:ext uri="{FF2B5EF4-FFF2-40B4-BE49-F238E27FC236}">
              <a16:creationId xmlns:a16="http://schemas.microsoft.com/office/drawing/2014/main" id="{F2DF8AC0-20C8-4885-B54A-D76B99C8C033}"/>
            </a:ext>
          </a:extLst>
        </xdr:cNvPr>
        <xdr:cNvSpPr txBox="1"/>
      </xdr:nvSpPr>
      <xdr:spPr>
        <a:xfrm>
          <a:off x="46736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a:extLst>
            <a:ext uri="{FF2B5EF4-FFF2-40B4-BE49-F238E27FC236}">
              <a16:creationId xmlns:a16="http://schemas.microsoft.com/office/drawing/2014/main" id="{04E25865-BED6-4DF6-906B-856C3CE8A1C3}"/>
            </a:ext>
          </a:extLst>
        </xdr:cNvPr>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D1D3416C-24DE-44E9-B7F4-D4594FFD6F6C}"/>
            </a:ext>
          </a:extLst>
        </xdr:cNvPr>
        <xdr:cNvSpPr txBox="1"/>
      </xdr:nvSpPr>
      <xdr:spPr>
        <a:xfrm>
          <a:off x="4673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a:extLst>
            <a:ext uri="{FF2B5EF4-FFF2-40B4-BE49-F238E27FC236}">
              <a16:creationId xmlns:a16="http://schemas.microsoft.com/office/drawing/2014/main" id="{F209FAC0-DDFE-40B7-9AF5-F3AE9CFA2724}"/>
            </a:ext>
          </a:extLst>
        </xdr:cNvPr>
        <xdr:cNvSpPr/>
      </xdr:nvSpPr>
      <xdr:spPr>
        <a:xfrm>
          <a:off x="4584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a:extLst>
            <a:ext uri="{FF2B5EF4-FFF2-40B4-BE49-F238E27FC236}">
              <a16:creationId xmlns:a16="http://schemas.microsoft.com/office/drawing/2014/main" id="{A6A65C6D-95C0-4474-8F6C-E6E60608D9BF}"/>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a:extLst>
            <a:ext uri="{FF2B5EF4-FFF2-40B4-BE49-F238E27FC236}">
              <a16:creationId xmlns:a16="http://schemas.microsoft.com/office/drawing/2014/main" id="{BB5C04D4-EE86-4D2A-8343-9A9C5DA249D0}"/>
            </a:ext>
          </a:extLst>
        </xdr:cNvPr>
        <xdr:cNvSpPr/>
      </xdr:nvSpPr>
      <xdr:spPr>
        <a:xfrm>
          <a:off x="2857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a:extLst>
            <a:ext uri="{FF2B5EF4-FFF2-40B4-BE49-F238E27FC236}">
              <a16:creationId xmlns:a16="http://schemas.microsoft.com/office/drawing/2014/main" id="{56360897-80E0-46A5-A8FB-479C0DC8BD55}"/>
            </a:ext>
          </a:extLst>
        </xdr:cNvPr>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C97E288-7C52-4721-872C-EFA227619D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7F12585-9EA4-48E9-9303-78481582FC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E375AAC-025F-4698-8105-4037B90052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4B6D3D5-8861-4731-BDD8-F79A43A9B0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B956CF-6264-436D-99E7-579E253DCA7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1" name="楕円 70">
          <a:extLst>
            <a:ext uri="{FF2B5EF4-FFF2-40B4-BE49-F238E27FC236}">
              <a16:creationId xmlns:a16="http://schemas.microsoft.com/office/drawing/2014/main" id="{6903B6DC-AB8F-4BD7-95F5-3D586D910CCF}"/>
            </a:ext>
          </a:extLst>
        </xdr:cNvPr>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154957</xdr:rowOff>
    </xdr:from>
    <xdr:ext cx="405111" cy="259045"/>
    <xdr:sp macro="" textlink="">
      <xdr:nvSpPr>
        <xdr:cNvPr id="72" name="【図書館】&#10;有形固定資産減価償却率該当値テキスト">
          <a:extLst>
            <a:ext uri="{FF2B5EF4-FFF2-40B4-BE49-F238E27FC236}">
              <a16:creationId xmlns:a16="http://schemas.microsoft.com/office/drawing/2014/main" id="{406410DE-4FB4-40D4-A39C-9AEC7911FBCF}"/>
            </a:ext>
          </a:extLst>
        </xdr:cNvPr>
        <xdr:cNvSpPr txBox="1"/>
      </xdr:nvSpPr>
      <xdr:spPr>
        <a:xfrm>
          <a:off x="46736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3" name="楕円 72">
          <a:extLst>
            <a:ext uri="{FF2B5EF4-FFF2-40B4-BE49-F238E27FC236}">
              <a16:creationId xmlns:a16="http://schemas.microsoft.com/office/drawing/2014/main" id="{987CECD1-E9B1-468B-B0C3-11AFF36DABC8}"/>
            </a:ext>
          </a:extLst>
        </xdr:cNvPr>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91440</xdr:rowOff>
    </xdr:to>
    <xdr:cxnSp macro="">
      <xdr:nvCxnSpPr>
        <xdr:cNvPr id="74" name="直線コネクタ 73">
          <a:extLst>
            <a:ext uri="{FF2B5EF4-FFF2-40B4-BE49-F238E27FC236}">
              <a16:creationId xmlns:a16="http://schemas.microsoft.com/office/drawing/2014/main" id="{6EE42CC7-9A60-475C-9851-A0ED48EE9AAE}"/>
            </a:ext>
          </a:extLst>
        </xdr:cNvPr>
        <xdr:cNvCxnSpPr/>
      </xdr:nvCxnSpPr>
      <xdr:spPr>
        <a:xfrm flipV="1">
          <a:off x="3797300" y="63550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5" name="n_1aveValue【図書館】&#10;有形固定資産減価償却率">
          <a:extLst>
            <a:ext uri="{FF2B5EF4-FFF2-40B4-BE49-F238E27FC236}">
              <a16:creationId xmlns:a16="http://schemas.microsoft.com/office/drawing/2014/main" id="{C52A02C3-1F91-47DE-8319-D3DD1FF35EC3}"/>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76" name="n_2aveValue【図書館】&#10;有形固定資産減価償却率">
          <a:extLst>
            <a:ext uri="{FF2B5EF4-FFF2-40B4-BE49-F238E27FC236}">
              <a16:creationId xmlns:a16="http://schemas.microsoft.com/office/drawing/2014/main" id="{2505ED05-34D9-4B43-A6D9-0A518EDBAB3A}"/>
            </a:ext>
          </a:extLst>
        </xdr:cNvPr>
        <xdr:cNvSpPr txBox="1"/>
      </xdr:nvSpPr>
      <xdr:spPr>
        <a:xfrm>
          <a:off x="2705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77" name="n_3aveValue【図書館】&#10;有形固定資産減価償却率">
          <a:extLst>
            <a:ext uri="{FF2B5EF4-FFF2-40B4-BE49-F238E27FC236}">
              <a16:creationId xmlns:a16="http://schemas.microsoft.com/office/drawing/2014/main" id="{E8306BF9-F024-4F88-9072-8F292BEF807D}"/>
            </a:ext>
          </a:extLst>
        </xdr:cNvPr>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78" name="n_1mainValue【図書館】&#10;有形固定資産減価償却率">
          <a:extLst>
            <a:ext uri="{FF2B5EF4-FFF2-40B4-BE49-F238E27FC236}">
              <a16:creationId xmlns:a16="http://schemas.microsoft.com/office/drawing/2014/main" id="{32CFF5FB-1C2C-4342-B398-073C61631352}"/>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3258646D-4359-4599-93BF-FE58B58C6A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F62F6582-C5A2-4056-8322-D3A9BEFDCF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616E4FE-3B21-4505-BBA8-1E542FDB8E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F2C60DFE-BC83-41FD-9EF1-AEE6C1E68D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E48DBE5B-8939-4A78-AB55-11ED4B6793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15815CBE-7099-44A7-821D-81F1BC99A0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C8A1399A-FD6C-421C-887F-C096061057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8B43407E-9D2B-4359-A75F-F8267E1E43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64398F81-1C26-4ED8-9FB3-AACFD3D9598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5B27CC78-C787-428C-9179-411B5EBAA3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a:extLst>
            <a:ext uri="{FF2B5EF4-FFF2-40B4-BE49-F238E27FC236}">
              <a16:creationId xmlns:a16="http://schemas.microsoft.com/office/drawing/2014/main" id="{D014FF81-3152-42AA-A958-B0295DC79FFC}"/>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93C166FF-AFFB-444E-AFEC-ED7A54156DE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74102AA8-4BFF-4E73-B6DE-61095341D60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18BD9487-CAA7-4C33-89C6-7C3AC3A7E0E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id="{97ADE9BF-7EDE-42E8-B5C1-FA3AD182E02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5B17D43F-4A60-4A5C-9B09-3EA4D8F5FDB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id="{875E7FF3-9473-48E3-9940-DA8E1EB3D96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30B60131-E4CE-44C9-9843-5A93A4FBA2A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id="{4B7917BB-2101-4455-8A9E-4D413F38BE3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CA0043CB-74E1-4B79-8C28-04F2FAA681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2B1F8D0A-88D2-45A9-AEC1-ECEF6D9A016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E9A59113-C4BA-4C16-8297-03494A24956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1" name="直線コネクタ 100">
          <a:extLst>
            <a:ext uri="{FF2B5EF4-FFF2-40B4-BE49-F238E27FC236}">
              <a16:creationId xmlns:a16="http://schemas.microsoft.com/office/drawing/2014/main" id="{CEF73339-13A7-44BE-A6EF-5B876BC56DF0}"/>
            </a:ext>
          </a:extLst>
        </xdr:cNvPr>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2" name="【図書館】&#10;一人当たり面積最小値テキスト">
          <a:extLst>
            <a:ext uri="{FF2B5EF4-FFF2-40B4-BE49-F238E27FC236}">
              <a16:creationId xmlns:a16="http://schemas.microsoft.com/office/drawing/2014/main" id="{9A2FC5D6-AE56-4094-935B-C69A31CC857D}"/>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3" name="直線コネクタ 102">
          <a:extLst>
            <a:ext uri="{FF2B5EF4-FFF2-40B4-BE49-F238E27FC236}">
              <a16:creationId xmlns:a16="http://schemas.microsoft.com/office/drawing/2014/main" id="{A12AA67F-E8B1-4815-A2C7-6DCC6AB22654}"/>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4" name="【図書館】&#10;一人当たり面積最大値テキスト">
          <a:extLst>
            <a:ext uri="{FF2B5EF4-FFF2-40B4-BE49-F238E27FC236}">
              <a16:creationId xmlns:a16="http://schemas.microsoft.com/office/drawing/2014/main" id="{E143A3DC-1A40-4B7A-9646-6A31E6A7E68C}"/>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5" name="直線コネクタ 104">
          <a:extLst>
            <a:ext uri="{FF2B5EF4-FFF2-40B4-BE49-F238E27FC236}">
              <a16:creationId xmlns:a16="http://schemas.microsoft.com/office/drawing/2014/main" id="{EC16B133-9C72-4F22-ADB5-5FCF4E945686}"/>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6" name="【図書館】&#10;一人当たり面積平均値テキスト">
          <a:extLst>
            <a:ext uri="{FF2B5EF4-FFF2-40B4-BE49-F238E27FC236}">
              <a16:creationId xmlns:a16="http://schemas.microsoft.com/office/drawing/2014/main" id="{D66679D5-60C0-4871-A019-A71AC66522C4}"/>
            </a:ext>
          </a:extLst>
        </xdr:cNvPr>
        <xdr:cNvSpPr txBox="1"/>
      </xdr:nvSpPr>
      <xdr:spPr>
        <a:xfrm>
          <a:off x="10515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7" name="フローチャート: 判断 106">
          <a:extLst>
            <a:ext uri="{FF2B5EF4-FFF2-40B4-BE49-F238E27FC236}">
              <a16:creationId xmlns:a16="http://schemas.microsoft.com/office/drawing/2014/main" id="{8E66D33B-59EF-449A-9718-2F9A2CD6F2D6}"/>
            </a:ext>
          </a:extLst>
        </xdr:cNvPr>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8" name="フローチャート: 判断 107">
          <a:extLst>
            <a:ext uri="{FF2B5EF4-FFF2-40B4-BE49-F238E27FC236}">
              <a16:creationId xmlns:a16="http://schemas.microsoft.com/office/drawing/2014/main" id="{30DA6F29-8335-4A6B-B1A9-15386AA70E81}"/>
            </a:ext>
          </a:extLst>
        </xdr:cNvPr>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09" name="フローチャート: 判断 108">
          <a:extLst>
            <a:ext uri="{FF2B5EF4-FFF2-40B4-BE49-F238E27FC236}">
              <a16:creationId xmlns:a16="http://schemas.microsoft.com/office/drawing/2014/main" id="{6B1E9CE1-35EE-4C66-BA2B-6FF53E9FAC55}"/>
            </a:ext>
          </a:extLst>
        </xdr:cNvPr>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0" name="フローチャート: 判断 109">
          <a:extLst>
            <a:ext uri="{FF2B5EF4-FFF2-40B4-BE49-F238E27FC236}">
              <a16:creationId xmlns:a16="http://schemas.microsoft.com/office/drawing/2014/main" id="{E1C561FF-2FCB-4746-B1AC-1329235C4408}"/>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AB566D3-1D77-44F6-B752-FA72E3107C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D2424B43-D337-4A42-9052-7186572D5D9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E2719DA-5C84-4098-B3F3-A22C917A5C1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CF3E022-D120-44FB-84AB-9F39110EBF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EA39FF1-AEEC-488E-BE16-2FE5BBAF55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6" name="楕円 115">
          <a:extLst>
            <a:ext uri="{FF2B5EF4-FFF2-40B4-BE49-F238E27FC236}">
              <a16:creationId xmlns:a16="http://schemas.microsoft.com/office/drawing/2014/main" id="{8DD2D72F-6D22-41D6-83B9-450582CC2C9E}"/>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17" name="【図書館】&#10;一人当たり面積該当値テキスト">
          <a:extLst>
            <a:ext uri="{FF2B5EF4-FFF2-40B4-BE49-F238E27FC236}">
              <a16:creationId xmlns:a16="http://schemas.microsoft.com/office/drawing/2014/main" id="{2B4A9B78-22BF-4217-A66A-87890DE36A8C}"/>
            </a:ext>
          </a:extLst>
        </xdr:cNvPr>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18" name="楕円 117">
          <a:extLst>
            <a:ext uri="{FF2B5EF4-FFF2-40B4-BE49-F238E27FC236}">
              <a16:creationId xmlns:a16="http://schemas.microsoft.com/office/drawing/2014/main" id="{B88A2925-0F48-4141-AA34-733048168EB9}"/>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121920</xdr:rowOff>
    </xdr:to>
    <xdr:cxnSp macro="">
      <xdr:nvCxnSpPr>
        <xdr:cNvPr id="119" name="直線コネクタ 118">
          <a:extLst>
            <a:ext uri="{FF2B5EF4-FFF2-40B4-BE49-F238E27FC236}">
              <a16:creationId xmlns:a16="http://schemas.microsoft.com/office/drawing/2014/main" id="{FF95E49C-DF30-40A5-850A-B948B308C46B}"/>
            </a:ext>
          </a:extLst>
        </xdr:cNvPr>
        <xdr:cNvCxnSpPr/>
      </xdr:nvCxnSpPr>
      <xdr:spPr>
        <a:xfrm flipV="1">
          <a:off x="9639300" y="6934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0" name="n_1aveValue【図書館】&#10;一人当たり面積">
          <a:extLst>
            <a:ext uri="{FF2B5EF4-FFF2-40B4-BE49-F238E27FC236}">
              <a16:creationId xmlns:a16="http://schemas.microsoft.com/office/drawing/2014/main" id="{32CB1710-414B-4126-9AE7-E23E49297938}"/>
            </a:ext>
          </a:extLst>
        </xdr:cNvPr>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21" name="n_2aveValue【図書館】&#10;一人当たり面積">
          <a:extLst>
            <a:ext uri="{FF2B5EF4-FFF2-40B4-BE49-F238E27FC236}">
              <a16:creationId xmlns:a16="http://schemas.microsoft.com/office/drawing/2014/main" id="{D0B28D4D-2DE4-465A-90FA-FF0749E4AE5D}"/>
            </a:ext>
          </a:extLst>
        </xdr:cNvPr>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22" name="n_3aveValue【図書館】&#10;一人当たり面積">
          <a:extLst>
            <a:ext uri="{FF2B5EF4-FFF2-40B4-BE49-F238E27FC236}">
              <a16:creationId xmlns:a16="http://schemas.microsoft.com/office/drawing/2014/main" id="{D725E705-E10C-4562-9CBF-C7C1BCFC74F1}"/>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23" name="n_1mainValue【図書館】&#10;一人当たり面積">
          <a:extLst>
            <a:ext uri="{FF2B5EF4-FFF2-40B4-BE49-F238E27FC236}">
              <a16:creationId xmlns:a16="http://schemas.microsoft.com/office/drawing/2014/main" id="{026F64B2-6E2D-41F6-A7F0-73105F769571}"/>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15BE482F-4B80-46B8-9F86-9D3A748F196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53068E44-BEE1-4274-ADBB-71F862BA02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8F7C3731-A111-49DF-82D8-D918E9352D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4C36211E-D77A-409B-9F89-BF3093A4CD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E06AA348-F8D0-4E00-ADD4-724CB7CBD2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93F42BA-72B6-4E59-87FC-3441FFDF00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BF875445-2C8F-46D1-8D42-D4769A47CA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D4BDF4AD-5BBD-44C3-B3DA-FCC49C8834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50512FE-4509-4F13-A27F-9E8F5CA37D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2F2331FB-A5C5-4CDB-B2BE-944082001A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a:extLst>
            <a:ext uri="{FF2B5EF4-FFF2-40B4-BE49-F238E27FC236}">
              <a16:creationId xmlns:a16="http://schemas.microsoft.com/office/drawing/2014/main" id="{FE2551F2-C4C9-47CE-9354-943A27E7FC0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a:extLst>
            <a:ext uri="{FF2B5EF4-FFF2-40B4-BE49-F238E27FC236}">
              <a16:creationId xmlns:a16="http://schemas.microsoft.com/office/drawing/2014/main" id="{67740EA6-4CD7-4D8B-91F1-D2B4A63D0E2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a:extLst>
            <a:ext uri="{FF2B5EF4-FFF2-40B4-BE49-F238E27FC236}">
              <a16:creationId xmlns:a16="http://schemas.microsoft.com/office/drawing/2014/main" id="{DE5FDFEF-E057-48EC-AD2C-D6048C55D494}"/>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a:extLst>
            <a:ext uri="{FF2B5EF4-FFF2-40B4-BE49-F238E27FC236}">
              <a16:creationId xmlns:a16="http://schemas.microsoft.com/office/drawing/2014/main" id="{04822D0B-C46C-4DDC-B3F2-CF3157BDD12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a:extLst>
            <a:ext uri="{FF2B5EF4-FFF2-40B4-BE49-F238E27FC236}">
              <a16:creationId xmlns:a16="http://schemas.microsoft.com/office/drawing/2014/main" id="{D8382678-262C-481D-8BAB-DAC0A3E1717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a:extLst>
            <a:ext uri="{FF2B5EF4-FFF2-40B4-BE49-F238E27FC236}">
              <a16:creationId xmlns:a16="http://schemas.microsoft.com/office/drawing/2014/main" id="{FA51A160-9A76-4FD7-A250-0EA011247C7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a:extLst>
            <a:ext uri="{FF2B5EF4-FFF2-40B4-BE49-F238E27FC236}">
              <a16:creationId xmlns:a16="http://schemas.microsoft.com/office/drawing/2014/main" id="{8D606DE7-E2AA-4695-83C6-0C20486A01A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a:extLst>
            <a:ext uri="{FF2B5EF4-FFF2-40B4-BE49-F238E27FC236}">
              <a16:creationId xmlns:a16="http://schemas.microsoft.com/office/drawing/2014/main" id="{E2E5D4CB-C6BF-461A-8EA4-B989125FF9F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a:extLst>
            <a:ext uri="{FF2B5EF4-FFF2-40B4-BE49-F238E27FC236}">
              <a16:creationId xmlns:a16="http://schemas.microsoft.com/office/drawing/2014/main" id="{D2CE4D03-A7A5-41FB-A43F-459868E36B4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91D3C04-201F-4BC4-8383-D55192C903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a:extLst>
            <a:ext uri="{FF2B5EF4-FFF2-40B4-BE49-F238E27FC236}">
              <a16:creationId xmlns:a16="http://schemas.microsoft.com/office/drawing/2014/main" id="{E36D1A5C-9830-438F-A764-7EEB99510CA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54166DE5-13B2-4A1C-A29F-8B5E127CED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46" name="直線コネクタ 145">
          <a:extLst>
            <a:ext uri="{FF2B5EF4-FFF2-40B4-BE49-F238E27FC236}">
              <a16:creationId xmlns:a16="http://schemas.microsoft.com/office/drawing/2014/main" id="{7B9687AE-922D-4AF1-8ABE-44900A381F38}"/>
            </a:ext>
          </a:extLst>
        </xdr:cNvPr>
        <xdr:cNvCxnSpPr/>
      </xdr:nvCxnSpPr>
      <xdr:spPr>
        <a:xfrm flipV="1">
          <a:off x="4634865" y="954176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A248D0FD-B50A-4AB6-BF1E-AACC65EF5966}"/>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48" name="直線コネクタ 147">
          <a:extLst>
            <a:ext uri="{FF2B5EF4-FFF2-40B4-BE49-F238E27FC236}">
              <a16:creationId xmlns:a16="http://schemas.microsoft.com/office/drawing/2014/main" id="{90B71579-FADB-4F59-B2B3-4D7F3D7AB844}"/>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49" name="【体育館・プール】&#10;有形固定資産減価償却率最大値テキスト">
          <a:extLst>
            <a:ext uri="{FF2B5EF4-FFF2-40B4-BE49-F238E27FC236}">
              <a16:creationId xmlns:a16="http://schemas.microsoft.com/office/drawing/2014/main" id="{34AB77AC-673C-4870-9F86-9E5FC75B09A3}"/>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50" name="直線コネクタ 149">
          <a:extLst>
            <a:ext uri="{FF2B5EF4-FFF2-40B4-BE49-F238E27FC236}">
              <a16:creationId xmlns:a16="http://schemas.microsoft.com/office/drawing/2014/main" id="{8E8F7CF1-A5DE-4E8D-875E-2F73866ADA04}"/>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64BDF76B-E23A-4FF3-BD69-AAE504BCB6CF}"/>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2" name="フローチャート: 判断 151">
          <a:extLst>
            <a:ext uri="{FF2B5EF4-FFF2-40B4-BE49-F238E27FC236}">
              <a16:creationId xmlns:a16="http://schemas.microsoft.com/office/drawing/2014/main" id="{1490FBC0-CFC6-4022-894C-F06AB48DBCB1}"/>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53" name="フローチャート: 判断 152">
          <a:extLst>
            <a:ext uri="{FF2B5EF4-FFF2-40B4-BE49-F238E27FC236}">
              <a16:creationId xmlns:a16="http://schemas.microsoft.com/office/drawing/2014/main" id="{9171C4F0-63B8-42DD-9B44-19EAB6D889CF}"/>
            </a:ext>
          </a:extLst>
        </xdr:cNvPr>
        <xdr:cNvSpPr/>
      </xdr:nvSpPr>
      <xdr:spPr>
        <a:xfrm>
          <a:off x="3746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54" name="フローチャート: 判断 153">
          <a:extLst>
            <a:ext uri="{FF2B5EF4-FFF2-40B4-BE49-F238E27FC236}">
              <a16:creationId xmlns:a16="http://schemas.microsoft.com/office/drawing/2014/main" id="{46C64F1A-00C2-4720-8420-D40DC95C3084}"/>
            </a:ext>
          </a:extLst>
        </xdr:cNvPr>
        <xdr:cNvSpPr/>
      </xdr:nvSpPr>
      <xdr:spPr>
        <a:xfrm>
          <a:off x="2857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55" name="フローチャート: 判断 154">
          <a:extLst>
            <a:ext uri="{FF2B5EF4-FFF2-40B4-BE49-F238E27FC236}">
              <a16:creationId xmlns:a16="http://schemas.microsoft.com/office/drawing/2014/main" id="{F71C7E63-AF8A-40E0-8AB4-BF501ADEE4DE}"/>
            </a:ext>
          </a:extLst>
        </xdr:cNvPr>
        <xdr:cNvSpPr/>
      </xdr:nvSpPr>
      <xdr:spPr>
        <a:xfrm>
          <a:off x="1968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FA83E2B9-E8CD-4B21-B96E-1FEF5966A36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6EB32D1C-579B-47FC-A8DD-895B6DB7602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C64B6BF7-299D-47EF-9498-09C6731F70F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4910C51-AC1A-4D16-AF96-3D0DF25AC2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5BEBF87-FFA3-4F81-9BED-1CB9D6C916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1" name="楕円 160">
          <a:extLst>
            <a:ext uri="{FF2B5EF4-FFF2-40B4-BE49-F238E27FC236}">
              <a16:creationId xmlns:a16="http://schemas.microsoft.com/office/drawing/2014/main" id="{07E6DB25-F9E2-48EA-96BB-B706078BCEF7}"/>
            </a:ext>
          </a:extLst>
        </xdr:cNvPr>
        <xdr:cNvSpPr/>
      </xdr:nvSpPr>
      <xdr:spPr>
        <a:xfrm>
          <a:off x="45847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61231</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id="{3F5A3992-BC2A-4744-B96F-C0B811CCD18E}"/>
            </a:ext>
          </a:extLst>
        </xdr:cNvPr>
        <xdr:cNvSpPr txBox="1"/>
      </xdr:nvSpPr>
      <xdr:spPr>
        <a:xfrm>
          <a:off x="4673600" y="1000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111506</xdr:rowOff>
    </xdr:from>
    <xdr:to>
      <xdr:col>20</xdr:col>
      <xdr:colOff>38100</xdr:colOff>
      <xdr:row>60</xdr:row>
      <xdr:rowOff>41656</xdr:rowOff>
    </xdr:to>
    <xdr:sp macro="" textlink="">
      <xdr:nvSpPr>
        <xdr:cNvPr id="163" name="楕円 162">
          <a:extLst>
            <a:ext uri="{FF2B5EF4-FFF2-40B4-BE49-F238E27FC236}">
              <a16:creationId xmlns:a16="http://schemas.microsoft.com/office/drawing/2014/main" id="{D1C95BE4-3417-44DE-BA7E-2A44A9FBA040}"/>
            </a:ext>
          </a:extLst>
        </xdr:cNvPr>
        <xdr:cNvSpPr/>
      </xdr:nvSpPr>
      <xdr:spPr>
        <a:xfrm>
          <a:off x="3746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89154</xdr:rowOff>
    </xdr:from>
    <xdr:to>
      <xdr:col>24</xdr:col>
      <xdr:colOff>63500</xdr:colOff>
      <xdr:row>59</xdr:row>
      <xdr:rowOff>162306</xdr:rowOff>
    </xdr:to>
    <xdr:cxnSp macro="">
      <xdr:nvCxnSpPr>
        <xdr:cNvPr id="164" name="直線コネクタ 163">
          <a:extLst>
            <a:ext uri="{FF2B5EF4-FFF2-40B4-BE49-F238E27FC236}">
              <a16:creationId xmlns:a16="http://schemas.microsoft.com/office/drawing/2014/main" id="{43B163FA-2407-4124-B328-3891F4247AF3}"/>
            </a:ext>
          </a:extLst>
        </xdr:cNvPr>
        <xdr:cNvCxnSpPr/>
      </xdr:nvCxnSpPr>
      <xdr:spPr>
        <a:xfrm flipV="1">
          <a:off x="3797300" y="102047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65" name="n_1aveValue【体育館・プール】&#10;有形固定資産減価償却率">
          <a:extLst>
            <a:ext uri="{FF2B5EF4-FFF2-40B4-BE49-F238E27FC236}">
              <a16:creationId xmlns:a16="http://schemas.microsoft.com/office/drawing/2014/main" id="{24BF1228-1403-4216-A49F-17CF48BFDF68}"/>
            </a:ext>
          </a:extLst>
        </xdr:cNvPr>
        <xdr:cNvSpPr txBox="1"/>
      </xdr:nvSpPr>
      <xdr:spPr>
        <a:xfrm>
          <a:off x="35820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66" name="n_2aveValue【体育館・プール】&#10;有形固定資産減価償却率">
          <a:extLst>
            <a:ext uri="{FF2B5EF4-FFF2-40B4-BE49-F238E27FC236}">
              <a16:creationId xmlns:a16="http://schemas.microsoft.com/office/drawing/2014/main" id="{BC1B7859-1510-48A1-B415-803B09546E2C}"/>
            </a:ext>
          </a:extLst>
        </xdr:cNvPr>
        <xdr:cNvSpPr txBox="1"/>
      </xdr:nvSpPr>
      <xdr:spPr>
        <a:xfrm>
          <a:off x="2705744"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67" name="n_3aveValue【体育館・プール】&#10;有形固定資産減価償却率">
          <a:extLst>
            <a:ext uri="{FF2B5EF4-FFF2-40B4-BE49-F238E27FC236}">
              <a16:creationId xmlns:a16="http://schemas.microsoft.com/office/drawing/2014/main" id="{5943E337-82DF-41CE-8B99-C69269BD03E5}"/>
            </a:ext>
          </a:extLst>
        </xdr:cNvPr>
        <xdr:cNvSpPr txBox="1"/>
      </xdr:nvSpPr>
      <xdr:spPr>
        <a:xfrm>
          <a:off x="1816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58183</xdr:rowOff>
    </xdr:from>
    <xdr:ext cx="405111" cy="259045"/>
    <xdr:sp macro="" textlink="">
      <xdr:nvSpPr>
        <xdr:cNvPr id="168" name="n_1mainValue【体育館・プール】&#10;有形固定資産減価償却率">
          <a:extLst>
            <a:ext uri="{FF2B5EF4-FFF2-40B4-BE49-F238E27FC236}">
              <a16:creationId xmlns:a16="http://schemas.microsoft.com/office/drawing/2014/main" id="{948E69EA-18FB-432A-91D2-CF46DA6057C7}"/>
            </a:ext>
          </a:extLst>
        </xdr:cNvPr>
        <xdr:cNvSpPr txBox="1"/>
      </xdr:nvSpPr>
      <xdr:spPr>
        <a:xfrm>
          <a:off x="3582044" y="100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240CD85C-0749-4A87-BF44-821FE53CB8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976958C3-416F-46F0-8326-611C917F33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80F95863-393E-4F83-B035-2357937DD8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CD684D51-649C-417D-8A57-7E414FDECEC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8A29CA88-08EA-434E-B6D9-452C61D1C0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4E674D64-3A25-49A1-ADED-EDFEB13B823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C16D1B38-ECF0-4B82-85CB-07E20927290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DEC35122-E383-46CE-8F68-2FD6C77D1F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A741EEFF-5A62-4BC5-AA73-E32F3AD71A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822BD5AB-1F90-4BA2-AF1B-22E5F7BEFC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9" name="テキスト ボックス 178">
          <a:extLst>
            <a:ext uri="{FF2B5EF4-FFF2-40B4-BE49-F238E27FC236}">
              <a16:creationId xmlns:a16="http://schemas.microsoft.com/office/drawing/2014/main" id="{FF4657E9-F144-45CB-908D-F5347CD55F52}"/>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0" name="直線コネクタ 179">
          <a:extLst>
            <a:ext uri="{FF2B5EF4-FFF2-40B4-BE49-F238E27FC236}">
              <a16:creationId xmlns:a16="http://schemas.microsoft.com/office/drawing/2014/main" id="{52D96287-169D-44E1-B79F-38AD36F851C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1" name="テキスト ボックス 180">
          <a:extLst>
            <a:ext uri="{FF2B5EF4-FFF2-40B4-BE49-F238E27FC236}">
              <a16:creationId xmlns:a16="http://schemas.microsoft.com/office/drawing/2014/main" id="{785C141E-E94F-4D50-9D28-CDA6595F9A2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2" name="直線コネクタ 181">
          <a:extLst>
            <a:ext uri="{FF2B5EF4-FFF2-40B4-BE49-F238E27FC236}">
              <a16:creationId xmlns:a16="http://schemas.microsoft.com/office/drawing/2014/main" id="{477A2A91-0795-4ED1-9A6D-07F425E2C67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3" name="テキスト ボックス 182">
          <a:extLst>
            <a:ext uri="{FF2B5EF4-FFF2-40B4-BE49-F238E27FC236}">
              <a16:creationId xmlns:a16="http://schemas.microsoft.com/office/drawing/2014/main" id="{36946A43-CB29-4890-99F7-64DE5CC9E45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4" name="直線コネクタ 183">
          <a:extLst>
            <a:ext uri="{FF2B5EF4-FFF2-40B4-BE49-F238E27FC236}">
              <a16:creationId xmlns:a16="http://schemas.microsoft.com/office/drawing/2014/main" id="{4D8B1659-49C4-4616-BB02-262E6C0A86E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5" name="テキスト ボックス 184">
          <a:extLst>
            <a:ext uri="{FF2B5EF4-FFF2-40B4-BE49-F238E27FC236}">
              <a16:creationId xmlns:a16="http://schemas.microsoft.com/office/drawing/2014/main" id="{DF370CF3-3C6A-42FD-B36D-170D75F07F9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6" name="直線コネクタ 185">
          <a:extLst>
            <a:ext uri="{FF2B5EF4-FFF2-40B4-BE49-F238E27FC236}">
              <a16:creationId xmlns:a16="http://schemas.microsoft.com/office/drawing/2014/main" id="{68101562-0F46-439B-8D3E-4BEBE98C1DB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7" name="テキスト ボックス 186">
          <a:extLst>
            <a:ext uri="{FF2B5EF4-FFF2-40B4-BE49-F238E27FC236}">
              <a16:creationId xmlns:a16="http://schemas.microsoft.com/office/drawing/2014/main" id="{78384BCB-2368-44BF-B42A-5805276DB00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8" name="直線コネクタ 187">
          <a:extLst>
            <a:ext uri="{FF2B5EF4-FFF2-40B4-BE49-F238E27FC236}">
              <a16:creationId xmlns:a16="http://schemas.microsoft.com/office/drawing/2014/main" id="{6577B834-1E38-48D6-BFFD-CB3F250CEBF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9" name="テキスト ボックス 188">
          <a:extLst>
            <a:ext uri="{FF2B5EF4-FFF2-40B4-BE49-F238E27FC236}">
              <a16:creationId xmlns:a16="http://schemas.microsoft.com/office/drawing/2014/main" id="{0532B692-11FE-46A4-9AFC-D869E7427E8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0" name="直線コネクタ 189">
          <a:extLst>
            <a:ext uri="{FF2B5EF4-FFF2-40B4-BE49-F238E27FC236}">
              <a16:creationId xmlns:a16="http://schemas.microsoft.com/office/drawing/2014/main" id="{E2938D91-60FC-4F77-AF9C-A1AA96E41BD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1" name="テキスト ボックス 190">
          <a:extLst>
            <a:ext uri="{FF2B5EF4-FFF2-40B4-BE49-F238E27FC236}">
              <a16:creationId xmlns:a16="http://schemas.microsoft.com/office/drawing/2014/main" id="{07D1F230-30FA-4031-91E4-2FA82AE79C5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F20E797F-884C-4C4B-A65C-EFEACDC8E3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AA544128-EB25-46A9-8A45-28C86D63D0D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F09A5806-02CA-4817-A3EC-EB83B045243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195" name="直線コネクタ 194">
          <a:extLst>
            <a:ext uri="{FF2B5EF4-FFF2-40B4-BE49-F238E27FC236}">
              <a16:creationId xmlns:a16="http://schemas.microsoft.com/office/drawing/2014/main" id="{D9058CE7-E1E3-4737-A8A8-635BA55796E6}"/>
            </a:ext>
          </a:extLst>
        </xdr:cNvPr>
        <xdr:cNvCxnSpPr/>
      </xdr:nvCxnSpPr>
      <xdr:spPr>
        <a:xfrm flipV="1">
          <a:off x="10476865" y="95250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196" name="【体育館・プール】&#10;一人当たり面積最小値テキスト">
          <a:extLst>
            <a:ext uri="{FF2B5EF4-FFF2-40B4-BE49-F238E27FC236}">
              <a16:creationId xmlns:a16="http://schemas.microsoft.com/office/drawing/2014/main" id="{0A0E7DFA-85CB-4752-9CCE-9CD2C011F082}"/>
            </a:ext>
          </a:extLst>
        </xdr:cNvPr>
        <xdr:cNvSpPr txBox="1"/>
      </xdr:nvSpPr>
      <xdr:spPr>
        <a:xfrm>
          <a:off x="10515600" y="1098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197" name="直線コネクタ 196">
          <a:extLst>
            <a:ext uri="{FF2B5EF4-FFF2-40B4-BE49-F238E27FC236}">
              <a16:creationId xmlns:a16="http://schemas.microsoft.com/office/drawing/2014/main" id="{33ADD330-D81F-4566-A434-3AE5439BC1E8}"/>
            </a:ext>
          </a:extLst>
        </xdr:cNvPr>
        <xdr:cNvCxnSpPr/>
      </xdr:nvCxnSpPr>
      <xdr:spPr>
        <a:xfrm>
          <a:off x="10388600" y="1098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198" name="【体育館・プール】&#10;一人当たり面積最大値テキスト">
          <a:extLst>
            <a:ext uri="{FF2B5EF4-FFF2-40B4-BE49-F238E27FC236}">
              <a16:creationId xmlns:a16="http://schemas.microsoft.com/office/drawing/2014/main" id="{973CE987-EA60-48C7-95C9-337169A08E85}"/>
            </a:ext>
          </a:extLst>
        </xdr:cNvPr>
        <xdr:cNvSpPr txBox="1"/>
      </xdr:nvSpPr>
      <xdr:spPr>
        <a:xfrm>
          <a:off x="10515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199" name="直線コネクタ 198">
          <a:extLst>
            <a:ext uri="{FF2B5EF4-FFF2-40B4-BE49-F238E27FC236}">
              <a16:creationId xmlns:a16="http://schemas.microsoft.com/office/drawing/2014/main" id="{4B4B5D5C-7BFC-4465-A642-A0426ADFEB34}"/>
            </a:ext>
          </a:extLst>
        </xdr:cNvPr>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00" name="【体育館・プール】&#10;一人当たり面積平均値テキスト">
          <a:extLst>
            <a:ext uri="{FF2B5EF4-FFF2-40B4-BE49-F238E27FC236}">
              <a16:creationId xmlns:a16="http://schemas.microsoft.com/office/drawing/2014/main" id="{AC6AC56C-E61C-4CFB-AC3E-97D3549F6B77}"/>
            </a:ext>
          </a:extLst>
        </xdr:cNvPr>
        <xdr:cNvSpPr txBox="1"/>
      </xdr:nvSpPr>
      <xdr:spPr>
        <a:xfrm>
          <a:off x="10515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01" name="フローチャート: 判断 200">
          <a:extLst>
            <a:ext uri="{FF2B5EF4-FFF2-40B4-BE49-F238E27FC236}">
              <a16:creationId xmlns:a16="http://schemas.microsoft.com/office/drawing/2014/main" id="{960B2482-991F-4FF1-B556-E176DC1FE120}"/>
            </a:ext>
          </a:extLst>
        </xdr:cNvPr>
        <xdr:cNvSpPr/>
      </xdr:nvSpPr>
      <xdr:spPr>
        <a:xfrm>
          <a:off x="10426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2" name="フローチャート: 判断 201">
          <a:extLst>
            <a:ext uri="{FF2B5EF4-FFF2-40B4-BE49-F238E27FC236}">
              <a16:creationId xmlns:a16="http://schemas.microsoft.com/office/drawing/2014/main" id="{3889C02F-C23D-4C9C-B9FA-F29C015F0313}"/>
            </a:ext>
          </a:extLst>
        </xdr:cNvPr>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03" name="フローチャート: 判断 202">
          <a:extLst>
            <a:ext uri="{FF2B5EF4-FFF2-40B4-BE49-F238E27FC236}">
              <a16:creationId xmlns:a16="http://schemas.microsoft.com/office/drawing/2014/main" id="{82FFBF5D-3BFB-4BAB-B4A9-36E864DBB6DE}"/>
            </a:ext>
          </a:extLst>
        </xdr:cNvPr>
        <xdr:cNvSpPr/>
      </xdr:nvSpPr>
      <xdr:spPr>
        <a:xfrm>
          <a:off x="8699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04" name="フローチャート: 判断 203">
          <a:extLst>
            <a:ext uri="{FF2B5EF4-FFF2-40B4-BE49-F238E27FC236}">
              <a16:creationId xmlns:a16="http://schemas.microsoft.com/office/drawing/2014/main" id="{B1172CC8-031A-46D4-AD11-F0BD682165F4}"/>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C2B5F444-EFCD-4C74-AD50-95E024C7D4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591E6105-53FC-4E47-A036-7C7BE6F84E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806D0AB1-A50D-4165-AFFD-91F8AD1122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43D52B47-3EE3-4D81-AB28-B4FA588A67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CBA7DAB1-FFAE-4A95-B75F-5215935A77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77107</xdr:rowOff>
    </xdr:from>
    <xdr:to>
      <xdr:col>55</xdr:col>
      <xdr:colOff>50800</xdr:colOff>
      <xdr:row>64</xdr:row>
      <xdr:rowOff>7257</xdr:rowOff>
    </xdr:to>
    <xdr:sp macro="" textlink="">
      <xdr:nvSpPr>
        <xdr:cNvPr id="210" name="楕円 209">
          <a:extLst>
            <a:ext uri="{FF2B5EF4-FFF2-40B4-BE49-F238E27FC236}">
              <a16:creationId xmlns:a16="http://schemas.microsoft.com/office/drawing/2014/main" id="{53977017-DCE7-4E19-A30F-1265EC46D6AD}"/>
            </a:ext>
          </a:extLst>
        </xdr:cNvPr>
        <xdr:cNvSpPr/>
      </xdr:nvSpPr>
      <xdr:spPr>
        <a:xfrm>
          <a:off x="10426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163484</xdr:rowOff>
    </xdr:from>
    <xdr:ext cx="469744" cy="259045"/>
    <xdr:sp macro="" textlink="">
      <xdr:nvSpPr>
        <xdr:cNvPr id="211" name="【体育館・プール】&#10;一人当たり面積該当値テキスト">
          <a:extLst>
            <a:ext uri="{FF2B5EF4-FFF2-40B4-BE49-F238E27FC236}">
              <a16:creationId xmlns:a16="http://schemas.microsoft.com/office/drawing/2014/main" id="{006756C4-3BDB-4198-884D-5E58901EB880}"/>
            </a:ext>
          </a:extLst>
        </xdr:cNvPr>
        <xdr:cNvSpPr txBox="1"/>
      </xdr:nvSpPr>
      <xdr:spPr>
        <a:xfrm>
          <a:off x="10515600" y="107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212" name="楕円 211">
          <a:extLst>
            <a:ext uri="{FF2B5EF4-FFF2-40B4-BE49-F238E27FC236}">
              <a16:creationId xmlns:a16="http://schemas.microsoft.com/office/drawing/2014/main" id="{E1BF8C9A-BEA1-48F0-8830-9A45FE3CDD31}"/>
            </a:ext>
          </a:extLst>
        </xdr:cNvPr>
        <xdr:cNvSpPr/>
      </xdr:nvSpPr>
      <xdr:spPr>
        <a:xfrm>
          <a:off x="958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106135</xdr:rowOff>
    </xdr:from>
    <xdr:to>
      <xdr:col>55</xdr:col>
      <xdr:colOff>0</xdr:colOff>
      <xdr:row>63</xdr:row>
      <xdr:rowOff>127907</xdr:rowOff>
    </xdr:to>
    <xdr:cxnSp macro="">
      <xdr:nvCxnSpPr>
        <xdr:cNvPr id="213" name="直線コネクタ 212">
          <a:extLst>
            <a:ext uri="{FF2B5EF4-FFF2-40B4-BE49-F238E27FC236}">
              <a16:creationId xmlns:a16="http://schemas.microsoft.com/office/drawing/2014/main" id="{7DC94F05-0ABC-4386-B81B-4FC24BEC4261}"/>
            </a:ext>
          </a:extLst>
        </xdr:cNvPr>
        <xdr:cNvCxnSpPr/>
      </xdr:nvCxnSpPr>
      <xdr:spPr>
        <a:xfrm>
          <a:off x="9639300" y="109074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14" name="n_1aveValue【体育館・プール】&#10;一人当たり面積">
          <a:extLst>
            <a:ext uri="{FF2B5EF4-FFF2-40B4-BE49-F238E27FC236}">
              <a16:creationId xmlns:a16="http://schemas.microsoft.com/office/drawing/2014/main" id="{ECC156CA-0E60-4BCF-AC9E-84CF88A7D73E}"/>
            </a:ext>
          </a:extLst>
        </xdr:cNvPr>
        <xdr:cNvSpPr txBox="1"/>
      </xdr:nvSpPr>
      <xdr:spPr>
        <a:xfrm>
          <a:off x="9391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15" name="n_2aveValue【体育館・プール】&#10;一人当たり面積">
          <a:extLst>
            <a:ext uri="{FF2B5EF4-FFF2-40B4-BE49-F238E27FC236}">
              <a16:creationId xmlns:a16="http://schemas.microsoft.com/office/drawing/2014/main" id="{B3E71266-37C0-4EBB-B429-2CC32CCA841B}"/>
            </a:ext>
          </a:extLst>
        </xdr:cNvPr>
        <xdr:cNvSpPr txBox="1"/>
      </xdr:nvSpPr>
      <xdr:spPr>
        <a:xfrm>
          <a:off x="8515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16" name="n_3aveValue【体育館・プール】&#10;一人当たり面積">
          <a:extLst>
            <a:ext uri="{FF2B5EF4-FFF2-40B4-BE49-F238E27FC236}">
              <a16:creationId xmlns:a16="http://schemas.microsoft.com/office/drawing/2014/main" id="{485B46C8-AC5F-4710-8248-D73261B82189}"/>
            </a:ext>
          </a:extLst>
        </xdr:cNvPr>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148062</xdr:rowOff>
    </xdr:from>
    <xdr:ext cx="469744" cy="259045"/>
    <xdr:sp macro="" textlink="">
      <xdr:nvSpPr>
        <xdr:cNvPr id="217" name="n_1mainValue【体育館・プール】&#10;一人当たり面積">
          <a:extLst>
            <a:ext uri="{FF2B5EF4-FFF2-40B4-BE49-F238E27FC236}">
              <a16:creationId xmlns:a16="http://schemas.microsoft.com/office/drawing/2014/main" id="{8021BDCE-F43C-426B-8F57-4663B62152E2}"/>
            </a:ext>
          </a:extLst>
        </xdr:cNvPr>
        <xdr:cNvSpPr txBox="1"/>
      </xdr:nvSpPr>
      <xdr:spPr>
        <a:xfrm>
          <a:off x="9391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7FE5630E-AA8B-4B4D-8569-D59AA29CF9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6BE63B7A-7752-4739-B829-63404BFF5E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DDEC3A48-B8B4-43F6-914E-05A030FEFD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3F3BE84B-B5D5-4CB4-8B5D-1C37127BFB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EA1ECB44-5BDB-4DBB-B223-1EB9E1AD48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DB75FCEE-F7F1-4CCD-8297-6C788228F5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53E067EF-506C-4F16-BD7F-8D37E3CAE2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0AF6D5F0-4F44-4125-82F8-71E3F17CE0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16972F91-4FED-4441-B6E9-8019AACE73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AB66FF64-7CD7-488C-B4E1-0D5FDA17CD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a:extLst>
            <a:ext uri="{FF2B5EF4-FFF2-40B4-BE49-F238E27FC236}">
              <a16:creationId xmlns:a16="http://schemas.microsoft.com/office/drawing/2014/main" id="{F6893EC1-F9D4-44F2-A5C2-A5481F016E3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a:extLst>
            <a:ext uri="{FF2B5EF4-FFF2-40B4-BE49-F238E27FC236}">
              <a16:creationId xmlns:a16="http://schemas.microsoft.com/office/drawing/2014/main" id="{E5CCFEFB-B816-43F5-A5F2-01670E00140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a:extLst>
            <a:ext uri="{FF2B5EF4-FFF2-40B4-BE49-F238E27FC236}">
              <a16:creationId xmlns:a16="http://schemas.microsoft.com/office/drawing/2014/main" id="{076D8B06-4FB2-4332-8C93-1927CA825F87}"/>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a:extLst>
            <a:ext uri="{FF2B5EF4-FFF2-40B4-BE49-F238E27FC236}">
              <a16:creationId xmlns:a16="http://schemas.microsoft.com/office/drawing/2014/main" id="{BF979C26-6744-4B22-8C20-F946101D0E0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a:extLst>
            <a:ext uri="{FF2B5EF4-FFF2-40B4-BE49-F238E27FC236}">
              <a16:creationId xmlns:a16="http://schemas.microsoft.com/office/drawing/2014/main" id="{A762A259-0C0D-4735-92A4-5E848A0B239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a:extLst>
            <a:ext uri="{FF2B5EF4-FFF2-40B4-BE49-F238E27FC236}">
              <a16:creationId xmlns:a16="http://schemas.microsoft.com/office/drawing/2014/main" id="{67BF2FCC-A3D9-4728-B62D-DBA96BAF05B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a:extLst>
            <a:ext uri="{FF2B5EF4-FFF2-40B4-BE49-F238E27FC236}">
              <a16:creationId xmlns:a16="http://schemas.microsoft.com/office/drawing/2014/main" id="{2E288FFE-C2F3-40DD-8A79-5261EA2C8BB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a:extLst>
            <a:ext uri="{FF2B5EF4-FFF2-40B4-BE49-F238E27FC236}">
              <a16:creationId xmlns:a16="http://schemas.microsoft.com/office/drawing/2014/main" id="{D35701A6-C6D6-493B-ADE8-BA7D305AB55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a:extLst>
            <a:ext uri="{FF2B5EF4-FFF2-40B4-BE49-F238E27FC236}">
              <a16:creationId xmlns:a16="http://schemas.microsoft.com/office/drawing/2014/main" id="{825A83B6-1D9E-427A-B4B1-2ABE1977798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a:extLst>
            <a:ext uri="{FF2B5EF4-FFF2-40B4-BE49-F238E27FC236}">
              <a16:creationId xmlns:a16="http://schemas.microsoft.com/office/drawing/2014/main" id="{75F63A7E-D139-4C3F-9DDC-A300B997808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a:extLst>
            <a:ext uri="{FF2B5EF4-FFF2-40B4-BE49-F238E27FC236}">
              <a16:creationId xmlns:a16="http://schemas.microsoft.com/office/drawing/2014/main" id="{92BFE2A4-2CC9-4C65-AB58-BC558EF28B3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a:extLst>
            <a:ext uri="{FF2B5EF4-FFF2-40B4-BE49-F238E27FC236}">
              <a16:creationId xmlns:a16="http://schemas.microsoft.com/office/drawing/2014/main" id="{9B061A76-B147-48C1-848C-9001914CB96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a:extLst>
            <a:ext uri="{FF2B5EF4-FFF2-40B4-BE49-F238E27FC236}">
              <a16:creationId xmlns:a16="http://schemas.microsoft.com/office/drawing/2014/main" id="{BE572963-58D0-4D13-9840-BF55B8E41EC1}"/>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393DB0B4-432D-4605-BC07-50555200AA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a:extLst>
            <a:ext uri="{FF2B5EF4-FFF2-40B4-BE49-F238E27FC236}">
              <a16:creationId xmlns:a16="http://schemas.microsoft.com/office/drawing/2014/main" id="{ABA4CA16-5B14-4D6F-99E6-23363B8562E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a:extLst>
            <a:ext uri="{FF2B5EF4-FFF2-40B4-BE49-F238E27FC236}">
              <a16:creationId xmlns:a16="http://schemas.microsoft.com/office/drawing/2014/main" id="{8AEAA6BB-D87D-4203-9493-DB9E0040F0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44" name="直線コネクタ 243">
          <a:extLst>
            <a:ext uri="{FF2B5EF4-FFF2-40B4-BE49-F238E27FC236}">
              <a16:creationId xmlns:a16="http://schemas.microsoft.com/office/drawing/2014/main" id="{959066E6-F85A-4574-925E-62FC64157705}"/>
            </a:ext>
          </a:extLst>
        </xdr:cNvPr>
        <xdr:cNvCxnSpPr/>
      </xdr:nvCxnSpPr>
      <xdr:spPr>
        <a:xfrm flipV="1">
          <a:off x="4634865" y="13404669"/>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45" name="【福祉施設】&#10;有形固定資産減価償却率最小値テキスト">
          <a:extLst>
            <a:ext uri="{FF2B5EF4-FFF2-40B4-BE49-F238E27FC236}">
              <a16:creationId xmlns:a16="http://schemas.microsoft.com/office/drawing/2014/main" id="{2F103215-5733-4824-AA93-E3F72B375BDA}"/>
            </a:ext>
          </a:extLst>
        </xdr:cNvPr>
        <xdr:cNvSpPr txBox="1"/>
      </xdr:nvSpPr>
      <xdr:spPr>
        <a:xfrm>
          <a:off x="4673600" y="147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46" name="直線コネクタ 245">
          <a:extLst>
            <a:ext uri="{FF2B5EF4-FFF2-40B4-BE49-F238E27FC236}">
              <a16:creationId xmlns:a16="http://schemas.microsoft.com/office/drawing/2014/main" id="{7168B7E7-5FDC-4CD1-A4FD-C7B6AD3A4787}"/>
            </a:ext>
          </a:extLst>
        </xdr:cNvPr>
        <xdr:cNvCxnSpPr/>
      </xdr:nvCxnSpPr>
      <xdr:spPr>
        <a:xfrm>
          <a:off x="4546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47" name="【福祉施設】&#10;有形固定資産減価償却率最大値テキスト">
          <a:extLst>
            <a:ext uri="{FF2B5EF4-FFF2-40B4-BE49-F238E27FC236}">
              <a16:creationId xmlns:a16="http://schemas.microsoft.com/office/drawing/2014/main" id="{C694185A-702E-4729-8CEE-F82BB115C939}"/>
            </a:ext>
          </a:extLst>
        </xdr:cNvPr>
        <xdr:cNvSpPr txBox="1"/>
      </xdr:nvSpPr>
      <xdr:spPr>
        <a:xfrm>
          <a:off x="4673600" y="131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48" name="直線コネクタ 247">
          <a:extLst>
            <a:ext uri="{FF2B5EF4-FFF2-40B4-BE49-F238E27FC236}">
              <a16:creationId xmlns:a16="http://schemas.microsoft.com/office/drawing/2014/main" id="{6FC74CBD-E653-48B9-AA26-083268ACAB08}"/>
            </a:ext>
          </a:extLst>
        </xdr:cNvPr>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49" name="【福祉施設】&#10;有形固定資産減価償却率平均値テキスト">
          <a:extLst>
            <a:ext uri="{FF2B5EF4-FFF2-40B4-BE49-F238E27FC236}">
              <a16:creationId xmlns:a16="http://schemas.microsoft.com/office/drawing/2014/main" id="{F5F900E4-51CC-407A-9AA2-968DAD34B22F}"/>
            </a:ext>
          </a:extLst>
        </xdr:cNvPr>
        <xdr:cNvSpPr txBox="1"/>
      </xdr:nvSpPr>
      <xdr:spPr>
        <a:xfrm>
          <a:off x="4673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50" name="フローチャート: 判断 249">
          <a:extLst>
            <a:ext uri="{FF2B5EF4-FFF2-40B4-BE49-F238E27FC236}">
              <a16:creationId xmlns:a16="http://schemas.microsoft.com/office/drawing/2014/main" id="{8F6D090C-7EF7-438D-8E95-AA7CC40A6C64}"/>
            </a:ext>
          </a:extLst>
        </xdr:cNvPr>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1" name="フローチャート: 判断 250">
          <a:extLst>
            <a:ext uri="{FF2B5EF4-FFF2-40B4-BE49-F238E27FC236}">
              <a16:creationId xmlns:a16="http://schemas.microsoft.com/office/drawing/2014/main" id="{5ACA4C0D-49E8-40B3-BB0D-BF145F5D6ADE}"/>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52" name="フローチャート: 判断 251">
          <a:extLst>
            <a:ext uri="{FF2B5EF4-FFF2-40B4-BE49-F238E27FC236}">
              <a16:creationId xmlns:a16="http://schemas.microsoft.com/office/drawing/2014/main" id="{7648AF71-E09D-4E95-90BB-28680C10835E}"/>
            </a:ext>
          </a:extLst>
        </xdr:cNvPr>
        <xdr:cNvSpPr/>
      </xdr:nvSpPr>
      <xdr:spPr>
        <a:xfrm>
          <a:off x="2857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53" name="フローチャート: 判断 252">
          <a:extLst>
            <a:ext uri="{FF2B5EF4-FFF2-40B4-BE49-F238E27FC236}">
              <a16:creationId xmlns:a16="http://schemas.microsoft.com/office/drawing/2014/main" id="{614A8659-9FFC-4D4F-9A02-FA8041B4E354}"/>
            </a:ext>
          </a:extLst>
        </xdr:cNvPr>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EBE3A33-9408-4A36-87F3-E714D8D0B3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171B8C7-CCF5-415B-BFB3-44B593EBF8A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6936930-05AB-48B8-9F3D-1850A35A3D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6ED5A2F-0BA5-4165-A496-0721831F8D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1112CF1-976A-4C82-BC8D-0245B65B27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59" name="楕円 258">
          <a:extLst>
            <a:ext uri="{FF2B5EF4-FFF2-40B4-BE49-F238E27FC236}">
              <a16:creationId xmlns:a16="http://schemas.microsoft.com/office/drawing/2014/main" id="{E58FA44A-721F-4A6C-8B71-4CCDB91A36DD}"/>
            </a:ext>
          </a:extLst>
        </xdr:cNvPr>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260" name="【福祉施設】&#10;有形固定資産減価償却率該当値テキスト">
          <a:extLst>
            <a:ext uri="{FF2B5EF4-FFF2-40B4-BE49-F238E27FC236}">
              <a16:creationId xmlns:a16="http://schemas.microsoft.com/office/drawing/2014/main" id="{F2D4D20F-3FFE-41BC-BA77-4C04E3430896}"/>
            </a:ext>
          </a:extLst>
        </xdr:cNvPr>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61" name="楕円 260">
          <a:extLst>
            <a:ext uri="{FF2B5EF4-FFF2-40B4-BE49-F238E27FC236}">
              <a16:creationId xmlns:a16="http://schemas.microsoft.com/office/drawing/2014/main" id="{CC5D1B8C-0940-4447-BA80-FCECB49274C1}"/>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72389</xdr:rowOff>
    </xdr:to>
    <xdr:cxnSp macro="">
      <xdr:nvCxnSpPr>
        <xdr:cNvPr id="262" name="直線コネクタ 261">
          <a:extLst>
            <a:ext uri="{FF2B5EF4-FFF2-40B4-BE49-F238E27FC236}">
              <a16:creationId xmlns:a16="http://schemas.microsoft.com/office/drawing/2014/main" id="{74A2A43C-75FA-49D4-8A6D-986D104A2061}"/>
            </a:ext>
          </a:extLst>
        </xdr:cNvPr>
        <xdr:cNvCxnSpPr/>
      </xdr:nvCxnSpPr>
      <xdr:spPr>
        <a:xfrm flipV="1">
          <a:off x="3797300" y="142341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63" name="n_1aveValue【福祉施設】&#10;有形固定資産減価償却率">
          <a:extLst>
            <a:ext uri="{FF2B5EF4-FFF2-40B4-BE49-F238E27FC236}">
              <a16:creationId xmlns:a16="http://schemas.microsoft.com/office/drawing/2014/main" id="{AD8A7CE8-7AA5-4A94-AB58-E3EB3EE5DCCB}"/>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64" name="n_2aveValue【福祉施設】&#10;有形固定資産減価償却率">
          <a:extLst>
            <a:ext uri="{FF2B5EF4-FFF2-40B4-BE49-F238E27FC236}">
              <a16:creationId xmlns:a16="http://schemas.microsoft.com/office/drawing/2014/main" id="{2DF1540C-26A0-45C4-A162-63B9FA4BF66F}"/>
            </a:ext>
          </a:extLst>
        </xdr:cNvPr>
        <xdr:cNvSpPr txBox="1"/>
      </xdr:nvSpPr>
      <xdr:spPr>
        <a:xfrm>
          <a:off x="2705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65" name="n_3aveValue【福祉施設】&#10;有形固定資産減価償却率">
          <a:extLst>
            <a:ext uri="{FF2B5EF4-FFF2-40B4-BE49-F238E27FC236}">
              <a16:creationId xmlns:a16="http://schemas.microsoft.com/office/drawing/2014/main" id="{02CF4AA1-2896-4EFC-82BF-6640234C85A8}"/>
            </a:ext>
          </a:extLst>
        </xdr:cNvPr>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66" name="n_1mainValue【福祉施設】&#10;有形固定資産減価償却率">
          <a:extLst>
            <a:ext uri="{FF2B5EF4-FFF2-40B4-BE49-F238E27FC236}">
              <a16:creationId xmlns:a16="http://schemas.microsoft.com/office/drawing/2014/main" id="{F02B3F0E-1CBA-4C7A-910A-5F9CB577846B}"/>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20999A11-E087-4529-ADBD-BBE2C1B47A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70111162-094E-4506-BB8A-3336986620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117B5190-9D4B-46E8-BB49-8295F12E926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157834ED-E481-4BD1-B7EC-C4A6505203C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F0637F67-6D61-4994-849B-221BCC6FC2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F69C0168-A3A8-46B7-83B7-BFCE764926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323320C2-45BF-49BE-AE15-79993621C6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D4CE3208-08C4-4F61-B9B8-DA18E9726D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85741435-DAED-4B1D-8704-3D6437C832A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EFC17014-D907-4575-B584-7877F9372B5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a:extLst>
            <a:ext uri="{FF2B5EF4-FFF2-40B4-BE49-F238E27FC236}">
              <a16:creationId xmlns:a16="http://schemas.microsoft.com/office/drawing/2014/main" id="{64CE2FF0-8921-4140-8453-4CF1D364395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A3FFF862-1ADC-4F68-BBC6-52342E1B754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a:extLst>
            <a:ext uri="{FF2B5EF4-FFF2-40B4-BE49-F238E27FC236}">
              <a16:creationId xmlns:a16="http://schemas.microsoft.com/office/drawing/2014/main" id="{1C19BAA7-2A9E-4529-8FC4-8E0AD4D2F34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a:extLst>
            <a:ext uri="{FF2B5EF4-FFF2-40B4-BE49-F238E27FC236}">
              <a16:creationId xmlns:a16="http://schemas.microsoft.com/office/drawing/2014/main" id="{0F17EC29-66EA-4DE8-A5F8-29275A87A1C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a:extLst>
            <a:ext uri="{FF2B5EF4-FFF2-40B4-BE49-F238E27FC236}">
              <a16:creationId xmlns:a16="http://schemas.microsoft.com/office/drawing/2014/main" id="{74ED1CA0-EF9A-4A0F-A77A-A2CF5D7D91E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a:extLst>
            <a:ext uri="{FF2B5EF4-FFF2-40B4-BE49-F238E27FC236}">
              <a16:creationId xmlns:a16="http://schemas.microsoft.com/office/drawing/2014/main" id="{8DA174CB-5452-44AC-A15A-EDE79218229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a:extLst>
            <a:ext uri="{FF2B5EF4-FFF2-40B4-BE49-F238E27FC236}">
              <a16:creationId xmlns:a16="http://schemas.microsoft.com/office/drawing/2014/main" id="{1313AF8A-7FDC-4136-8A1D-787E9AF6E5A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a:extLst>
            <a:ext uri="{FF2B5EF4-FFF2-40B4-BE49-F238E27FC236}">
              <a16:creationId xmlns:a16="http://schemas.microsoft.com/office/drawing/2014/main" id="{F9E7C6D7-66A3-427A-B000-3253D7C44B5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a:extLst>
            <a:ext uri="{FF2B5EF4-FFF2-40B4-BE49-F238E27FC236}">
              <a16:creationId xmlns:a16="http://schemas.microsoft.com/office/drawing/2014/main" id="{11360CD1-042E-4E98-A0AA-CA6551E2403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a:extLst>
            <a:ext uri="{FF2B5EF4-FFF2-40B4-BE49-F238E27FC236}">
              <a16:creationId xmlns:a16="http://schemas.microsoft.com/office/drawing/2014/main" id="{DD12CACF-1130-44E9-88AA-27E05F96BDE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a:extLst>
            <a:ext uri="{FF2B5EF4-FFF2-40B4-BE49-F238E27FC236}">
              <a16:creationId xmlns:a16="http://schemas.microsoft.com/office/drawing/2014/main" id="{048B70AA-40C5-4490-B3CF-16F4A91C7A2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8" name="テキスト ボックス 287">
          <a:extLst>
            <a:ext uri="{FF2B5EF4-FFF2-40B4-BE49-F238E27FC236}">
              <a16:creationId xmlns:a16="http://schemas.microsoft.com/office/drawing/2014/main" id="{0C30E065-7185-404F-A6EF-C48B3D65437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0DC93FBA-28D8-48A6-AF84-F724A57791F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01764CAF-1E68-4A97-B10A-84A5E863D81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484A44B3-5041-4A4A-ADCF-D1C8940578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292" name="直線コネクタ 291">
          <a:extLst>
            <a:ext uri="{FF2B5EF4-FFF2-40B4-BE49-F238E27FC236}">
              <a16:creationId xmlns:a16="http://schemas.microsoft.com/office/drawing/2014/main" id="{B33F3C8C-8526-461F-8E92-3C6EB4F5DEFB}"/>
            </a:ext>
          </a:extLst>
        </xdr:cNvPr>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293" name="【福祉施設】&#10;一人当たり面積最小値テキスト">
          <a:extLst>
            <a:ext uri="{FF2B5EF4-FFF2-40B4-BE49-F238E27FC236}">
              <a16:creationId xmlns:a16="http://schemas.microsoft.com/office/drawing/2014/main" id="{354FE6F4-D611-4263-A94F-B4B85C6B29D4}"/>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294" name="直線コネクタ 293">
          <a:extLst>
            <a:ext uri="{FF2B5EF4-FFF2-40B4-BE49-F238E27FC236}">
              <a16:creationId xmlns:a16="http://schemas.microsoft.com/office/drawing/2014/main" id="{9486C936-80EC-46AC-816D-0FDBE5D7E4E4}"/>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95" name="【福祉施設】&#10;一人当たり面積最大値テキスト">
          <a:extLst>
            <a:ext uri="{FF2B5EF4-FFF2-40B4-BE49-F238E27FC236}">
              <a16:creationId xmlns:a16="http://schemas.microsoft.com/office/drawing/2014/main" id="{09D14FE9-DA25-42BF-B81E-AB05ED0CC40F}"/>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96" name="直線コネクタ 295">
          <a:extLst>
            <a:ext uri="{FF2B5EF4-FFF2-40B4-BE49-F238E27FC236}">
              <a16:creationId xmlns:a16="http://schemas.microsoft.com/office/drawing/2014/main" id="{3FF04DA2-E97A-4FBF-A6B6-2CBD4E3CCB23}"/>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297" name="【福祉施設】&#10;一人当たり面積平均値テキスト">
          <a:extLst>
            <a:ext uri="{FF2B5EF4-FFF2-40B4-BE49-F238E27FC236}">
              <a16:creationId xmlns:a16="http://schemas.microsoft.com/office/drawing/2014/main" id="{7CAD19AC-63A4-455B-80EE-403275BDB012}"/>
            </a:ext>
          </a:extLst>
        </xdr:cNvPr>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298" name="フローチャート: 判断 297">
          <a:extLst>
            <a:ext uri="{FF2B5EF4-FFF2-40B4-BE49-F238E27FC236}">
              <a16:creationId xmlns:a16="http://schemas.microsoft.com/office/drawing/2014/main" id="{A9463FF7-11C6-491F-9848-C52B05F61F26}"/>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299" name="フローチャート: 判断 298">
          <a:extLst>
            <a:ext uri="{FF2B5EF4-FFF2-40B4-BE49-F238E27FC236}">
              <a16:creationId xmlns:a16="http://schemas.microsoft.com/office/drawing/2014/main" id="{E38E4E19-2930-48B4-90B0-36E9A884E867}"/>
            </a:ext>
          </a:extLst>
        </xdr:cNvPr>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00" name="フローチャート: 判断 299">
          <a:extLst>
            <a:ext uri="{FF2B5EF4-FFF2-40B4-BE49-F238E27FC236}">
              <a16:creationId xmlns:a16="http://schemas.microsoft.com/office/drawing/2014/main" id="{EE4EC0C5-1E0F-4E2E-802B-716FD79F0D51}"/>
            </a:ext>
          </a:extLst>
        </xdr:cNvPr>
        <xdr:cNvSpPr/>
      </xdr:nvSpPr>
      <xdr:spPr>
        <a:xfrm>
          <a:off x="8699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01" name="フローチャート: 判断 300">
          <a:extLst>
            <a:ext uri="{FF2B5EF4-FFF2-40B4-BE49-F238E27FC236}">
              <a16:creationId xmlns:a16="http://schemas.microsoft.com/office/drawing/2014/main" id="{B87D2BB9-0FC3-4B26-BA94-94DCF048D6AE}"/>
            </a:ext>
          </a:extLst>
        </xdr:cNvPr>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38DD1B3-EAF9-4717-B849-1552D3EE2D5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12DC791-E3B6-4561-A3ED-7A66F01EB4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AD64781-4543-4390-B255-8F0A37FA03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B18EA8F-6A55-4EC7-8A10-BA19E373EA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D2B19B9-C08C-41D8-A8A3-F8CEC09AEC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150586</xdr:rowOff>
    </xdr:from>
    <xdr:to>
      <xdr:col>55</xdr:col>
      <xdr:colOff>50800</xdr:colOff>
      <xdr:row>81</xdr:row>
      <xdr:rowOff>80736</xdr:rowOff>
    </xdr:to>
    <xdr:sp macro="" textlink="">
      <xdr:nvSpPr>
        <xdr:cNvPr id="307" name="楕円 306">
          <a:extLst>
            <a:ext uri="{FF2B5EF4-FFF2-40B4-BE49-F238E27FC236}">
              <a16:creationId xmlns:a16="http://schemas.microsoft.com/office/drawing/2014/main" id="{3FE7FE04-6D2F-427C-ADD0-BF7B3FF7FA45}"/>
            </a:ext>
          </a:extLst>
        </xdr:cNvPr>
        <xdr:cNvSpPr/>
      </xdr:nvSpPr>
      <xdr:spPr>
        <a:xfrm>
          <a:off x="104267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2013</xdr:rowOff>
    </xdr:from>
    <xdr:ext cx="469744" cy="259045"/>
    <xdr:sp macro="" textlink="">
      <xdr:nvSpPr>
        <xdr:cNvPr id="308" name="【福祉施設】&#10;一人当たり面積該当値テキスト">
          <a:extLst>
            <a:ext uri="{FF2B5EF4-FFF2-40B4-BE49-F238E27FC236}">
              <a16:creationId xmlns:a16="http://schemas.microsoft.com/office/drawing/2014/main" id="{F94D7043-A443-4734-8301-E00ECEA44B7B}"/>
            </a:ext>
          </a:extLst>
        </xdr:cNvPr>
        <xdr:cNvSpPr txBox="1"/>
      </xdr:nvSpPr>
      <xdr:spPr>
        <a:xfrm>
          <a:off x="10515600" y="137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166914</xdr:rowOff>
    </xdr:from>
    <xdr:to>
      <xdr:col>50</xdr:col>
      <xdr:colOff>165100</xdr:colOff>
      <xdr:row>81</xdr:row>
      <xdr:rowOff>97064</xdr:rowOff>
    </xdr:to>
    <xdr:sp macro="" textlink="">
      <xdr:nvSpPr>
        <xdr:cNvPr id="309" name="楕円 308">
          <a:extLst>
            <a:ext uri="{FF2B5EF4-FFF2-40B4-BE49-F238E27FC236}">
              <a16:creationId xmlns:a16="http://schemas.microsoft.com/office/drawing/2014/main" id="{51ABFC76-0B05-4511-960E-940A1ADC4D11}"/>
            </a:ext>
          </a:extLst>
        </xdr:cNvPr>
        <xdr:cNvSpPr/>
      </xdr:nvSpPr>
      <xdr:spPr>
        <a:xfrm>
          <a:off x="958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29936</xdr:rowOff>
    </xdr:from>
    <xdr:to>
      <xdr:col>55</xdr:col>
      <xdr:colOff>0</xdr:colOff>
      <xdr:row>81</xdr:row>
      <xdr:rowOff>46264</xdr:rowOff>
    </xdr:to>
    <xdr:cxnSp macro="">
      <xdr:nvCxnSpPr>
        <xdr:cNvPr id="310" name="直線コネクタ 309">
          <a:extLst>
            <a:ext uri="{FF2B5EF4-FFF2-40B4-BE49-F238E27FC236}">
              <a16:creationId xmlns:a16="http://schemas.microsoft.com/office/drawing/2014/main" id="{0C1D3CC5-89C4-45BD-9468-0DDD3A717C37}"/>
            </a:ext>
          </a:extLst>
        </xdr:cNvPr>
        <xdr:cNvCxnSpPr/>
      </xdr:nvCxnSpPr>
      <xdr:spPr>
        <a:xfrm flipV="1">
          <a:off x="9639300" y="139173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11" name="n_1aveValue【福祉施設】&#10;一人当たり面積">
          <a:extLst>
            <a:ext uri="{FF2B5EF4-FFF2-40B4-BE49-F238E27FC236}">
              <a16:creationId xmlns:a16="http://schemas.microsoft.com/office/drawing/2014/main" id="{CDA0D7BB-D580-45C6-B89D-BAC149980294}"/>
            </a:ext>
          </a:extLst>
        </xdr:cNvPr>
        <xdr:cNvSpPr txBox="1"/>
      </xdr:nvSpPr>
      <xdr:spPr>
        <a:xfrm>
          <a:off x="9391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12" name="n_2aveValue【福祉施設】&#10;一人当たり面積">
          <a:extLst>
            <a:ext uri="{FF2B5EF4-FFF2-40B4-BE49-F238E27FC236}">
              <a16:creationId xmlns:a16="http://schemas.microsoft.com/office/drawing/2014/main" id="{0F439E01-4384-45BA-9042-8029DF6D0112}"/>
            </a:ext>
          </a:extLst>
        </xdr:cNvPr>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13" name="n_3aveValue【福祉施設】&#10;一人当たり面積">
          <a:extLst>
            <a:ext uri="{FF2B5EF4-FFF2-40B4-BE49-F238E27FC236}">
              <a16:creationId xmlns:a16="http://schemas.microsoft.com/office/drawing/2014/main" id="{C65953B4-36EA-4E33-B8FD-A6EF4A798CB7}"/>
            </a:ext>
          </a:extLst>
        </xdr:cNvPr>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113591</xdr:rowOff>
    </xdr:from>
    <xdr:ext cx="469744" cy="259045"/>
    <xdr:sp macro="" textlink="">
      <xdr:nvSpPr>
        <xdr:cNvPr id="314" name="n_1mainValue【福祉施設】&#10;一人当たり面積">
          <a:extLst>
            <a:ext uri="{FF2B5EF4-FFF2-40B4-BE49-F238E27FC236}">
              <a16:creationId xmlns:a16="http://schemas.microsoft.com/office/drawing/2014/main" id="{990C67B3-ABEC-400F-BAE0-1EDF97E06BAA}"/>
            </a:ext>
          </a:extLst>
        </xdr:cNvPr>
        <xdr:cNvSpPr txBox="1"/>
      </xdr:nvSpPr>
      <xdr:spPr>
        <a:xfrm>
          <a:off x="9391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2608A3BC-04FD-4E5C-9C2A-A37AC991A1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437E726A-DE93-48A8-ABF8-F9ED231D6C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E318F842-7D55-48EF-ACEA-1D22B87F72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B38471C4-BF31-429B-B2CD-099D4E7E10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722CBA5E-7063-4A46-B97E-E066D0E6B4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B629C247-8DFE-40AF-8322-63C6D0A13E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3D91E5ED-31E6-4692-9418-8235F1730B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E5827536-9047-4E4B-81A1-88E32C4ACB8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F04BD5D0-CF6A-40CF-ABEF-1D94B32C050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1988ED85-3915-4917-8814-39F1E746DE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a:extLst>
            <a:ext uri="{FF2B5EF4-FFF2-40B4-BE49-F238E27FC236}">
              <a16:creationId xmlns:a16="http://schemas.microsoft.com/office/drawing/2014/main" id="{22199825-C0D8-4394-963C-D02054F6B876}"/>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a:extLst>
            <a:ext uri="{FF2B5EF4-FFF2-40B4-BE49-F238E27FC236}">
              <a16:creationId xmlns:a16="http://schemas.microsoft.com/office/drawing/2014/main" id="{C13F611D-6C31-4B88-B053-A07DC47106F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a:extLst>
            <a:ext uri="{FF2B5EF4-FFF2-40B4-BE49-F238E27FC236}">
              <a16:creationId xmlns:a16="http://schemas.microsoft.com/office/drawing/2014/main" id="{8FE22320-31CD-4353-9C91-EECA7544ACB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a:extLst>
            <a:ext uri="{FF2B5EF4-FFF2-40B4-BE49-F238E27FC236}">
              <a16:creationId xmlns:a16="http://schemas.microsoft.com/office/drawing/2014/main" id="{BB4C18AC-40AC-47D0-AAEB-BB53E148D46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a:extLst>
            <a:ext uri="{FF2B5EF4-FFF2-40B4-BE49-F238E27FC236}">
              <a16:creationId xmlns:a16="http://schemas.microsoft.com/office/drawing/2014/main" id="{AAF79970-94FF-48A8-8CE1-3A324280E3E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a:extLst>
            <a:ext uri="{FF2B5EF4-FFF2-40B4-BE49-F238E27FC236}">
              <a16:creationId xmlns:a16="http://schemas.microsoft.com/office/drawing/2014/main" id="{D5AA6296-9DB9-4805-8C4E-EC6379FD1F3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a:extLst>
            <a:ext uri="{FF2B5EF4-FFF2-40B4-BE49-F238E27FC236}">
              <a16:creationId xmlns:a16="http://schemas.microsoft.com/office/drawing/2014/main" id="{7A015E31-782B-4F2E-969B-4C35A303279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a:extLst>
            <a:ext uri="{FF2B5EF4-FFF2-40B4-BE49-F238E27FC236}">
              <a16:creationId xmlns:a16="http://schemas.microsoft.com/office/drawing/2014/main" id="{4936C412-D8EE-41FA-A948-4BC6FA4C09D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a:extLst>
            <a:ext uri="{FF2B5EF4-FFF2-40B4-BE49-F238E27FC236}">
              <a16:creationId xmlns:a16="http://schemas.microsoft.com/office/drawing/2014/main" id="{D0628E2F-3BCF-49E8-AFF9-4DF01E1405C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a:extLst>
            <a:ext uri="{FF2B5EF4-FFF2-40B4-BE49-F238E27FC236}">
              <a16:creationId xmlns:a16="http://schemas.microsoft.com/office/drawing/2014/main" id="{544AA5AF-BE85-43DA-A112-ABB4A83B86E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a:extLst>
            <a:ext uri="{FF2B5EF4-FFF2-40B4-BE49-F238E27FC236}">
              <a16:creationId xmlns:a16="http://schemas.microsoft.com/office/drawing/2014/main" id="{9D0D7075-FEBF-461D-AE85-783E7A51AD8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3418EB25-2A2E-4003-AA49-0CF37F4312A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7AC96939-4F67-4180-B58D-C63071B8F0F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a:extLst>
            <a:ext uri="{FF2B5EF4-FFF2-40B4-BE49-F238E27FC236}">
              <a16:creationId xmlns:a16="http://schemas.microsoft.com/office/drawing/2014/main" id="{3C5AA172-8995-4F40-B3E2-8632A21397F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39" name="直線コネクタ 338">
          <a:extLst>
            <a:ext uri="{FF2B5EF4-FFF2-40B4-BE49-F238E27FC236}">
              <a16:creationId xmlns:a16="http://schemas.microsoft.com/office/drawing/2014/main" id="{55CAA24F-A2FD-4C20-A4D8-4717ABB9DD97}"/>
            </a:ext>
          </a:extLst>
        </xdr:cNvPr>
        <xdr:cNvCxnSpPr/>
      </xdr:nvCxnSpPr>
      <xdr:spPr>
        <a:xfrm flipV="1">
          <a:off x="4634865" y="171450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40" name="【市民会館】&#10;有形固定資産減価償却率最小値テキスト">
          <a:extLst>
            <a:ext uri="{FF2B5EF4-FFF2-40B4-BE49-F238E27FC236}">
              <a16:creationId xmlns:a16="http://schemas.microsoft.com/office/drawing/2014/main" id="{7004198F-D42E-4F58-89E0-6714E20CEDA9}"/>
            </a:ext>
          </a:extLst>
        </xdr:cNvPr>
        <xdr:cNvSpPr txBox="1"/>
      </xdr:nvSpPr>
      <xdr:spPr>
        <a:xfrm>
          <a:off x="4673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41" name="直線コネクタ 340">
          <a:extLst>
            <a:ext uri="{FF2B5EF4-FFF2-40B4-BE49-F238E27FC236}">
              <a16:creationId xmlns:a16="http://schemas.microsoft.com/office/drawing/2014/main" id="{56758057-6B5F-4B54-94A3-6DA0C4C67ACB}"/>
            </a:ext>
          </a:extLst>
        </xdr:cNvPr>
        <xdr:cNvCxnSpPr/>
      </xdr:nvCxnSpPr>
      <xdr:spPr>
        <a:xfrm>
          <a:off x="4546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2" name="【市民会館】&#10;有形固定資産減価償却率最大値テキスト">
          <a:extLst>
            <a:ext uri="{FF2B5EF4-FFF2-40B4-BE49-F238E27FC236}">
              <a16:creationId xmlns:a16="http://schemas.microsoft.com/office/drawing/2014/main" id="{17E63FFA-AEB8-469A-8CE1-6D5BF6886D1A}"/>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3" name="直線コネクタ 342">
          <a:extLst>
            <a:ext uri="{FF2B5EF4-FFF2-40B4-BE49-F238E27FC236}">
              <a16:creationId xmlns:a16="http://schemas.microsoft.com/office/drawing/2014/main" id="{71F632D0-C0BA-4D97-BB51-7FDA87E7A7D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63516</xdr:rowOff>
    </xdr:from>
    <xdr:ext cx="405111" cy="259045"/>
    <xdr:sp macro="" textlink="">
      <xdr:nvSpPr>
        <xdr:cNvPr id="344" name="【市民会館】&#10;有形固定資産減価償却率平均値テキスト">
          <a:extLst>
            <a:ext uri="{FF2B5EF4-FFF2-40B4-BE49-F238E27FC236}">
              <a16:creationId xmlns:a16="http://schemas.microsoft.com/office/drawing/2014/main" id="{3AB4B52E-B80B-4BFC-A097-B8F440045FD1}"/>
            </a:ext>
          </a:extLst>
        </xdr:cNvPr>
        <xdr:cNvSpPr txBox="1"/>
      </xdr:nvSpPr>
      <xdr:spPr>
        <a:xfrm>
          <a:off x="4673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45" name="フローチャート: 判断 344">
          <a:extLst>
            <a:ext uri="{FF2B5EF4-FFF2-40B4-BE49-F238E27FC236}">
              <a16:creationId xmlns:a16="http://schemas.microsoft.com/office/drawing/2014/main" id="{83BA1A4C-B680-4BEA-969B-DEC1A16D2894}"/>
            </a:ext>
          </a:extLst>
        </xdr:cNvPr>
        <xdr:cNvSpPr/>
      </xdr:nvSpPr>
      <xdr:spPr>
        <a:xfrm>
          <a:off x="4584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46" name="フローチャート: 判断 345">
          <a:extLst>
            <a:ext uri="{FF2B5EF4-FFF2-40B4-BE49-F238E27FC236}">
              <a16:creationId xmlns:a16="http://schemas.microsoft.com/office/drawing/2014/main" id="{8F9E0163-BF98-452B-8C44-CD6CB7291A01}"/>
            </a:ext>
          </a:extLst>
        </xdr:cNvPr>
        <xdr:cNvSpPr/>
      </xdr:nvSpPr>
      <xdr:spPr>
        <a:xfrm>
          <a:off x="3746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47" name="フローチャート: 判断 346">
          <a:extLst>
            <a:ext uri="{FF2B5EF4-FFF2-40B4-BE49-F238E27FC236}">
              <a16:creationId xmlns:a16="http://schemas.microsoft.com/office/drawing/2014/main" id="{E7D105AA-4417-4D36-A96E-BCB0A5755144}"/>
            </a:ext>
          </a:extLst>
        </xdr:cNvPr>
        <xdr:cNvSpPr/>
      </xdr:nvSpPr>
      <xdr:spPr>
        <a:xfrm>
          <a:off x="2857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48" name="フローチャート: 判断 347">
          <a:extLst>
            <a:ext uri="{FF2B5EF4-FFF2-40B4-BE49-F238E27FC236}">
              <a16:creationId xmlns:a16="http://schemas.microsoft.com/office/drawing/2014/main" id="{13EC135D-843E-407B-AB22-E7047CED0804}"/>
            </a:ext>
          </a:extLst>
        </xdr:cNvPr>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AFE5F486-4006-4B07-8E87-5265786978B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38C96D54-1992-48D3-8667-B170A416295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AE9CC156-4F4F-4E87-8804-CB635D963B5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B3B156C8-1A5F-484A-8989-C2D11CA826B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D99455F7-4E24-43DC-96F6-C139E5F0B8B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10161</xdr:rowOff>
    </xdr:from>
    <xdr:to>
      <xdr:col>24</xdr:col>
      <xdr:colOff>114300</xdr:colOff>
      <xdr:row>106</xdr:row>
      <xdr:rowOff>111761</xdr:rowOff>
    </xdr:to>
    <xdr:sp macro="" textlink="">
      <xdr:nvSpPr>
        <xdr:cNvPr id="354" name="楕円 353">
          <a:extLst>
            <a:ext uri="{FF2B5EF4-FFF2-40B4-BE49-F238E27FC236}">
              <a16:creationId xmlns:a16="http://schemas.microsoft.com/office/drawing/2014/main" id="{B04C7AB2-3A36-42A3-B639-23D27BD78C7B}"/>
            </a:ext>
          </a:extLst>
        </xdr:cNvPr>
        <xdr:cNvSpPr/>
      </xdr:nvSpPr>
      <xdr:spPr>
        <a:xfrm>
          <a:off x="4584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160038</xdr:rowOff>
    </xdr:from>
    <xdr:ext cx="405111" cy="259045"/>
    <xdr:sp macro="" textlink="">
      <xdr:nvSpPr>
        <xdr:cNvPr id="355" name="【市民会館】&#10;有形固定資産減価償却率該当値テキスト">
          <a:extLst>
            <a:ext uri="{FF2B5EF4-FFF2-40B4-BE49-F238E27FC236}">
              <a16:creationId xmlns:a16="http://schemas.microsoft.com/office/drawing/2014/main" id="{732294B8-370B-4876-B01B-C6B7EA94F4B7}"/>
            </a:ext>
          </a:extLst>
        </xdr:cNvPr>
        <xdr:cNvSpPr txBox="1"/>
      </xdr:nvSpPr>
      <xdr:spPr>
        <a:xfrm>
          <a:off x="46736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46355</xdr:rowOff>
    </xdr:from>
    <xdr:to>
      <xdr:col>20</xdr:col>
      <xdr:colOff>38100</xdr:colOff>
      <xdr:row>106</xdr:row>
      <xdr:rowOff>147955</xdr:rowOff>
    </xdr:to>
    <xdr:sp macro="" textlink="">
      <xdr:nvSpPr>
        <xdr:cNvPr id="356" name="楕円 355">
          <a:extLst>
            <a:ext uri="{FF2B5EF4-FFF2-40B4-BE49-F238E27FC236}">
              <a16:creationId xmlns:a16="http://schemas.microsoft.com/office/drawing/2014/main" id="{28DF4172-3734-4F64-A9FD-0A0165EEFDFD}"/>
            </a:ext>
          </a:extLst>
        </xdr:cNvPr>
        <xdr:cNvSpPr/>
      </xdr:nvSpPr>
      <xdr:spPr>
        <a:xfrm>
          <a:off x="3746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60961</xdr:rowOff>
    </xdr:from>
    <xdr:to>
      <xdr:col>24</xdr:col>
      <xdr:colOff>63500</xdr:colOff>
      <xdr:row>106</xdr:row>
      <xdr:rowOff>97155</xdr:rowOff>
    </xdr:to>
    <xdr:cxnSp macro="">
      <xdr:nvCxnSpPr>
        <xdr:cNvPr id="357" name="直線コネクタ 356">
          <a:extLst>
            <a:ext uri="{FF2B5EF4-FFF2-40B4-BE49-F238E27FC236}">
              <a16:creationId xmlns:a16="http://schemas.microsoft.com/office/drawing/2014/main" id="{D8C381F2-B19A-45CE-89E7-816BCDD71A5E}"/>
            </a:ext>
          </a:extLst>
        </xdr:cNvPr>
        <xdr:cNvCxnSpPr/>
      </xdr:nvCxnSpPr>
      <xdr:spPr>
        <a:xfrm flipV="1">
          <a:off x="3797300" y="182346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358" name="n_1aveValue【市民会館】&#10;有形固定資産減価償却率">
          <a:extLst>
            <a:ext uri="{FF2B5EF4-FFF2-40B4-BE49-F238E27FC236}">
              <a16:creationId xmlns:a16="http://schemas.microsoft.com/office/drawing/2014/main" id="{9E187C1C-2AD5-44EB-B7B9-C040643A497E}"/>
            </a:ext>
          </a:extLst>
        </xdr:cNvPr>
        <xdr:cNvSpPr txBox="1"/>
      </xdr:nvSpPr>
      <xdr:spPr>
        <a:xfrm>
          <a:off x="35820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359" name="n_2aveValue【市民会館】&#10;有形固定資産減価償却率">
          <a:extLst>
            <a:ext uri="{FF2B5EF4-FFF2-40B4-BE49-F238E27FC236}">
              <a16:creationId xmlns:a16="http://schemas.microsoft.com/office/drawing/2014/main" id="{90FA7784-D358-431B-9510-A1E5F5098118}"/>
            </a:ext>
          </a:extLst>
        </xdr:cNvPr>
        <xdr:cNvSpPr txBox="1"/>
      </xdr:nvSpPr>
      <xdr:spPr>
        <a:xfrm>
          <a:off x="2705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360" name="n_3aveValue【市民会館】&#10;有形固定資産減価償却率">
          <a:extLst>
            <a:ext uri="{FF2B5EF4-FFF2-40B4-BE49-F238E27FC236}">
              <a16:creationId xmlns:a16="http://schemas.microsoft.com/office/drawing/2014/main" id="{26E3F5BB-9C4E-4432-8827-5F3377AAF9F5}"/>
            </a:ext>
          </a:extLst>
        </xdr:cNvPr>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139082</xdr:rowOff>
    </xdr:from>
    <xdr:ext cx="405111" cy="259045"/>
    <xdr:sp macro="" textlink="">
      <xdr:nvSpPr>
        <xdr:cNvPr id="361" name="n_1mainValue【市民会館】&#10;有形固定資産減価償却率">
          <a:extLst>
            <a:ext uri="{FF2B5EF4-FFF2-40B4-BE49-F238E27FC236}">
              <a16:creationId xmlns:a16="http://schemas.microsoft.com/office/drawing/2014/main" id="{70398449-6EDE-41EB-9EFD-B532FDAAF2D5}"/>
            </a:ext>
          </a:extLst>
        </xdr:cNvPr>
        <xdr:cNvSpPr txBox="1"/>
      </xdr:nvSpPr>
      <xdr:spPr>
        <a:xfrm>
          <a:off x="35820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8B10A928-5C58-4A53-AA2C-8E5E8EF83F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3D7B5594-E018-4E15-B8BC-F2030F0EB80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5C4F4C58-0A8D-46A5-976C-BEBA834309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643018D7-EDE3-472E-8A37-C097664720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AC211B27-AC1D-492C-A351-0123CD93CF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95404A78-7490-4882-B518-85E9454A368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E65C2B78-7DA5-449E-8DAB-A7FBDBDFB7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F33489FE-7910-4A27-B077-3562C8DA46C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839EB52E-3EEF-4E4F-8604-3360DF2B43F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0474A698-20F0-46D6-A938-2DD16584D7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2" name="直線コネクタ 371">
          <a:extLst>
            <a:ext uri="{FF2B5EF4-FFF2-40B4-BE49-F238E27FC236}">
              <a16:creationId xmlns:a16="http://schemas.microsoft.com/office/drawing/2014/main" id="{CD5CD116-81B9-4C03-B49C-6D8FC2FD51D6}"/>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73" name="テキスト ボックス 372">
          <a:extLst>
            <a:ext uri="{FF2B5EF4-FFF2-40B4-BE49-F238E27FC236}">
              <a16:creationId xmlns:a16="http://schemas.microsoft.com/office/drawing/2014/main" id="{34978246-3D30-4F69-AB4B-6F070472CCFC}"/>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a:extLst>
            <a:ext uri="{FF2B5EF4-FFF2-40B4-BE49-F238E27FC236}">
              <a16:creationId xmlns:a16="http://schemas.microsoft.com/office/drawing/2014/main" id="{FA2F3BC2-9916-4CBF-B3EF-3892E34F55E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a:extLst>
            <a:ext uri="{FF2B5EF4-FFF2-40B4-BE49-F238E27FC236}">
              <a16:creationId xmlns:a16="http://schemas.microsoft.com/office/drawing/2014/main" id="{5334C8FF-45D3-4F0F-BAE4-196289EABAB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6" name="直線コネクタ 375">
          <a:extLst>
            <a:ext uri="{FF2B5EF4-FFF2-40B4-BE49-F238E27FC236}">
              <a16:creationId xmlns:a16="http://schemas.microsoft.com/office/drawing/2014/main" id="{0B2D9BC6-9DBB-4C21-A5A7-8D315DEE996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77" name="テキスト ボックス 376">
          <a:extLst>
            <a:ext uri="{FF2B5EF4-FFF2-40B4-BE49-F238E27FC236}">
              <a16:creationId xmlns:a16="http://schemas.microsoft.com/office/drawing/2014/main" id="{3CEA79FD-AF0C-446F-A385-F5F776806D2B}"/>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8" name="直線コネクタ 377">
          <a:extLst>
            <a:ext uri="{FF2B5EF4-FFF2-40B4-BE49-F238E27FC236}">
              <a16:creationId xmlns:a16="http://schemas.microsoft.com/office/drawing/2014/main" id="{BEF0AF22-5862-4F00-ABE8-AF180B4CF2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9" name="テキスト ボックス 378">
          <a:extLst>
            <a:ext uri="{FF2B5EF4-FFF2-40B4-BE49-F238E27FC236}">
              <a16:creationId xmlns:a16="http://schemas.microsoft.com/office/drawing/2014/main" id="{D7AF2438-F025-4EF2-8BD0-76F1AA5917E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0" name="【市民会館】&#10;一人当たり面積グラフ枠">
          <a:extLst>
            <a:ext uri="{FF2B5EF4-FFF2-40B4-BE49-F238E27FC236}">
              <a16:creationId xmlns:a16="http://schemas.microsoft.com/office/drawing/2014/main" id="{AB58E118-CF2F-41F4-8705-C2842C70669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381" name="直線コネクタ 380">
          <a:extLst>
            <a:ext uri="{FF2B5EF4-FFF2-40B4-BE49-F238E27FC236}">
              <a16:creationId xmlns:a16="http://schemas.microsoft.com/office/drawing/2014/main" id="{630688D9-823F-4D4D-9712-E681D7A3B6BA}"/>
            </a:ext>
          </a:extLst>
        </xdr:cNvPr>
        <xdr:cNvCxnSpPr/>
      </xdr:nvCxnSpPr>
      <xdr:spPr>
        <a:xfrm flipV="1">
          <a:off x="10476865" y="172040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82" name="【市民会館】&#10;一人当たり面積最小値テキスト">
          <a:extLst>
            <a:ext uri="{FF2B5EF4-FFF2-40B4-BE49-F238E27FC236}">
              <a16:creationId xmlns:a16="http://schemas.microsoft.com/office/drawing/2014/main" id="{F49A8E29-0BD0-4110-9601-F8457CEAEE97}"/>
            </a:ext>
          </a:extLst>
        </xdr:cNvPr>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83" name="直線コネクタ 382">
          <a:extLst>
            <a:ext uri="{FF2B5EF4-FFF2-40B4-BE49-F238E27FC236}">
              <a16:creationId xmlns:a16="http://schemas.microsoft.com/office/drawing/2014/main" id="{0E35FCD5-57D2-4B8B-BE17-87F91175F715}"/>
            </a:ext>
          </a:extLst>
        </xdr:cNvPr>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384" name="【市民会館】&#10;一人当たり面積最大値テキスト">
          <a:extLst>
            <a:ext uri="{FF2B5EF4-FFF2-40B4-BE49-F238E27FC236}">
              <a16:creationId xmlns:a16="http://schemas.microsoft.com/office/drawing/2014/main" id="{62070682-DE04-49AB-86D4-324384FF72B7}"/>
            </a:ext>
          </a:extLst>
        </xdr:cNvPr>
        <xdr:cNvSpPr txBox="1"/>
      </xdr:nvSpPr>
      <xdr:spPr>
        <a:xfrm>
          <a:off x="10515600" y="169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385" name="直線コネクタ 384">
          <a:extLst>
            <a:ext uri="{FF2B5EF4-FFF2-40B4-BE49-F238E27FC236}">
              <a16:creationId xmlns:a16="http://schemas.microsoft.com/office/drawing/2014/main" id="{3DBBFF67-C98E-4992-AD8F-5B3EB8045552}"/>
            </a:ext>
          </a:extLst>
        </xdr:cNvPr>
        <xdr:cNvCxnSpPr/>
      </xdr:nvCxnSpPr>
      <xdr:spPr>
        <a:xfrm>
          <a:off x="10388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386" name="【市民会館】&#10;一人当たり面積平均値テキスト">
          <a:extLst>
            <a:ext uri="{FF2B5EF4-FFF2-40B4-BE49-F238E27FC236}">
              <a16:creationId xmlns:a16="http://schemas.microsoft.com/office/drawing/2014/main" id="{621D91E7-7122-4470-A081-13108F6C39D4}"/>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387" name="フローチャート: 判断 386">
          <a:extLst>
            <a:ext uri="{FF2B5EF4-FFF2-40B4-BE49-F238E27FC236}">
              <a16:creationId xmlns:a16="http://schemas.microsoft.com/office/drawing/2014/main" id="{B4C69D80-EEE9-42CE-A5E9-50E2E8FCD31B}"/>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388" name="フローチャート: 判断 387">
          <a:extLst>
            <a:ext uri="{FF2B5EF4-FFF2-40B4-BE49-F238E27FC236}">
              <a16:creationId xmlns:a16="http://schemas.microsoft.com/office/drawing/2014/main" id="{6498713E-2405-416B-B86D-02C0DAA1587E}"/>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389" name="フローチャート: 判断 388">
          <a:extLst>
            <a:ext uri="{FF2B5EF4-FFF2-40B4-BE49-F238E27FC236}">
              <a16:creationId xmlns:a16="http://schemas.microsoft.com/office/drawing/2014/main" id="{3A9F462E-4107-4E4A-96A7-EA8AFAD64F8E}"/>
            </a:ext>
          </a:extLst>
        </xdr:cNvPr>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90" name="フローチャート: 判断 389">
          <a:extLst>
            <a:ext uri="{FF2B5EF4-FFF2-40B4-BE49-F238E27FC236}">
              <a16:creationId xmlns:a16="http://schemas.microsoft.com/office/drawing/2014/main" id="{03C8FA46-9CFF-4634-A4E1-92C222AC2CDC}"/>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12FDA925-D879-406D-ACB9-88D7F7D990E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A05FDDE5-36D8-4DD4-A729-5BA05EC5C19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A2172E53-2B06-45A1-A9E4-286A96DC508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A203BB9B-AD66-41E3-BEB7-16286DBA21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B3348FC2-3A5A-4BFB-B7F6-80F9A6501A3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6" name="楕円 395">
          <a:extLst>
            <a:ext uri="{FF2B5EF4-FFF2-40B4-BE49-F238E27FC236}">
              <a16:creationId xmlns:a16="http://schemas.microsoft.com/office/drawing/2014/main" id="{6EAD9CC2-0065-46F6-9FD3-E2C844FB4663}"/>
            </a:ext>
          </a:extLst>
        </xdr:cNvPr>
        <xdr:cNvSpPr/>
      </xdr:nvSpPr>
      <xdr:spPr>
        <a:xfrm>
          <a:off x="10426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49547</xdr:rowOff>
    </xdr:from>
    <xdr:ext cx="469744" cy="259045"/>
    <xdr:sp macro="" textlink="">
      <xdr:nvSpPr>
        <xdr:cNvPr id="397" name="【市民会館】&#10;一人当たり面積該当値テキスト">
          <a:extLst>
            <a:ext uri="{FF2B5EF4-FFF2-40B4-BE49-F238E27FC236}">
              <a16:creationId xmlns:a16="http://schemas.microsoft.com/office/drawing/2014/main" id="{27D7A88B-580D-4944-87EE-8628807F4D66}"/>
            </a:ext>
          </a:extLst>
        </xdr:cNvPr>
        <xdr:cNvSpPr txBox="1"/>
      </xdr:nvSpPr>
      <xdr:spPr>
        <a:xfrm>
          <a:off x="10515600"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71120</xdr:rowOff>
    </xdr:from>
    <xdr:to>
      <xdr:col>50</xdr:col>
      <xdr:colOff>165100</xdr:colOff>
      <xdr:row>106</xdr:row>
      <xdr:rowOff>1270</xdr:rowOff>
    </xdr:to>
    <xdr:sp macro="" textlink="">
      <xdr:nvSpPr>
        <xdr:cNvPr id="398" name="楕円 397">
          <a:extLst>
            <a:ext uri="{FF2B5EF4-FFF2-40B4-BE49-F238E27FC236}">
              <a16:creationId xmlns:a16="http://schemas.microsoft.com/office/drawing/2014/main" id="{40E3DC00-9DD8-4A5B-97DE-62D311BA30D4}"/>
            </a:ext>
          </a:extLst>
        </xdr:cNvPr>
        <xdr:cNvSpPr/>
      </xdr:nvSpPr>
      <xdr:spPr>
        <a:xfrm>
          <a:off x="958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121920</xdr:rowOff>
    </xdr:from>
    <xdr:to>
      <xdr:col>55</xdr:col>
      <xdr:colOff>0</xdr:colOff>
      <xdr:row>105</xdr:row>
      <xdr:rowOff>121920</xdr:rowOff>
    </xdr:to>
    <xdr:cxnSp macro="">
      <xdr:nvCxnSpPr>
        <xdr:cNvPr id="399" name="直線コネクタ 398">
          <a:extLst>
            <a:ext uri="{FF2B5EF4-FFF2-40B4-BE49-F238E27FC236}">
              <a16:creationId xmlns:a16="http://schemas.microsoft.com/office/drawing/2014/main" id="{F63A3B0D-055B-4C7C-A82A-C9460BB2D919}"/>
            </a:ext>
          </a:extLst>
        </xdr:cNvPr>
        <xdr:cNvCxnSpPr/>
      </xdr:nvCxnSpPr>
      <xdr:spPr>
        <a:xfrm>
          <a:off x="9639300" y="18124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00" name="n_1aveValue【市民会館】&#10;一人当たり面積">
          <a:extLst>
            <a:ext uri="{FF2B5EF4-FFF2-40B4-BE49-F238E27FC236}">
              <a16:creationId xmlns:a16="http://schemas.microsoft.com/office/drawing/2014/main" id="{199F0F37-A6E7-4E75-BCB6-D562BFBCCD0D}"/>
            </a:ext>
          </a:extLst>
        </xdr:cNvPr>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01" name="n_2aveValue【市民会館】&#10;一人当たり面積">
          <a:extLst>
            <a:ext uri="{FF2B5EF4-FFF2-40B4-BE49-F238E27FC236}">
              <a16:creationId xmlns:a16="http://schemas.microsoft.com/office/drawing/2014/main" id="{A835ABFA-57C3-4963-9854-1E0C1F82FCE3}"/>
            </a:ext>
          </a:extLst>
        </xdr:cNvPr>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02" name="n_3aveValue【市民会館】&#10;一人当たり面積">
          <a:extLst>
            <a:ext uri="{FF2B5EF4-FFF2-40B4-BE49-F238E27FC236}">
              <a16:creationId xmlns:a16="http://schemas.microsoft.com/office/drawing/2014/main" id="{16EE0655-EB44-408A-BCEB-ED8F439A32E8}"/>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163847</xdr:rowOff>
    </xdr:from>
    <xdr:ext cx="469744" cy="259045"/>
    <xdr:sp macro="" textlink="">
      <xdr:nvSpPr>
        <xdr:cNvPr id="403" name="n_1mainValue【市民会館】&#10;一人当たり面積">
          <a:extLst>
            <a:ext uri="{FF2B5EF4-FFF2-40B4-BE49-F238E27FC236}">
              <a16:creationId xmlns:a16="http://schemas.microsoft.com/office/drawing/2014/main" id="{85F1D2D7-EBC3-4A68-9687-7261C2D96CE3}"/>
            </a:ext>
          </a:extLst>
        </xdr:cNvPr>
        <xdr:cNvSpPr txBox="1"/>
      </xdr:nvSpPr>
      <xdr:spPr>
        <a:xfrm>
          <a:off x="9391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a16="http://schemas.microsoft.com/office/drawing/2014/main" id="{98CC0C5D-17F3-424C-8EC2-0550B3B8FC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a16="http://schemas.microsoft.com/office/drawing/2014/main" id="{AB5ECD58-D71C-4475-89D4-BE6561DAE8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a16="http://schemas.microsoft.com/office/drawing/2014/main" id="{7CA8A590-1DDC-49E3-BB14-B70E4D9E99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a16="http://schemas.microsoft.com/office/drawing/2014/main" id="{60E0B351-1013-426F-A507-0064EC7958A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a16="http://schemas.microsoft.com/office/drawing/2014/main" id="{DFA14750-3C3A-4025-A239-BE41AEC9A17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a16="http://schemas.microsoft.com/office/drawing/2014/main" id="{90C84BED-5574-4A19-8025-2E6A9E414A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a16="http://schemas.microsoft.com/office/drawing/2014/main" id="{3C42D466-C4E3-4E37-AE03-9A7C9CCB2E7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a16="http://schemas.microsoft.com/office/drawing/2014/main" id="{8CAE61C8-CCFF-4AC9-B01D-F327732BDDE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a:extLst>
            <a:ext uri="{FF2B5EF4-FFF2-40B4-BE49-F238E27FC236}">
              <a16:creationId xmlns:a16="http://schemas.microsoft.com/office/drawing/2014/main" id="{D3B85503-E8CC-46CD-9481-CE7FC1C5AF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a:extLst>
            <a:ext uri="{FF2B5EF4-FFF2-40B4-BE49-F238E27FC236}">
              <a16:creationId xmlns:a16="http://schemas.microsoft.com/office/drawing/2014/main" id="{A7E501D8-73D0-46EE-AFA4-E3380226961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a:extLst>
            <a:ext uri="{FF2B5EF4-FFF2-40B4-BE49-F238E27FC236}">
              <a16:creationId xmlns:a16="http://schemas.microsoft.com/office/drawing/2014/main" id="{5ED34FCE-FA1B-41A9-8F81-DC951B331606}"/>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a:extLst>
            <a:ext uri="{FF2B5EF4-FFF2-40B4-BE49-F238E27FC236}">
              <a16:creationId xmlns:a16="http://schemas.microsoft.com/office/drawing/2014/main" id="{4C231133-85AE-4EFA-98DE-E4D878C6DB8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a:extLst>
            <a:ext uri="{FF2B5EF4-FFF2-40B4-BE49-F238E27FC236}">
              <a16:creationId xmlns:a16="http://schemas.microsoft.com/office/drawing/2014/main" id="{F33ED05F-A8E4-45B8-BCC5-064BF405C3D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a:extLst>
            <a:ext uri="{FF2B5EF4-FFF2-40B4-BE49-F238E27FC236}">
              <a16:creationId xmlns:a16="http://schemas.microsoft.com/office/drawing/2014/main" id="{622A342B-9DD5-4561-BC4C-5322F82838C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a:extLst>
            <a:ext uri="{FF2B5EF4-FFF2-40B4-BE49-F238E27FC236}">
              <a16:creationId xmlns:a16="http://schemas.microsoft.com/office/drawing/2014/main" id="{DDF28545-5584-457C-AEF5-1585B4410C4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a:extLst>
            <a:ext uri="{FF2B5EF4-FFF2-40B4-BE49-F238E27FC236}">
              <a16:creationId xmlns:a16="http://schemas.microsoft.com/office/drawing/2014/main" id="{D3412A47-0C26-4C6D-BB5C-F59D717E618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a:extLst>
            <a:ext uri="{FF2B5EF4-FFF2-40B4-BE49-F238E27FC236}">
              <a16:creationId xmlns:a16="http://schemas.microsoft.com/office/drawing/2014/main" id="{FA1E81ED-309C-4E3C-A87C-C4B2B1E607B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a:extLst>
            <a:ext uri="{FF2B5EF4-FFF2-40B4-BE49-F238E27FC236}">
              <a16:creationId xmlns:a16="http://schemas.microsoft.com/office/drawing/2014/main" id="{3E3463E3-3A1B-4C1F-989E-8EA038A7CD1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a:extLst>
            <a:ext uri="{FF2B5EF4-FFF2-40B4-BE49-F238E27FC236}">
              <a16:creationId xmlns:a16="http://schemas.microsoft.com/office/drawing/2014/main" id="{C2B6B5B9-1103-48CF-9362-6221CF6BA8F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a:extLst>
            <a:ext uri="{FF2B5EF4-FFF2-40B4-BE49-F238E27FC236}">
              <a16:creationId xmlns:a16="http://schemas.microsoft.com/office/drawing/2014/main" id="{244B2B08-5170-4618-B0FD-0E481577B67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4" name="テキスト ボックス 423">
          <a:extLst>
            <a:ext uri="{FF2B5EF4-FFF2-40B4-BE49-F238E27FC236}">
              <a16:creationId xmlns:a16="http://schemas.microsoft.com/office/drawing/2014/main" id="{46374B43-0BCA-4CEE-83A1-8149DB8899C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a:extLst>
            <a:ext uri="{FF2B5EF4-FFF2-40B4-BE49-F238E27FC236}">
              <a16:creationId xmlns:a16="http://schemas.microsoft.com/office/drawing/2014/main" id="{0766C6FE-DE72-4089-9612-AB1F5DA7B8A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6" name="テキスト ボックス 425">
          <a:extLst>
            <a:ext uri="{FF2B5EF4-FFF2-40B4-BE49-F238E27FC236}">
              <a16:creationId xmlns:a16="http://schemas.microsoft.com/office/drawing/2014/main" id="{08702849-CC67-4D03-86CC-BD4E312579AB}"/>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一般廃棄物処理施設】&#10;有形固定資産減価償却率グラフ枠">
          <a:extLst>
            <a:ext uri="{FF2B5EF4-FFF2-40B4-BE49-F238E27FC236}">
              <a16:creationId xmlns:a16="http://schemas.microsoft.com/office/drawing/2014/main" id="{32F6539A-67DE-4E40-932F-B566B29F63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28" name="直線コネクタ 427">
          <a:extLst>
            <a:ext uri="{FF2B5EF4-FFF2-40B4-BE49-F238E27FC236}">
              <a16:creationId xmlns:a16="http://schemas.microsoft.com/office/drawing/2014/main" id="{8600838B-B196-48D4-836B-34F2C325B635}"/>
            </a:ext>
          </a:extLst>
        </xdr:cNvPr>
        <xdr:cNvCxnSpPr/>
      </xdr:nvCxnSpPr>
      <xdr:spPr>
        <a:xfrm flipV="1">
          <a:off x="16318864" y="581406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9" name="【一般廃棄物処理施設】&#10;有形固定資産減価償却率最小値テキスト">
          <a:extLst>
            <a:ext uri="{FF2B5EF4-FFF2-40B4-BE49-F238E27FC236}">
              <a16:creationId xmlns:a16="http://schemas.microsoft.com/office/drawing/2014/main" id="{F3284E59-6BA2-4267-A4FF-EE17D0E5CF3A}"/>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30" name="直線コネクタ 429">
          <a:extLst>
            <a:ext uri="{FF2B5EF4-FFF2-40B4-BE49-F238E27FC236}">
              <a16:creationId xmlns:a16="http://schemas.microsoft.com/office/drawing/2014/main" id="{62A3EEFE-E7EC-4BCE-90F8-708BBA17D301}"/>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31" name="【一般廃棄物処理施設】&#10;有形固定資産減価償却率最大値テキスト">
          <a:extLst>
            <a:ext uri="{FF2B5EF4-FFF2-40B4-BE49-F238E27FC236}">
              <a16:creationId xmlns:a16="http://schemas.microsoft.com/office/drawing/2014/main" id="{E132CC82-DC80-49FA-A591-8F2314BBCD23}"/>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32" name="直線コネクタ 431">
          <a:extLst>
            <a:ext uri="{FF2B5EF4-FFF2-40B4-BE49-F238E27FC236}">
              <a16:creationId xmlns:a16="http://schemas.microsoft.com/office/drawing/2014/main" id="{B00E39CB-8B5F-4374-89C6-A2F03CC882CF}"/>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33" name="【一般廃棄物処理施設】&#10;有形固定資産減価償却率平均値テキスト">
          <a:extLst>
            <a:ext uri="{FF2B5EF4-FFF2-40B4-BE49-F238E27FC236}">
              <a16:creationId xmlns:a16="http://schemas.microsoft.com/office/drawing/2014/main" id="{EA7F53BC-6519-443F-B49C-AF241833459B}"/>
            </a:ext>
          </a:extLst>
        </xdr:cNvPr>
        <xdr:cNvSpPr txBox="1"/>
      </xdr:nvSpPr>
      <xdr:spPr>
        <a:xfrm>
          <a:off x="163576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34" name="フローチャート: 判断 433">
          <a:extLst>
            <a:ext uri="{FF2B5EF4-FFF2-40B4-BE49-F238E27FC236}">
              <a16:creationId xmlns:a16="http://schemas.microsoft.com/office/drawing/2014/main" id="{5FC87FDE-4E97-4A8A-929B-614C7F957E28}"/>
            </a:ext>
          </a:extLst>
        </xdr:cNvPr>
        <xdr:cNvSpPr/>
      </xdr:nvSpPr>
      <xdr:spPr>
        <a:xfrm>
          <a:off x="16268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35" name="フローチャート: 判断 434">
          <a:extLst>
            <a:ext uri="{FF2B5EF4-FFF2-40B4-BE49-F238E27FC236}">
              <a16:creationId xmlns:a16="http://schemas.microsoft.com/office/drawing/2014/main" id="{9C6254B3-6E61-4A31-A940-D5025CB0A33D}"/>
            </a:ext>
          </a:extLst>
        </xdr:cNvPr>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36" name="フローチャート: 判断 435">
          <a:extLst>
            <a:ext uri="{FF2B5EF4-FFF2-40B4-BE49-F238E27FC236}">
              <a16:creationId xmlns:a16="http://schemas.microsoft.com/office/drawing/2014/main" id="{B765D701-0AAB-4B21-B31B-19B4BF22B064}"/>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37" name="フローチャート: 判断 436">
          <a:extLst>
            <a:ext uri="{FF2B5EF4-FFF2-40B4-BE49-F238E27FC236}">
              <a16:creationId xmlns:a16="http://schemas.microsoft.com/office/drawing/2014/main" id="{876E195C-752B-4FCC-A5F8-45AF8B078348}"/>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97C68A90-BCE4-4584-825F-261EA6250C8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56DD7D76-D2A5-42EA-9668-4798B9048FE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16FAE982-EC4D-46B9-BEBD-AB40C52CCF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1C64D2C4-1A42-4A6F-82A6-FA38C51234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C591F5F0-1D82-48A5-BE5E-D47E3C97AD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43" name="楕円 442">
          <a:extLst>
            <a:ext uri="{FF2B5EF4-FFF2-40B4-BE49-F238E27FC236}">
              <a16:creationId xmlns:a16="http://schemas.microsoft.com/office/drawing/2014/main" id="{DC53D187-F850-41ED-BD9F-3239822E7DAD}"/>
            </a:ext>
          </a:extLst>
        </xdr:cNvPr>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444" name="【一般廃棄物処理施設】&#10;有形固定資産減価償却率該当値テキスト">
          <a:extLst>
            <a:ext uri="{FF2B5EF4-FFF2-40B4-BE49-F238E27FC236}">
              <a16:creationId xmlns:a16="http://schemas.microsoft.com/office/drawing/2014/main" id="{2CD9D66D-6AF3-4844-ACFA-0891AAF6DCCA}"/>
            </a:ext>
          </a:extLst>
        </xdr:cNvPr>
        <xdr:cNvSpPr txBox="1"/>
      </xdr:nvSpPr>
      <xdr:spPr>
        <a:xfrm>
          <a:off x="16357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445" name="楕円 444">
          <a:extLst>
            <a:ext uri="{FF2B5EF4-FFF2-40B4-BE49-F238E27FC236}">
              <a16:creationId xmlns:a16="http://schemas.microsoft.com/office/drawing/2014/main" id="{E28EFBA1-BE02-4077-BBAF-90AEB556CF0A}"/>
            </a:ext>
          </a:extLst>
        </xdr:cNvPr>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38</xdr:row>
      <xdr:rowOff>95250</xdr:rowOff>
    </xdr:to>
    <xdr:cxnSp macro="">
      <xdr:nvCxnSpPr>
        <xdr:cNvPr id="446" name="直線コネクタ 445">
          <a:extLst>
            <a:ext uri="{FF2B5EF4-FFF2-40B4-BE49-F238E27FC236}">
              <a16:creationId xmlns:a16="http://schemas.microsoft.com/office/drawing/2014/main" id="{5B45BA77-7A42-43A4-906E-853A608FDE89}"/>
            </a:ext>
          </a:extLst>
        </xdr:cNvPr>
        <xdr:cNvCxnSpPr/>
      </xdr:nvCxnSpPr>
      <xdr:spPr>
        <a:xfrm flipV="1">
          <a:off x="15481300" y="65417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50963E50-C1D6-439C-9BD0-F121BE04861D}"/>
            </a:ext>
          </a:extLst>
        </xdr:cNvPr>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A2485A8-4654-4A40-AB61-A92DAA9E4D88}"/>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4899820D-B50C-422C-B38F-B14FD9179F06}"/>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F79F193A-C70D-4701-8E37-C35E4FD0A633}"/>
            </a:ext>
          </a:extLst>
        </xdr:cNvPr>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BF9B7DF8-FB6A-47F5-99F9-140D976F69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3229C2E-E2BD-4B43-9B18-555493EDBC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2EF37163-BBA3-4DD5-991A-0126B04AB3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19224341-75F1-4E35-B080-56ADB95F71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A8F2F112-DE97-4182-959D-602562AD6A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B03C6A6-575C-41C4-A1F8-F015AEC863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4ED33D63-15CF-43AE-8519-5CE71D8EE0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45ADF1F-17B0-4032-852D-BE06B793D29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B299FEE4-7F6A-4FCC-BC83-2A512154D9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886F2AA3-25C0-431B-8FD8-195A865EBD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61" name="テキスト ボックス 460">
          <a:extLst>
            <a:ext uri="{FF2B5EF4-FFF2-40B4-BE49-F238E27FC236}">
              <a16:creationId xmlns:a16="http://schemas.microsoft.com/office/drawing/2014/main" id="{299E0B59-B686-46A7-8FCC-92AA7B29C021}"/>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85E3C643-88C1-48B7-AE1D-9CA561878EB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63" name="テキスト ボックス 462">
          <a:extLst>
            <a:ext uri="{FF2B5EF4-FFF2-40B4-BE49-F238E27FC236}">
              <a16:creationId xmlns:a16="http://schemas.microsoft.com/office/drawing/2014/main" id="{C72768AF-D2C3-4128-B10A-F07915A7C701}"/>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7EC83E69-D48F-44ED-B3B6-8106DFE61E4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5" name="テキスト ボックス 464">
          <a:extLst>
            <a:ext uri="{FF2B5EF4-FFF2-40B4-BE49-F238E27FC236}">
              <a16:creationId xmlns:a16="http://schemas.microsoft.com/office/drawing/2014/main" id="{B68D0271-A6F8-4F1D-82B3-65E937CDDDFD}"/>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23105ADA-28F7-4010-A021-93B31810E09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67" name="テキスト ボックス 466">
          <a:extLst>
            <a:ext uri="{FF2B5EF4-FFF2-40B4-BE49-F238E27FC236}">
              <a16:creationId xmlns:a16="http://schemas.microsoft.com/office/drawing/2014/main" id="{634D041A-1BA2-461C-B9E1-AE1758A52C88}"/>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676ABE5F-9818-4F27-AAC3-C714764CE0F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69" name="テキスト ボックス 468">
          <a:extLst>
            <a:ext uri="{FF2B5EF4-FFF2-40B4-BE49-F238E27FC236}">
              <a16:creationId xmlns:a16="http://schemas.microsoft.com/office/drawing/2014/main" id="{B6204C55-4CC7-4D33-B41E-A0992FDCF2B2}"/>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94462DD9-1657-435B-A9CA-B99CACDF082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a:extLst>
            <a:ext uri="{FF2B5EF4-FFF2-40B4-BE49-F238E27FC236}">
              <a16:creationId xmlns:a16="http://schemas.microsoft.com/office/drawing/2014/main" id="{0610E537-890A-49A8-BB7E-882A5D7F636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77C55C36-E6FE-42C1-ABF8-24174D7945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E0C32130-0774-4241-ADE0-E38F9F13985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E70E603-C325-4EB1-9A49-F2EAB46E9E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475" name="直線コネクタ 474">
          <a:extLst>
            <a:ext uri="{FF2B5EF4-FFF2-40B4-BE49-F238E27FC236}">
              <a16:creationId xmlns:a16="http://schemas.microsoft.com/office/drawing/2014/main" id="{5CB0A00A-2E15-4116-BE19-F91854C5DBFA}"/>
            </a:ext>
          </a:extLst>
        </xdr:cNvPr>
        <xdr:cNvCxnSpPr/>
      </xdr:nvCxnSpPr>
      <xdr:spPr>
        <a:xfrm flipV="1">
          <a:off x="22160864" y="5753729"/>
          <a:ext cx="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476" name="【一般廃棄物処理施設】&#10;一人当たり有形固定資産（償却資産）額最小値テキスト">
          <a:extLst>
            <a:ext uri="{FF2B5EF4-FFF2-40B4-BE49-F238E27FC236}">
              <a16:creationId xmlns:a16="http://schemas.microsoft.com/office/drawing/2014/main" id="{507513AE-8270-454C-A49D-693741F9353F}"/>
            </a:ext>
          </a:extLst>
        </xdr:cNvPr>
        <xdr:cNvSpPr txBox="1"/>
      </xdr:nvSpPr>
      <xdr:spPr>
        <a:xfrm>
          <a:off x="22199600" y="72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477" name="直線コネクタ 476">
          <a:extLst>
            <a:ext uri="{FF2B5EF4-FFF2-40B4-BE49-F238E27FC236}">
              <a16:creationId xmlns:a16="http://schemas.microsoft.com/office/drawing/2014/main" id="{2220AF6A-C829-46FF-84D2-A22B1AF5B3D9}"/>
            </a:ext>
          </a:extLst>
        </xdr:cNvPr>
        <xdr:cNvCxnSpPr/>
      </xdr:nvCxnSpPr>
      <xdr:spPr>
        <a:xfrm>
          <a:off x="22072600" y="722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478" name="【一般廃棄物処理施設】&#10;一人当たり有形固定資産（償却資産）額最大値テキスト">
          <a:extLst>
            <a:ext uri="{FF2B5EF4-FFF2-40B4-BE49-F238E27FC236}">
              <a16:creationId xmlns:a16="http://schemas.microsoft.com/office/drawing/2014/main" id="{581CBCE9-C247-4203-A07A-8140D69BE93A}"/>
            </a:ext>
          </a:extLst>
        </xdr:cNvPr>
        <xdr:cNvSpPr txBox="1"/>
      </xdr:nvSpPr>
      <xdr:spPr>
        <a:xfrm>
          <a:off x="22199600" y="55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479" name="直線コネクタ 478">
          <a:extLst>
            <a:ext uri="{FF2B5EF4-FFF2-40B4-BE49-F238E27FC236}">
              <a16:creationId xmlns:a16="http://schemas.microsoft.com/office/drawing/2014/main" id="{2D8D68F9-2534-4764-B2C6-AC018F4CD7DD}"/>
            </a:ext>
          </a:extLst>
        </xdr:cNvPr>
        <xdr:cNvCxnSpPr/>
      </xdr:nvCxnSpPr>
      <xdr:spPr>
        <a:xfrm>
          <a:off x="22072600" y="575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89406</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79D23351-DCA4-437C-98B2-F83D52F3E109}"/>
            </a:ext>
          </a:extLst>
        </xdr:cNvPr>
        <xdr:cNvSpPr txBox="1"/>
      </xdr:nvSpPr>
      <xdr:spPr>
        <a:xfrm>
          <a:off x="22199600" y="626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481" name="フローチャート: 判断 480">
          <a:extLst>
            <a:ext uri="{FF2B5EF4-FFF2-40B4-BE49-F238E27FC236}">
              <a16:creationId xmlns:a16="http://schemas.microsoft.com/office/drawing/2014/main" id="{64F15EF4-D1D3-4411-93B2-658F50E0E6B9}"/>
            </a:ext>
          </a:extLst>
        </xdr:cNvPr>
        <xdr:cNvSpPr/>
      </xdr:nvSpPr>
      <xdr:spPr>
        <a:xfrm>
          <a:off x="22110700" y="64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482" name="フローチャート: 判断 481">
          <a:extLst>
            <a:ext uri="{FF2B5EF4-FFF2-40B4-BE49-F238E27FC236}">
              <a16:creationId xmlns:a16="http://schemas.microsoft.com/office/drawing/2014/main" id="{F7897E9E-432C-4B61-B138-EEE4A05C89AA}"/>
            </a:ext>
          </a:extLst>
        </xdr:cNvPr>
        <xdr:cNvSpPr/>
      </xdr:nvSpPr>
      <xdr:spPr>
        <a:xfrm>
          <a:off x="21272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483" name="フローチャート: 判断 482">
          <a:extLst>
            <a:ext uri="{FF2B5EF4-FFF2-40B4-BE49-F238E27FC236}">
              <a16:creationId xmlns:a16="http://schemas.microsoft.com/office/drawing/2014/main" id="{62D361F9-CB3C-468D-9639-E3EC1C1CB2E2}"/>
            </a:ext>
          </a:extLst>
        </xdr:cNvPr>
        <xdr:cNvSpPr/>
      </xdr:nvSpPr>
      <xdr:spPr>
        <a:xfrm>
          <a:off x="20383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484" name="フローチャート: 判断 483">
          <a:extLst>
            <a:ext uri="{FF2B5EF4-FFF2-40B4-BE49-F238E27FC236}">
              <a16:creationId xmlns:a16="http://schemas.microsoft.com/office/drawing/2014/main" id="{C760023D-AE9A-4BAF-AA21-6CB93C3D6452}"/>
            </a:ext>
          </a:extLst>
        </xdr:cNvPr>
        <xdr:cNvSpPr/>
      </xdr:nvSpPr>
      <xdr:spPr>
        <a:xfrm>
          <a:off x="19494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90E1022-75B3-48B5-84F5-769402390D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E5FD9B7-A5D5-40DB-936A-7FDBD40C7A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60027A1-8818-46B1-9D48-48C74464604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107EA12-5ECB-414F-869A-011248C87C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B9D1C1D-1C14-4A0D-8C2C-87B0194EA0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123012</xdr:rowOff>
    </xdr:from>
    <xdr:to>
      <xdr:col>116</xdr:col>
      <xdr:colOff>114300</xdr:colOff>
      <xdr:row>39</xdr:row>
      <xdr:rowOff>53162</xdr:rowOff>
    </xdr:to>
    <xdr:sp macro="" textlink="">
      <xdr:nvSpPr>
        <xdr:cNvPr id="490" name="楕円 489">
          <a:extLst>
            <a:ext uri="{FF2B5EF4-FFF2-40B4-BE49-F238E27FC236}">
              <a16:creationId xmlns:a16="http://schemas.microsoft.com/office/drawing/2014/main" id="{2E13600F-B926-460E-A862-AA28DECE81BC}"/>
            </a:ext>
          </a:extLst>
        </xdr:cNvPr>
        <xdr:cNvSpPr/>
      </xdr:nvSpPr>
      <xdr:spPr>
        <a:xfrm>
          <a:off x="22110700" y="66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101439</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68D1AF8E-0509-4512-B933-06E698E77C79}"/>
            </a:ext>
          </a:extLst>
        </xdr:cNvPr>
        <xdr:cNvSpPr txBox="1"/>
      </xdr:nvSpPr>
      <xdr:spPr>
        <a:xfrm>
          <a:off x="22199600" y="661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122707</xdr:rowOff>
    </xdr:from>
    <xdr:to>
      <xdr:col>112</xdr:col>
      <xdr:colOff>38100</xdr:colOff>
      <xdr:row>39</xdr:row>
      <xdr:rowOff>52857</xdr:rowOff>
    </xdr:to>
    <xdr:sp macro="" textlink="">
      <xdr:nvSpPr>
        <xdr:cNvPr id="492" name="楕円 491">
          <a:extLst>
            <a:ext uri="{FF2B5EF4-FFF2-40B4-BE49-F238E27FC236}">
              <a16:creationId xmlns:a16="http://schemas.microsoft.com/office/drawing/2014/main" id="{1937F119-A70B-432F-8D70-6F36C7CADB58}"/>
            </a:ext>
          </a:extLst>
        </xdr:cNvPr>
        <xdr:cNvSpPr/>
      </xdr:nvSpPr>
      <xdr:spPr>
        <a:xfrm>
          <a:off x="21272500" y="66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2057</xdr:rowOff>
    </xdr:from>
    <xdr:to>
      <xdr:col>116</xdr:col>
      <xdr:colOff>63500</xdr:colOff>
      <xdr:row>39</xdr:row>
      <xdr:rowOff>2362</xdr:rowOff>
    </xdr:to>
    <xdr:cxnSp macro="">
      <xdr:nvCxnSpPr>
        <xdr:cNvPr id="493" name="直線コネクタ 492">
          <a:extLst>
            <a:ext uri="{FF2B5EF4-FFF2-40B4-BE49-F238E27FC236}">
              <a16:creationId xmlns:a16="http://schemas.microsoft.com/office/drawing/2014/main" id="{EE8FF41A-F94A-4367-9573-928F30D83E6A}"/>
            </a:ext>
          </a:extLst>
        </xdr:cNvPr>
        <xdr:cNvCxnSpPr/>
      </xdr:nvCxnSpPr>
      <xdr:spPr>
        <a:xfrm>
          <a:off x="21323300" y="668860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32828</xdr:rowOff>
    </xdr:from>
    <xdr:ext cx="534377" cy="259045"/>
    <xdr:sp macro="" textlink="">
      <xdr:nvSpPr>
        <xdr:cNvPr id="494" name="n_1aveValue【一般廃棄物処理施設】&#10;一人当たり有形固定資産（償却資産）額">
          <a:extLst>
            <a:ext uri="{FF2B5EF4-FFF2-40B4-BE49-F238E27FC236}">
              <a16:creationId xmlns:a16="http://schemas.microsoft.com/office/drawing/2014/main" id="{311BB6AA-AB33-445D-9D1A-87B400D105BA}"/>
            </a:ext>
          </a:extLst>
        </xdr:cNvPr>
        <xdr:cNvSpPr txBox="1"/>
      </xdr:nvSpPr>
      <xdr:spPr>
        <a:xfrm>
          <a:off x="21043411" y="620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33837</xdr:rowOff>
    </xdr:from>
    <xdr:ext cx="534377" cy="259045"/>
    <xdr:sp macro="" textlink="">
      <xdr:nvSpPr>
        <xdr:cNvPr id="495" name="n_2aveValue【一般廃棄物処理施設】&#10;一人当たり有形固定資産（償却資産）額">
          <a:extLst>
            <a:ext uri="{FF2B5EF4-FFF2-40B4-BE49-F238E27FC236}">
              <a16:creationId xmlns:a16="http://schemas.microsoft.com/office/drawing/2014/main" id="{26E41652-581F-4478-BABA-1F0F0A836146}"/>
            </a:ext>
          </a:extLst>
        </xdr:cNvPr>
        <xdr:cNvSpPr txBox="1"/>
      </xdr:nvSpPr>
      <xdr:spPr>
        <a:xfrm>
          <a:off x="20167111" y="62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496" name="n_3aveValue【一般廃棄物処理施設】&#10;一人当たり有形固定資産（償却資産）額">
          <a:extLst>
            <a:ext uri="{FF2B5EF4-FFF2-40B4-BE49-F238E27FC236}">
              <a16:creationId xmlns:a16="http://schemas.microsoft.com/office/drawing/2014/main" id="{098D26C7-B8E9-42E4-80E3-2517EB8EA8EC}"/>
            </a:ext>
          </a:extLst>
        </xdr:cNvPr>
        <xdr:cNvSpPr txBox="1"/>
      </xdr:nvSpPr>
      <xdr:spPr>
        <a:xfrm>
          <a:off x="192781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43984</xdr:rowOff>
    </xdr:from>
    <xdr:ext cx="534377" cy="259045"/>
    <xdr:sp macro="" textlink="">
      <xdr:nvSpPr>
        <xdr:cNvPr id="497" name="n_1mainValue【一般廃棄物処理施設】&#10;一人当たり有形固定資産（償却資産）額">
          <a:extLst>
            <a:ext uri="{FF2B5EF4-FFF2-40B4-BE49-F238E27FC236}">
              <a16:creationId xmlns:a16="http://schemas.microsoft.com/office/drawing/2014/main" id="{C571B2B6-9791-430B-A879-FD2BFBBBF903}"/>
            </a:ext>
          </a:extLst>
        </xdr:cNvPr>
        <xdr:cNvSpPr txBox="1"/>
      </xdr:nvSpPr>
      <xdr:spPr>
        <a:xfrm>
          <a:off x="21043411" y="67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E2973CA6-ABCE-4ED2-8C25-E56F650473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3D13F07F-8332-44D3-817B-44F3026AE2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102A132D-1E5B-4A0F-B71F-D87AA671302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578883DC-A4DE-4DD0-9199-2CB4D13D25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6E1FA65D-B2DF-42B0-A63A-759D6D35B5B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2D77116E-ADCD-44D6-B146-1E41DF5BD8D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5131A037-7D3C-4121-A4B3-21B7D461A0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7335705F-1E54-4191-BBF4-6079DA30A0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EB584396-AA3A-4FEA-AB4D-258BF72252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B68B0D9A-00EC-4F63-8482-AB6DEAD92D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a:extLst>
            <a:ext uri="{FF2B5EF4-FFF2-40B4-BE49-F238E27FC236}">
              <a16:creationId xmlns:a16="http://schemas.microsoft.com/office/drawing/2014/main" id="{66D803E8-1F4A-4635-9F8E-2E24EBD4308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a:extLst>
            <a:ext uri="{FF2B5EF4-FFF2-40B4-BE49-F238E27FC236}">
              <a16:creationId xmlns:a16="http://schemas.microsoft.com/office/drawing/2014/main" id="{CCAF3BD7-0BA0-463B-8BBB-80B64D124BF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a:extLst>
            <a:ext uri="{FF2B5EF4-FFF2-40B4-BE49-F238E27FC236}">
              <a16:creationId xmlns:a16="http://schemas.microsoft.com/office/drawing/2014/main" id="{5D591F90-AE22-4A81-B9B8-BD3D51D0451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a:extLst>
            <a:ext uri="{FF2B5EF4-FFF2-40B4-BE49-F238E27FC236}">
              <a16:creationId xmlns:a16="http://schemas.microsoft.com/office/drawing/2014/main" id="{7EE16686-1E81-4B09-8DF7-16ED08196F1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a:extLst>
            <a:ext uri="{FF2B5EF4-FFF2-40B4-BE49-F238E27FC236}">
              <a16:creationId xmlns:a16="http://schemas.microsoft.com/office/drawing/2014/main" id="{C018148A-CBEF-4B92-8187-60C2B2823B6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a:extLst>
            <a:ext uri="{FF2B5EF4-FFF2-40B4-BE49-F238E27FC236}">
              <a16:creationId xmlns:a16="http://schemas.microsoft.com/office/drawing/2014/main" id="{3D5BD3DC-6B8E-4711-AFAF-214D4A1F106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a:extLst>
            <a:ext uri="{FF2B5EF4-FFF2-40B4-BE49-F238E27FC236}">
              <a16:creationId xmlns:a16="http://schemas.microsoft.com/office/drawing/2014/main" id="{0E3D9F59-B7A7-4B5D-9675-97E28FB0FEB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a:extLst>
            <a:ext uri="{FF2B5EF4-FFF2-40B4-BE49-F238E27FC236}">
              <a16:creationId xmlns:a16="http://schemas.microsoft.com/office/drawing/2014/main" id="{689F7D48-6C68-43F6-BA1D-A036D5E3ED3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a:extLst>
            <a:ext uri="{FF2B5EF4-FFF2-40B4-BE49-F238E27FC236}">
              <a16:creationId xmlns:a16="http://schemas.microsoft.com/office/drawing/2014/main" id="{B4C45864-DEAC-42A9-9518-6F656001359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a:extLst>
            <a:ext uri="{FF2B5EF4-FFF2-40B4-BE49-F238E27FC236}">
              <a16:creationId xmlns:a16="http://schemas.microsoft.com/office/drawing/2014/main" id="{0B63E5EA-0CDA-48A3-A942-CC170931304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a:extLst>
            <a:ext uri="{FF2B5EF4-FFF2-40B4-BE49-F238E27FC236}">
              <a16:creationId xmlns:a16="http://schemas.microsoft.com/office/drawing/2014/main" id="{452E56FF-2340-4D65-8ADF-C4F66E75A82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D71ADF36-1CA8-479E-9A74-A03E7924077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a:extLst>
            <a:ext uri="{FF2B5EF4-FFF2-40B4-BE49-F238E27FC236}">
              <a16:creationId xmlns:a16="http://schemas.microsoft.com/office/drawing/2014/main" id="{BFC83F1D-20E0-4C22-AD3E-73D1AF46084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a:extLst>
            <a:ext uri="{FF2B5EF4-FFF2-40B4-BE49-F238E27FC236}">
              <a16:creationId xmlns:a16="http://schemas.microsoft.com/office/drawing/2014/main" id="{67D403B8-5230-4387-94BF-5FF93EEBC9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22" name="直線コネクタ 521">
          <a:extLst>
            <a:ext uri="{FF2B5EF4-FFF2-40B4-BE49-F238E27FC236}">
              <a16:creationId xmlns:a16="http://schemas.microsoft.com/office/drawing/2014/main" id="{347EDFDB-5E35-46D3-B20C-01CEE436CA2B}"/>
            </a:ext>
          </a:extLst>
        </xdr:cNvPr>
        <xdr:cNvCxnSpPr/>
      </xdr:nvCxnSpPr>
      <xdr:spPr>
        <a:xfrm flipV="1">
          <a:off x="16318864" y="948309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23" name="【保健センター・保健所】&#10;有形固定資産減価償却率最小値テキスト">
          <a:extLst>
            <a:ext uri="{FF2B5EF4-FFF2-40B4-BE49-F238E27FC236}">
              <a16:creationId xmlns:a16="http://schemas.microsoft.com/office/drawing/2014/main" id="{62243FED-7F1F-45B7-8957-31F8F493BB17}"/>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24" name="直線コネクタ 523">
          <a:extLst>
            <a:ext uri="{FF2B5EF4-FFF2-40B4-BE49-F238E27FC236}">
              <a16:creationId xmlns:a16="http://schemas.microsoft.com/office/drawing/2014/main" id="{EBA53475-D271-4AE1-AC3C-AED855F99552}"/>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25" name="【保健センター・保健所】&#10;有形固定資産減価償却率最大値テキスト">
          <a:extLst>
            <a:ext uri="{FF2B5EF4-FFF2-40B4-BE49-F238E27FC236}">
              <a16:creationId xmlns:a16="http://schemas.microsoft.com/office/drawing/2014/main" id="{4E1EA4FD-678A-49ED-AF8E-A43CB4AA1084}"/>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26" name="直線コネクタ 525">
          <a:extLst>
            <a:ext uri="{FF2B5EF4-FFF2-40B4-BE49-F238E27FC236}">
              <a16:creationId xmlns:a16="http://schemas.microsoft.com/office/drawing/2014/main" id="{FC4868FF-D3E6-41DE-B438-8484CAB521F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27" name="【保健センター・保健所】&#10;有形固定資産減価償却率平均値テキスト">
          <a:extLst>
            <a:ext uri="{FF2B5EF4-FFF2-40B4-BE49-F238E27FC236}">
              <a16:creationId xmlns:a16="http://schemas.microsoft.com/office/drawing/2014/main" id="{70DA193B-7BC0-4C5A-AA71-09FF3484124A}"/>
            </a:ext>
          </a:extLst>
        </xdr:cNvPr>
        <xdr:cNvSpPr txBox="1"/>
      </xdr:nvSpPr>
      <xdr:spPr>
        <a:xfrm>
          <a:off x="16357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28" name="フローチャート: 判断 527">
          <a:extLst>
            <a:ext uri="{FF2B5EF4-FFF2-40B4-BE49-F238E27FC236}">
              <a16:creationId xmlns:a16="http://schemas.microsoft.com/office/drawing/2014/main" id="{419E1229-D7F5-4A7C-9154-CED1A4DACEEB}"/>
            </a:ext>
          </a:extLst>
        </xdr:cNvPr>
        <xdr:cNvSpPr/>
      </xdr:nvSpPr>
      <xdr:spPr>
        <a:xfrm>
          <a:off x="16268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29" name="フローチャート: 判断 528">
          <a:extLst>
            <a:ext uri="{FF2B5EF4-FFF2-40B4-BE49-F238E27FC236}">
              <a16:creationId xmlns:a16="http://schemas.microsoft.com/office/drawing/2014/main" id="{2FCCF8CB-0D68-48B5-A6F7-B1E40D70E035}"/>
            </a:ext>
          </a:extLst>
        </xdr:cNvPr>
        <xdr:cNvSpPr/>
      </xdr:nvSpPr>
      <xdr:spPr>
        <a:xfrm>
          <a:off x="1543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30" name="フローチャート: 判断 529">
          <a:extLst>
            <a:ext uri="{FF2B5EF4-FFF2-40B4-BE49-F238E27FC236}">
              <a16:creationId xmlns:a16="http://schemas.microsoft.com/office/drawing/2014/main" id="{5E69C45A-ECA7-4CB0-939F-8F4254228900}"/>
            </a:ext>
          </a:extLst>
        </xdr:cNvPr>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31" name="フローチャート: 判断 530">
          <a:extLst>
            <a:ext uri="{FF2B5EF4-FFF2-40B4-BE49-F238E27FC236}">
              <a16:creationId xmlns:a16="http://schemas.microsoft.com/office/drawing/2014/main" id="{E4450138-0AB1-49F4-BC9D-F3A331DBCEB2}"/>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C359FC62-F101-4B7F-87D4-1AA99F00D9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E87445A6-4BCA-41D3-B174-8E12CB64EF4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DBABBFEE-6719-49AF-8275-346D8E7EFA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D8751149-634E-42E3-B448-23B9E5E0EB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9C3E8491-C75C-4F02-9481-7DA1656E26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7" name="楕円 536">
          <a:extLst>
            <a:ext uri="{FF2B5EF4-FFF2-40B4-BE49-F238E27FC236}">
              <a16:creationId xmlns:a16="http://schemas.microsoft.com/office/drawing/2014/main" id="{E91F0628-4C05-4ECC-BEC9-4ED94B4A7925}"/>
            </a:ext>
          </a:extLst>
        </xdr:cNvPr>
        <xdr:cNvSpPr/>
      </xdr:nvSpPr>
      <xdr:spPr>
        <a:xfrm>
          <a:off x="16268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170197</xdr:rowOff>
    </xdr:from>
    <xdr:ext cx="405111" cy="259045"/>
    <xdr:sp macro="" textlink="">
      <xdr:nvSpPr>
        <xdr:cNvPr id="538" name="【保健センター・保健所】&#10;有形固定資産減価償却率該当値テキスト">
          <a:extLst>
            <a:ext uri="{FF2B5EF4-FFF2-40B4-BE49-F238E27FC236}">
              <a16:creationId xmlns:a16="http://schemas.microsoft.com/office/drawing/2014/main" id="{01BB61ED-BDE0-45DD-A6F4-63E3115497FD}"/>
            </a:ext>
          </a:extLst>
        </xdr:cNvPr>
        <xdr:cNvSpPr txBox="1"/>
      </xdr:nvSpPr>
      <xdr:spPr>
        <a:xfrm>
          <a:off x="16357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39" name="楕円 538">
          <a:extLst>
            <a:ext uri="{FF2B5EF4-FFF2-40B4-BE49-F238E27FC236}">
              <a16:creationId xmlns:a16="http://schemas.microsoft.com/office/drawing/2014/main" id="{A5081FC5-4A85-4D7A-8E56-D5C3EC1057B4}"/>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91440</xdr:rowOff>
    </xdr:to>
    <xdr:cxnSp macro="">
      <xdr:nvCxnSpPr>
        <xdr:cNvPr id="540" name="直線コネクタ 539">
          <a:extLst>
            <a:ext uri="{FF2B5EF4-FFF2-40B4-BE49-F238E27FC236}">
              <a16:creationId xmlns:a16="http://schemas.microsoft.com/office/drawing/2014/main" id="{B45D2EA2-60F8-4395-BF01-9E0D0D639B05}"/>
            </a:ext>
          </a:extLst>
        </xdr:cNvPr>
        <xdr:cNvCxnSpPr/>
      </xdr:nvCxnSpPr>
      <xdr:spPr>
        <a:xfrm flipV="1">
          <a:off x="15481300" y="103136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921056DE-22F6-4A80-AF5B-D3F9D66D2559}"/>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542" name="n_2aveValue【保健センター・保健所】&#10;有形固定資産減価償却率">
          <a:extLst>
            <a:ext uri="{FF2B5EF4-FFF2-40B4-BE49-F238E27FC236}">
              <a16:creationId xmlns:a16="http://schemas.microsoft.com/office/drawing/2014/main" id="{91990733-ED41-487B-A09C-91AEB059735D}"/>
            </a:ext>
          </a:extLst>
        </xdr:cNvPr>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43" name="n_3aveValue【保健センター・保健所】&#10;有形固定資産減価償却率">
          <a:extLst>
            <a:ext uri="{FF2B5EF4-FFF2-40B4-BE49-F238E27FC236}">
              <a16:creationId xmlns:a16="http://schemas.microsoft.com/office/drawing/2014/main" id="{FDFBF155-2F9A-454B-9819-AFAF0EB9670F}"/>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158767</xdr:rowOff>
    </xdr:from>
    <xdr:ext cx="405111" cy="259045"/>
    <xdr:sp macro="" textlink="">
      <xdr:nvSpPr>
        <xdr:cNvPr id="544" name="n_1mainValue【保健センター・保健所】&#10;有形固定資産減価償却率">
          <a:extLst>
            <a:ext uri="{FF2B5EF4-FFF2-40B4-BE49-F238E27FC236}">
              <a16:creationId xmlns:a16="http://schemas.microsoft.com/office/drawing/2014/main" id="{BED9A9F8-4698-46C5-9CCF-C85B16C6CA3E}"/>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FADFE1DF-D77C-4771-A930-B9D65EF2FA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075C480C-EC75-421D-BA02-323A880C00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4168C3A9-9392-47AC-A870-1EEF53959D6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C30B47D3-3E65-48E3-B2C5-FFD6BE7E68D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C72B633A-FA62-4937-8D9D-3BBF45A97CC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34E2F174-3C11-429B-BF4F-1CEC289EE2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6774D57B-8968-49F1-A85B-7EED649C62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A2A39A88-222E-4543-8551-0BD34F5A57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71AD9010-B1A3-4C79-BF18-9537528C6B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D026B50B-D0DD-4E89-82D6-FA9B4CE3F8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a:extLst>
            <a:ext uri="{FF2B5EF4-FFF2-40B4-BE49-F238E27FC236}">
              <a16:creationId xmlns:a16="http://schemas.microsoft.com/office/drawing/2014/main" id="{E4DA838A-5A59-472E-B241-724886CFF4D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a:extLst>
            <a:ext uri="{FF2B5EF4-FFF2-40B4-BE49-F238E27FC236}">
              <a16:creationId xmlns:a16="http://schemas.microsoft.com/office/drawing/2014/main" id="{4995D447-A179-4EEC-8B26-D11A6AB31BB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a:extLst>
            <a:ext uri="{FF2B5EF4-FFF2-40B4-BE49-F238E27FC236}">
              <a16:creationId xmlns:a16="http://schemas.microsoft.com/office/drawing/2014/main" id="{5554C242-6264-4DB2-B6C4-9DD8CF0B7AF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a:extLst>
            <a:ext uri="{FF2B5EF4-FFF2-40B4-BE49-F238E27FC236}">
              <a16:creationId xmlns:a16="http://schemas.microsoft.com/office/drawing/2014/main" id="{22542761-021E-44D2-B90A-219EA17A54B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a:extLst>
            <a:ext uri="{FF2B5EF4-FFF2-40B4-BE49-F238E27FC236}">
              <a16:creationId xmlns:a16="http://schemas.microsoft.com/office/drawing/2014/main" id="{F234BC40-EA49-4337-B4B9-E76F66DC69A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a:extLst>
            <a:ext uri="{FF2B5EF4-FFF2-40B4-BE49-F238E27FC236}">
              <a16:creationId xmlns:a16="http://schemas.microsoft.com/office/drawing/2014/main" id="{5F878A78-3F7B-4B7A-A1CB-99DAA29BF02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a:extLst>
            <a:ext uri="{FF2B5EF4-FFF2-40B4-BE49-F238E27FC236}">
              <a16:creationId xmlns:a16="http://schemas.microsoft.com/office/drawing/2014/main" id="{9ADFB221-90D0-4102-83B4-16094F14C32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a:extLst>
            <a:ext uri="{FF2B5EF4-FFF2-40B4-BE49-F238E27FC236}">
              <a16:creationId xmlns:a16="http://schemas.microsoft.com/office/drawing/2014/main" id="{6091BC4D-3EB0-4842-A839-6AF244EA555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a:extLst>
            <a:ext uri="{FF2B5EF4-FFF2-40B4-BE49-F238E27FC236}">
              <a16:creationId xmlns:a16="http://schemas.microsoft.com/office/drawing/2014/main" id="{85832D42-175D-41A7-B9E9-2BBA791747A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a:extLst>
            <a:ext uri="{FF2B5EF4-FFF2-40B4-BE49-F238E27FC236}">
              <a16:creationId xmlns:a16="http://schemas.microsoft.com/office/drawing/2014/main" id="{06247B43-7AFB-43CD-A46A-D9E1D625901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466E1292-CE3D-43A4-8E20-FEEB9AF2C1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F5F1B473-F723-4F51-A349-736C4611D7F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02CB0368-C48E-41F0-8BA6-478F19F9064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568" name="直線コネクタ 567">
          <a:extLst>
            <a:ext uri="{FF2B5EF4-FFF2-40B4-BE49-F238E27FC236}">
              <a16:creationId xmlns:a16="http://schemas.microsoft.com/office/drawing/2014/main" id="{1CC7ACCC-5D7E-4FFD-B609-47FA25CE5B40}"/>
            </a:ext>
          </a:extLst>
        </xdr:cNvPr>
        <xdr:cNvCxnSpPr/>
      </xdr:nvCxnSpPr>
      <xdr:spPr>
        <a:xfrm flipV="1">
          <a:off x="22160864" y="9563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69" name="【保健センター・保健所】&#10;一人当たり面積最小値テキスト">
          <a:extLst>
            <a:ext uri="{FF2B5EF4-FFF2-40B4-BE49-F238E27FC236}">
              <a16:creationId xmlns:a16="http://schemas.microsoft.com/office/drawing/2014/main" id="{D1DBC22F-10CC-4260-A37E-AF77C577646F}"/>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0" name="直線コネクタ 569">
          <a:extLst>
            <a:ext uri="{FF2B5EF4-FFF2-40B4-BE49-F238E27FC236}">
              <a16:creationId xmlns:a16="http://schemas.microsoft.com/office/drawing/2014/main" id="{EC248B18-B64B-462B-B707-5D108064CB6A}"/>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71" name="【保健センター・保健所】&#10;一人当たり面積最大値テキスト">
          <a:extLst>
            <a:ext uri="{FF2B5EF4-FFF2-40B4-BE49-F238E27FC236}">
              <a16:creationId xmlns:a16="http://schemas.microsoft.com/office/drawing/2014/main" id="{34079A98-A736-4727-B556-57C3D10CC9C6}"/>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72" name="直線コネクタ 571">
          <a:extLst>
            <a:ext uri="{FF2B5EF4-FFF2-40B4-BE49-F238E27FC236}">
              <a16:creationId xmlns:a16="http://schemas.microsoft.com/office/drawing/2014/main" id="{5C777CD7-DC89-47EA-9AE8-3675A6F96B70}"/>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73" name="【保健センター・保健所】&#10;一人当たり面積平均値テキスト">
          <a:extLst>
            <a:ext uri="{FF2B5EF4-FFF2-40B4-BE49-F238E27FC236}">
              <a16:creationId xmlns:a16="http://schemas.microsoft.com/office/drawing/2014/main" id="{483A31F2-9C08-4EE7-BA5B-5DAC4A88144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4" name="フローチャート: 判断 573">
          <a:extLst>
            <a:ext uri="{FF2B5EF4-FFF2-40B4-BE49-F238E27FC236}">
              <a16:creationId xmlns:a16="http://schemas.microsoft.com/office/drawing/2014/main" id="{F79FEBD6-A9F6-430B-90CC-1BD183ACB798}"/>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575" name="フローチャート: 判断 574">
          <a:extLst>
            <a:ext uri="{FF2B5EF4-FFF2-40B4-BE49-F238E27FC236}">
              <a16:creationId xmlns:a16="http://schemas.microsoft.com/office/drawing/2014/main" id="{0B84427D-5FE5-4495-863A-C7A2CCC2080E}"/>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76" name="フローチャート: 判断 575">
          <a:extLst>
            <a:ext uri="{FF2B5EF4-FFF2-40B4-BE49-F238E27FC236}">
              <a16:creationId xmlns:a16="http://schemas.microsoft.com/office/drawing/2014/main" id="{B9C82649-B4A0-4887-9DD4-071BA3F0A765}"/>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77" name="フローチャート: 判断 576">
          <a:extLst>
            <a:ext uri="{FF2B5EF4-FFF2-40B4-BE49-F238E27FC236}">
              <a16:creationId xmlns:a16="http://schemas.microsoft.com/office/drawing/2014/main" id="{06BDBED7-A989-4E12-A428-04DA0F37DA44}"/>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A7C9382-A768-429E-8A95-E84A3A0794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2B3E9757-3557-44D2-BA2F-61F9B90749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5A55381-7811-44F6-BAD1-42083DDFA9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486D6C12-920C-4F73-86E5-86251540B7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306E17F9-5628-474F-B049-4A3864E64C8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82550</xdr:rowOff>
    </xdr:from>
    <xdr:to>
      <xdr:col>116</xdr:col>
      <xdr:colOff>114300</xdr:colOff>
      <xdr:row>56</xdr:row>
      <xdr:rowOff>12700</xdr:rowOff>
    </xdr:to>
    <xdr:sp macro="" textlink="">
      <xdr:nvSpPr>
        <xdr:cNvPr id="583" name="楕円 582">
          <a:extLst>
            <a:ext uri="{FF2B5EF4-FFF2-40B4-BE49-F238E27FC236}">
              <a16:creationId xmlns:a16="http://schemas.microsoft.com/office/drawing/2014/main" id="{11241EF4-B747-456F-84F0-CC14C383F41B}"/>
            </a:ext>
          </a:extLst>
        </xdr:cNvPr>
        <xdr:cNvSpPr/>
      </xdr:nvSpPr>
      <xdr:spPr>
        <a:xfrm>
          <a:off x="22110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35577</xdr:rowOff>
    </xdr:from>
    <xdr:ext cx="469744" cy="259045"/>
    <xdr:sp macro="" textlink="">
      <xdr:nvSpPr>
        <xdr:cNvPr id="584" name="【保健センター・保健所】&#10;一人当たり面積該当値テキスト">
          <a:extLst>
            <a:ext uri="{FF2B5EF4-FFF2-40B4-BE49-F238E27FC236}">
              <a16:creationId xmlns:a16="http://schemas.microsoft.com/office/drawing/2014/main" id="{5398958F-3FB1-4164-8321-4F8737417759}"/>
            </a:ext>
          </a:extLst>
        </xdr:cNvPr>
        <xdr:cNvSpPr txBox="1"/>
      </xdr:nvSpPr>
      <xdr:spPr>
        <a:xfrm>
          <a:off x="22199600" y="94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82550</xdr:rowOff>
    </xdr:from>
    <xdr:to>
      <xdr:col>112</xdr:col>
      <xdr:colOff>38100</xdr:colOff>
      <xdr:row>56</xdr:row>
      <xdr:rowOff>12700</xdr:rowOff>
    </xdr:to>
    <xdr:sp macro="" textlink="">
      <xdr:nvSpPr>
        <xdr:cNvPr id="585" name="楕円 584">
          <a:extLst>
            <a:ext uri="{FF2B5EF4-FFF2-40B4-BE49-F238E27FC236}">
              <a16:creationId xmlns:a16="http://schemas.microsoft.com/office/drawing/2014/main" id="{822E4126-7814-41DB-AB73-9B137048A1D2}"/>
            </a:ext>
          </a:extLst>
        </xdr:cNvPr>
        <xdr:cNvSpPr/>
      </xdr:nvSpPr>
      <xdr:spPr>
        <a:xfrm>
          <a:off x="21272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133350</xdr:rowOff>
    </xdr:from>
    <xdr:to>
      <xdr:col>116</xdr:col>
      <xdr:colOff>63500</xdr:colOff>
      <xdr:row>55</xdr:row>
      <xdr:rowOff>133350</xdr:rowOff>
    </xdr:to>
    <xdr:cxnSp macro="">
      <xdr:nvCxnSpPr>
        <xdr:cNvPr id="586" name="直線コネクタ 585">
          <a:extLst>
            <a:ext uri="{FF2B5EF4-FFF2-40B4-BE49-F238E27FC236}">
              <a16:creationId xmlns:a16="http://schemas.microsoft.com/office/drawing/2014/main" id="{9916EF2F-A679-4D2C-8951-641FF9B0ECE5}"/>
            </a:ext>
          </a:extLst>
        </xdr:cNvPr>
        <xdr:cNvCxnSpPr/>
      </xdr:nvCxnSpPr>
      <xdr:spPr>
        <a:xfrm>
          <a:off x="21323300" y="956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587" name="n_1aveValue【保健センター・保健所】&#10;一人当たり面積">
          <a:extLst>
            <a:ext uri="{FF2B5EF4-FFF2-40B4-BE49-F238E27FC236}">
              <a16:creationId xmlns:a16="http://schemas.microsoft.com/office/drawing/2014/main" id="{84002DD2-6832-4BA8-A37D-5A67E5AD78D4}"/>
            </a:ext>
          </a:extLst>
        </xdr:cNvPr>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88" name="n_2aveValue【保健センター・保健所】&#10;一人当たり面積">
          <a:extLst>
            <a:ext uri="{FF2B5EF4-FFF2-40B4-BE49-F238E27FC236}">
              <a16:creationId xmlns:a16="http://schemas.microsoft.com/office/drawing/2014/main" id="{E3A9DD76-C924-42F8-9E5F-8875E9C17C87}"/>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589" name="n_3aveValue【保健センター・保健所】&#10;一人当たり面積">
          <a:extLst>
            <a:ext uri="{FF2B5EF4-FFF2-40B4-BE49-F238E27FC236}">
              <a16:creationId xmlns:a16="http://schemas.microsoft.com/office/drawing/2014/main" id="{85411DE4-E637-4FE1-A2BC-985B986F437B}"/>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29227</xdr:rowOff>
    </xdr:from>
    <xdr:ext cx="469744" cy="259045"/>
    <xdr:sp macro="" textlink="">
      <xdr:nvSpPr>
        <xdr:cNvPr id="590" name="n_1mainValue【保健センター・保健所】&#10;一人当たり面積">
          <a:extLst>
            <a:ext uri="{FF2B5EF4-FFF2-40B4-BE49-F238E27FC236}">
              <a16:creationId xmlns:a16="http://schemas.microsoft.com/office/drawing/2014/main" id="{833839C8-D5C9-49EB-BB18-3BA7A65EA4FB}"/>
            </a:ext>
          </a:extLst>
        </xdr:cNvPr>
        <xdr:cNvSpPr txBox="1"/>
      </xdr:nvSpPr>
      <xdr:spPr>
        <a:xfrm>
          <a:off x="21075727"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3407D096-C8D2-415E-A07A-0441D0091A9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20B2072F-C162-49DC-A4D5-3109ECE0B4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B6F2C9E0-C327-48BC-AE1C-66115B922C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4AC39EC5-0049-4731-B8E4-E39CA89D81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1DB71CB9-48D4-4911-A975-E9B660DA1E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A3A07C5B-87F7-4079-9458-6C7BE06E54E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6A64A4EC-5E40-4193-A679-AA23CE4AAE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3229DDFD-1A97-4ECC-B153-DCB522EC119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A8B8D2FA-5D04-4509-B8A1-EAC24C3DE1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B7B49310-654A-4E6D-A4C5-0C592B2D3A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1" name="テキスト ボックス 600">
          <a:extLst>
            <a:ext uri="{FF2B5EF4-FFF2-40B4-BE49-F238E27FC236}">
              <a16:creationId xmlns:a16="http://schemas.microsoft.com/office/drawing/2014/main" id="{456DD7E0-6A75-4C62-84C1-CF2EE7E60227}"/>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a:extLst>
            <a:ext uri="{FF2B5EF4-FFF2-40B4-BE49-F238E27FC236}">
              <a16:creationId xmlns:a16="http://schemas.microsoft.com/office/drawing/2014/main" id="{72AF96B5-7143-4342-876D-2D16F4883EB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3" name="テキスト ボックス 602">
          <a:extLst>
            <a:ext uri="{FF2B5EF4-FFF2-40B4-BE49-F238E27FC236}">
              <a16:creationId xmlns:a16="http://schemas.microsoft.com/office/drawing/2014/main" id="{30672883-830B-4942-9F15-352323BB4DA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a:extLst>
            <a:ext uri="{FF2B5EF4-FFF2-40B4-BE49-F238E27FC236}">
              <a16:creationId xmlns:a16="http://schemas.microsoft.com/office/drawing/2014/main" id="{045E16F8-267A-4D34-A3D3-CE7497FEDA3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a:extLst>
            <a:ext uri="{FF2B5EF4-FFF2-40B4-BE49-F238E27FC236}">
              <a16:creationId xmlns:a16="http://schemas.microsoft.com/office/drawing/2014/main" id="{09C536D9-171E-4B0B-BEC3-421E29D4C66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a:extLst>
            <a:ext uri="{FF2B5EF4-FFF2-40B4-BE49-F238E27FC236}">
              <a16:creationId xmlns:a16="http://schemas.microsoft.com/office/drawing/2014/main" id="{47C95F5F-774E-4F6C-A1CC-C7F02A62315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a:extLst>
            <a:ext uri="{FF2B5EF4-FFF2-40B4-BE49-F238E27FC236}">
              <a16:creationId xmlns:a16="http://schemas.microsoft.com/office/drawing/2014/main" id="{8A465BCF-F5B7-4E04-906E-4BE1A54DC5D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a:extLst>
            <a:ext uri="{FF2B5EF4-FFF2-40B4-BE49-F238E27FC236}">
              <a16:creationId xmlns:a16="http://schemas.microsoft.com/office/drawing/2014/main" id="{AE32AC38-0120-49F5-9BAE-66524082789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a:extLst>
            <a:ext uri="{FF2B5EF4-FFF2-40B4-BE49-F238E27FC236}">
              <a16:creationId xmlns:a16="http://schemas.microsoft.com/office/drawing/2014/main" id="{BC4ADC80-1D68-4668-A339-2EA68D9892E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a:extLst>
            <a:ext uri="{FF2B5EF4-FFF2-40B4-BE49-F238E27FC236}">
              <a16:creationId xmlns:a16="http://schemas.microsoft.com/office/drawing/2014/main" id="{CD76E0C0-3F1A-432F-A2F1-947E86D5A7C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a:extLst>
            <a:ext uri="{FF2B5EF4-FFF2-40B4-BE49-F238E27FC236}">
              <a16:creationId xmlns:a16="http://schemas.microsoft.com/office/drawing/2014/main" id="{010CC2FA-E2AC-41F1-8590-5A99F2E638B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D8A168D5-9958-4A5E-AA14-11B6998D90C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a:extLst>
            <a:ext uri="{FF2B5EF4-FFF2-40B4-BE49-F238E27FC236}">
              <a16:creationId xmlns:a16="http://schemas.microsoft.com/office/drawing/2014/main" id="{9F617A6F-037B-415D-8CF5-7C093575736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id="{B5E59F4D-1201-45CA-BBD2-F2A6F75A13C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15" name="直線コネクタ 614">
          <a:extLst>
            <a:ext uri="{FF2B5EF4-FFF2-40B4-BE49-F238E27FC236}">
              <a16:creationId xmlns:a16="http://schemas.microsoft.com/office/drawing/2014/main" id="{C85157A1-66B3-4002-8925-A34A037CF71E}"/>
            </a:ext>
          </a:extLst>
        </xdr:cNvPr>
        <xdr:cNvCxnSpPr/>
      </xdr:nvCxnSpPr>
      <xdr:spPr>
        <a:xfrm flipV="1">
          <a:off x="16318864" y="132778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16" name="【消防施設】&#10;有形固定資産減価償却率最小値テキスト">
          <a:extLst>
            <a:ext uri="{FF2B5EF4-FFF2-40B4-BE49-F238E27FC236}">
              <a16:creationId xmlns:a16="http://schemas.microsoft.com/office/drawing/2014/main" id="{6F6E076A-B408-4BED-BEE9-DEF3CBA44D29}"/>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17" name="直線コネクタ 616">
          <a:extLst>
            <a:ext uri="{FF2B5EF4-FFF2-40B4-BE49-F238E27FC236}">
              <a16:creationId xmlns:a16="http://schemas.microsoft.com/office/drawing/2014/main" id="{078C1B00-08A5-4617-9FC2-F0046B0A08C2}"/>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18" name="【消防施設】&#10;有形固定資産減価償却率最大値テキスト">
          <a:extLst>
            <a:ext uri="{FF2B5EF4-FFF2-40B4-BE49-F238E27FC236}">
              <a16:creationId xmlns:a16="http://schemas.microsoft.com/office/drawing/2014/main" id="{6C520062-0C86-48D7-9135-9D8E431B5A85}"/>
            </a:ext>
          </a:extLst>
        </xdr:cNvPr>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19" name="直線コネクタ 618">
          <a:extLst>
            <a:ext uri="{FF2B5EF4-FFF2-40B4-BE49-F238E27FC236}">
              <a16:creationId xmlns:a16="http://schemas.microsoft.com/office/drawing/2014/main" id="{D2C52E01-DD63-4D21-B557-5B083078B955}"/>
            </a:ext>
          </a:extLst>
        </xdr:cNvPr>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20" name="【消防施設】&#10;有形固定資産減価償却率平均値テキスト">
          <a:extLst>
            <a:ext uri="{FF2B5EF4-FFF2-40B4-BE49-F238E27FC236}">
              <a16:creationId xmlns:a16="http://schemas.microsoft.com/office/drawing/2014/main" id="{9B4E50D2-EFD4-452C-ADB1-AA445C91FD44}"/>
            </a:ext>
          </a:extLst>
        </xdr:cNvPr>
        <xdr:cNvSpPr txBox="1"/>
      </xdr:nvSpPr>
      <xdr:spPr>
        <a:xfrm>
          <a:off x="16357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21" name="フローチャート: 判断 620">
          <a:extLst>
            <a:ext uri="{FF2B5EF4-FFF2-40B4-BE49-F238E27FC236}">
              <a16:creationId xmlns:a16="http://schemas.microsoft.com/office/drawing/2014/main" id="{15853481-B7E9-43F2-9568-C1AA109941C2}"/>
            </a:ext>
          </a:extLst>
        </xdr:cNvPr>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22" name="フローチャート: 判断 621">
          <a:extLst>
            <a:ext uri="{FF2B5EF4-FFF2-40B4-BE49-F238E27FC236}">
              <a16:creationId xmlns:a16="http://schemas.microsoft.com/office/drawing/2014/main" id="{8C753B32-005B-4F21-A9EA-ED8C8373D251}"/>
            </a:ext>
          </a:extLst>
        </xdr:cNvPr>
        <xdr:cNvSpPr/>
      </xdr:nvSpPr>
      <xdr:spPr>
        <a:xfrm>
          <a:off x="15430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23" name="フローチャート: 判断 622">
          <a:extLst>
            <a:ext uri="{FF2B5EF4-FFF2-40B4-BE49-F238E27FC236}">
              <a16:creationId xmlns:a16="http://schemas.microsoft.com/office/drawing/2014/main" id="{CA119536-C2BB-424C-8DFA-02F5EB4F2B7A}"/>
            </a:ext>
          </a:extLst>
        </xdr:cNvPr>
        <xdr:cNvSpPr/>
      </xdr:nvSpPr>
      <xdr:spPr>
        <a:xfrm>
          <a:off x="14541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24" name="フローチャート: 判断 623">
          <a:extLst>
            <a:ext uri="{FF2B5EF4-FFF2-40B4-BE49-F238E27FC236}">
              <a16:creationId xmlns:a16="http://schemas.microsoft.com/office/drawing/2014/main" id="{FDDA3584-3D66-4972-9016-C6338F1AE76C}"/>
            </a:ext>
          </a:extLst>
        </xdr:cNvPr>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7911AC6B-4D50-4B06-95A7-01C43CA3BA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D6FE297A-9BF6-48AE-9B51-EF56C9AE3B5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CC959C8-8D77-4201-A896-989928D3A6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89A00192-86D4-4455-B800-868ADD000A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10FDD682-725F-4307-81EE-701BDCAD2A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630" name="楕円 629">
          <a:extLst>
            <a:ext uri="{FF2B5EF4-FFF2-40B4-BE49-F238E27FC236}">
              <a16:creationId xmlns:a16="http://schemas.microsoft.com/office/drawing/2014/main" id="{6826BD21-943D-4505-859D-BDD13B3E9C27}"/>
            </a:ext>
          </a:extLst>
        </xdr:cNvPr>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68597</xdr:rowOff>
    </xdr:from>
    <xdr:ext cx="405111" cy="259045"/>
    <xdr:sp macro="" textlink="">
      <xdr:nvSpPr>
        <xdr:cNvPr id="631" name="【消防施設】&#10;有形固定資産減価償却率該当値テキスト">
          <a:extLst>
            <a:ext uri="{FF2B5EF4-FFF2-40B4-BE49-F238E27FC236}">
              <a16:creationId xmlns:a16="http://schemas.microsoft.com/office/drawing/2014/main" id="{1AAFA797-DCD4-45A3-9247-698D7F343713}"/>
            </a:ext>
          </a:extLst>
        </xdr:cNvPr>
        <xdr:cNvSpPr txBox="1"/>
      </xdr:nvSpPr>
      <xdr:spPr>
        <a:xfrm>
          <a:off x="16357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143511</xdr:rowOff>
    </xdr:from>
    <xdr:to>
      <xdr:col>81</xdr:col>
      <xdr:colOff>101600</xdr:colOff>
      <xdr:row>83</xdr:row>
      <xdr:rowOff>73661</xdr:rowOff>
    </xdr:to>
    <xdr:sp macro="" textlink="">
      <xdr:nvSpPr>
        <xdr:cNvPr id="632" name="楕円 631">
          <a:extLst>
            <a:ext uri="{FF2B5EF4-FFF2-40B4-BE49-F238E27FC236}">
              <a16:creationId xmlns:a16="http://schemas.microsoft.com/office/drawing/2014/main" id="{CF9B840A-A931-4EA6-900A-9BBB7A6513A4}"/>
            </a:ext>
          </a:extLst>
        </xdr:cNvPr>
        <xdr:cNvSpPr/>
      </xdr:nvSpPr>
      <xdr:spPr>
        <a:xfrm>
          <a:off x="15430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22861</xdr:rowOff>
    </xdr:to>
    <xdr:cxnSp macro="">
      <xdr:nvCxnSpPr>
        <xdr:cNvPr id="633" name="直線コネクタ 632">
          <a:extLst>
            <a:ext uri="{FF2B5EF4-FFF2-40B4-BE49-F238E27FC236}">
              <a16:creationId xmlns:a16="http://schemas.microsoft.com/office/drawing/2014/main" id="{718902E1-B93C-4F3F-9CDE-F901799154D6}"/>
            </a:ext>
          </a:extLst>
        </xdr:cNvPr>
        <xdr:cNvCxnSpPr/>
      </xdr:nvCxnSpPr>
      <xdr:spPr>
        <a:xfrm flipV="1">
          <a:off x="15481300" y="141998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634" name="n_1aveValue【消防施設】&#10;有形固定資産減価償却率">
          <a:extLst>
            <a:ext uri="{FF2B5EF4-FFF2-40B4-BE49-F238E27FC236}">
              <a16:creationId xmlns:a16="http://schemas.microsoft.com/office/drawing/2014/main" id="{02DD0ACA-F818-42EE-8586-F16E4DEC18C0}"/>
            </a:ext>
          </a:extLst>
        </xdr:cNvPr>
        <xdr:cNvSpPr txBox="1"/>
      </xdr:nvSpPr>
      <xdr:spPr>
        <a:xfrm>
          <a:off x="15266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635" name="n_2aveValue【消防施設】&#10;有形固定資産減価償却率">
          <a:extLst>
            <a:ext uri="{FF2B5EF4-FFF2-40B4-BE49-F238E27FC236}">
              <a16:creationId xmlns:a16="http://schemas.microsoft.com/office/drawing/2014/main" id="{C3A71C1D-16F1-4100-AC46-803C03D7EB5F}"/>
            </a:ext>
          </a:extLst>
        </xdr:cNvPr>
        <xdr:cNvSpPr txBox="1"/>
      </xdr:nvSpPr>
      <xdr:spPr>
        <a:xfrm>
          <a:off x="14389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636" name="n_3aveValue【消防施設】&#10;有形固定資産減価償却率">
          <a:extLst>
            <a:ext uri="{FF2B5EF4-FFF2-40B4-BE49-F238E27FC236}">
              <a16:creationId xmlns:a16="http://schemas.microsoft.com/office/drawing/2014/main" id="{8F0C849F-DBC9-48E6-80D6-770B66A5242D}"/>
            </a:ext>
          </a:extLst>
        </xdr:cNvPr>
        <xdr:cNvSpPr txBox="1"/>
      </xdr:nvSpPr>
      <xdr:spPr>
        <a:xfrm>
          <a:off x="13500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64788</xdr:rowOff>
    </xdr:from>
    <xdr:ext cx="405111" cy="259045"/>
    <xdr:sp macro="" textlink="">
      <xdr:nvSpPr>
        <xdr:cNvPr id="637" name="n_1mainValue【消防施設】&#10;有形固定資産減価償却率">
          <a:extLst>
            <a:ext uri="{FF2B5EF4-FFF2-40B4-BE49-F238E27FC236}">
              <a16:creationId xmlns:a16="http://schemas.microsoft.com/office/drawing/2014/main" id="{E55B2291-6077-4153-AF80-34FC5318D261}"/>
            </a:ext>
          </a:extLst>
        </xdr:cNvPr>
        <xdr:cNvSpPr txBox="1"/>
      </xdr:nvSpPr>
      <xdr:spPr>
        <a:xfrm>
          <a:off x="15266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BD68D982-49A8-4B9B-BE7B-187D22C1E8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39186CC2-B83C-467D-9D94-9B090803972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4CD325C7-0D3A-4617-8673-BA3053B036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E1E0AA87-9974-41C6-8B15-89DF0156AF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69EA241E-3596-44DB-B2D8-091C74ED1A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9B6F7735-1A8D-491C-88BF-B1D57AECD7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0ADE2E44-7C7C-431B-AB89-2B9AED54ED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5141105E-B921-4EC4-88EC-CFFFDA08B4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a:extLst>
            <a:ext uri="{FF2B5EF4-FFF2-40B4-BE49-F238E27FC236}">
              <a16:creationId xmlns:a16="http://schemas.microsoft.com/office/drawing/2014/main" id="{C672C9E8-917C-4D8C-B0A3-7D5F01B5D6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a:extLst>
            <a:ext uri="{FF2B5EF4-FFF2-40B4-BE49-F238E27FC236}">
              <a16:creationId xmlns:a16="http://schemas.microsoft.com/office/drawing/2014/main" id="{672E67EA-9EB9-48A8-930F-64F42FB7393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8" name="テキスト ボックス 647">
          <a:extLst>
            <a:ext uri="{FF2B5EF4-FFF2-40B4-BE49-F238E27FC236}">
              <a16:creationId xmlns:a16="http://schemas.microsoft.com/office/drawing/2014/main" id="{0CAC19AC-E994-49E2-B068-25EB47C8171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49" name="直線コネクタ 648">
          <a:extLst>
            <a:ext uri="{FF2B5EF4-FFF2-40B4-BE49-F238E27FC236}">
              <a16:creationId xmlns:a16="http://schemas.microsoft.com/office/drawing/2014/main" id="{70E1712B-FC9E-4248-88AC-413F2AFBD1B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0" name="テキスト ボックス 649">
          <a:extLst>
            <a:ext uri="{FF2B5EF4-FFF2-40B4-BE49-F238E27FC236}">
              <a16:creationId xmlns:a16="http://schemas.microsoft.com/office/drawing/2014/main" id="{7F83B0B3-60E4-4304-9841-1130636C55D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1" name="直線コネクタ 650">
          <a:extLst>
            <a:ext uri="{FF2B5EF4-FFF2-40B4-BE49-F238E27FC236}">
              <a16:creationId xmlns:a16="http://schemas.microsoft.com/office/drawing/2014/main" id="{4E68BE43-4DDB-43FB-B4CA-F64E575093B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2" name="テキスト ボックス 651">
          <a:extLst>
            <a:ext uri="{FF2B5EF4-FFF2-40B4-BE49-F238E27FC236}">
              <a16:creationId xmlns:a16="http://schemas.microsoft.com/office/drawing/2014/main" id="{EF34426E-AAF8-467F-8D87-C5F0A5FED34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3" name="直線コネクタ 652">
          <a:extLst>
            <a:ext uri="{FF2B5EF4-FFF2-40B4-BE49-F238E27FC236}">
              <a16:creationId xmlns:a16="http://schemas.microsoft.com/office/drawing/2014/main" id="{53DA6B3A-262D-4A22-BBF4-916482D2972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4" name="テキスト ボックス 653">
          <a:extLst>
            <a:ext uri="{FF2B5EF4-FFF2-40B4-BE49-F238E27FC236}">
              <a16:creationId xmlns:a16="http://schemas.microsoft.com/office/drawing/2014/main" id="{00CB996B-720F-4590-B2E3-675416743AB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5" name="直線コネクタ 654">
          <a:extLst>
            <a:ext uri="{FF2B5EF4-FFF2-40B4-BE49-F238E27FC236}">
              <a16:creationId xmlns:a16="http://schemas.microsoft.com/office/drawing/2014/main" id="{74B31CA2-D87D-44C9-A47B-3F63360313E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6" name="テキスト ボックス 655">
          <a:extLst>
            <a:ext uri="{FF2B5EF4-FFF2-40B4-BE49-F238E27FC236}">
              <a16:creationId xmlns:a16="http://schemas.microsoft.com/office/drawing/2014/main" id="{013CCADD-F382-4FC8-B121-F55C84C8F1E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7" name="直線コネクタ 656">
          <a:extLst>
            <a:ext uri="{FF2B5EF4-FFF2-40B4-BE49-F238E27FC236}">
              <a16:creationId xmlns:a16="http://schemas.microsoft.com/office/drawing/2014/main" id="{C77FFBAF-582E-42A8-B5F8-CD82CB03CFF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8" name="テキスト ボックス 657">
          <a:extLst>
            <a:ext uri="{FF2B5EF4-FFF2-40B4-BE49-F238E27FC236}">
              <a16:creationId xmlns:a16="http://schemas.microsoft.com/office/drawing/2014/main" id="{D302D2C7-20B6-4850-BE4A-113C3C8677C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a:extLst>
            <a:ext uri="{FF2B5EF4-FFF2-40B4-BE49-F238E27FC236}">
              <a16:creationId xmlns:a16="http://schemas.microsoft.com/office/drawing/2014/main" id="{ADBF4F1C-5A0E-4D89-BD50-FF61D285CFD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A4A4E0F3-74D1-42DB-A3C1-7BFAD54145A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a:extLst>
            <a:ext uri="{FF2B5EF4-FFF2-40B4-BE49-F238E27FC236}">
              <a16:creationId xmlns:a16="http://schemas.microsoft.com/office/drawing/2014/main" id="{B761FE24-F633-4ED6-AD59-244478CBA0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662" name="直線コネクタ 661">
          <a:extLst>
            <a:ext uri="{FF2B5EF4-FFF2-40B4-BE49-F238E27FC236}">
              <a16:creationId xmlns:a16="http://schemas.microsoft.com/office/drawing/2014/main" id="{920DCDB7-BD1A-48F2-9AE9-C5E4AD28CAD4}"/>
            </a:ext>
          </a:extLst>
        </xdr:cNvPr>
        <xdr:cNvCxnSpPr/>
      </xdr:nvCxnSpPr>
      <xdr:spPr>
        <a:xfrm flipV="1">
          <a:off x="22160864" y="132969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663" name="【消防施設】&#10;一人当たり面積最小値テキスト">
          <a:extLst>
            <a:ext uri="{FF2B5EF4-FFF2-40B4-BE49-F238E27FC236}">
              <a16:creationId xmlns:a16="http://schemas.microsoft.com/office/drawing/2014/main" id="{C24D917B-D424-408E-AA01-0B6A4B39E80F}"/>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664" name="直線コネクタ 663">
          <a:extLst>
            <a:ext uri="{FF2B5EF4-FFF2-40B4-BE49-F238E27FC236}">
              <a16:creationId xmlns:a16="http://schemas.microsoft.com/office/drawing/2014/main" id="{F8F24AD4-600C-484C-9F63-B87D3A258FE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5" name="【消防施設】&#10;一人当たり面積最大値テキスト">
          <a:extLst>
            <a:ext uri="{FF2B5EF4-FFF2-40B4-BE49-F238E27FC236}">
              <a16:creationId xmlns:a16="http://schemas.microsoft.com/office/drawing/2014/main" id="{7F7BD956-73F0-4788-BD57-D8B9ACE2543E}"/>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6" name="直線コネクタ 665">
          <a:extLst>
            <a:ext uri="{FF2B5EF4-FFF2-40B4-BE49-F238E27FC236}">
              <a16:creationId xmlns:a16="http://schemas.microsoft.com/office/drawing/2014/main" id="{DAF665B2-22DC-4EDD-82D3-06AA0AE537AA}"/>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667" name="【消防施設】&#10;一人当たり面積平均値テキスト">
          <a:extLst>
            <a:ext uri="{FF2B5EF4-FFF2-40B4-BE49-F238E27FC236}">
              <a16:creationId xmlns:a16="http://schemas.microsoft.com/office/drawing/2014/main" id="{2EBCE355-D87D-4DD9-B1DA-D6CA7E7A4731}"/>
            </a:ext>
          </a:extLst>
        </xdr:cNvPr>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668" name="フローチャート: 判断 667">
          <a:extLst>
            <a:ext uri="{FF2B5EF4-FFF2-40B4-BE49-F238E27FC236}">
              <a16:creationId xmlns:a16="http://schemas.microsoft.com/office/drawing/2014/main" id="{EED341F4-22B6-4E0E-A585-68DF1BFA76DF}"/>
            </a:ext>
          </a:extLst>
        </xdr:cNvPr>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669" name="フローチャート: 判断 668">
          <a:extLst>
            <a:ext uri="{FF2B5EF4-FFF2-40B4-BE49-F238E27FC236}">
              <a16:creationId xmlns:a16="http://schemas.microsoft.com/office/drawing/2014/main" id="{1B7B88E4-EC70-4D48-B58A-06B312CD0DD8}"/>
            </a:ext>
          </a:extLst>
        </xdr:cNvPr>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670" name="フローチャート: 判断 669">
          <a:extLst>
            <a:ext uri="{FF2B5EF4-FFF2-40B4-BE49-F238E27FC236}">
              <a16:creationId xmlns:a16="http://schemas.microsoft.com/office/drawing/2014/main" id="{01031A47-60F2-434E-A315-87E6103EE97C}"/>
            </a:ext>
          </a:extLst>
        </xdr:cNvPr>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671" name="フローチャート: 判断 670">
          <a:extLst>
            <a:ext uri="{FF2B5EF4-FFF2-40B4-BE49-F238E27FC236}">
              <a16:creationId xmlns:a16="http://schemas.microsoft.com/office/drawing/2014/main" id="{76123D85-84B0-4EEB-BBE1-9FAF9162B3AF}"/>
            </a:ext>
          </a:extLst>
        </xdr:cNvPr>
        <xdr:cNvSpPr/>
      </xdr:nvSpPr>
      <xdr:spPr>
        <a:xfrm>
          <a:off x="19494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7C4F130C-C873-41B7-BD6E-48A949E8C1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D808D3B5-5A46-4E4E-A02D-EEAB83C2974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3758B6A-E8DE-4FA9-95D6-58FE158EB17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DFBD823-E768-4AF5-B26A-B8D575AF1C5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6A66728A-268A-4D28-ADF0-40F1F123F66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139700</xdr:rowOff>
    </xdr:from>
    <xdr:to>
      <xdr:col>116</xdr:col>
      <xdr:colOff>114300</xdr:colOff>
      <xdr:row>79</xdr:row>
      <xdr:rowOff>69850</xdr:rowOff>
    </xdr:to>
    <xdr:sp macro="" textlink="">
      <xdr:nvSpPr>
        <xdr:cNvPr id="677" name="楕円 676">
          <a:extLst>
            <a:ext uri="{FF2B5EF4-FFF2-40B4-BE49-F238E27FC236}">
              <a16:creationId xmlns:a16="http://schemas.microsoft.com/office/drawing/2014/main" id="{A55037EB-DC4E-47C3-AE20-015889AE4D79}"/>
            </a:ext>
          </a:extLst>
        </xdr:cNvPr>
        <xdr:cNvSpPr/>
      </xdr:nvSpPr>
      <xdr:spPr>
        <a:xfrm>
          <a:off x="22110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162577</xdr:rowOff>
    </xdr:from>
    <xdr:ext cx="469744" cy="259045"/>
    <xdr:sp macro="" textlink="">
      <xdr:nvSpPr>
        <xdr:cNvPr id="678" name="【消防施設】&#10;一人当たり面積該当値テキスト">
          <a:extLst>
            <a:ext uri="{FF2B5EF4-FFF2-40B4-BE49-F238E27FC236}">
              <a16:creationId xmlns:a16="http://schemas.microsoft.com/office/drawing/2014/main" id="{1B6371A4-E30A-4B4D-822D-9D9A8792CCC6}"/>
            </a:ext>
          </a:extLst>
        </xdr:cNvPr>
        <xdr:cNvSpPr txBox="1"/>
      </xdr:nvSpPr>
      <xdr:spPr>
        <a:xfrm>
          <a:off x="22199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679" name="楕円 678">
          <a:extLst>
            <a:ext uri="{FF2B5EF4-FFF2-40B4-BE49-F238E27FC236}">
              <a16:creationId xmlns:a16="http://schemas.microsoft.com/office/drawing/2014/main" id="{4FDFCC06-9E99-409A-8972-9F3CA4594436}"/>
            </a:ext>
          </a:extLst>
        </xdr:cNvPr>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79</xdr:row>
      <xdr:rowOff>19050</xdr:rowOff>
    </xdr:to>
    <xdr:cxnSp macro="">
      <xdr:nvCxnSpPr>
        <xdr:cNvPr id="680" name="直線コネクタ 679">
          <a:extLst>
            <a:ext uri="{FF2B5EF4-FFF2-40B4-BE49-F238E27FC236}">
              <a16:creationId xmlns:a16="http://schemas.microsoft.com/office/drawing/2014/main" id="{6D49CFB8-7BCF-4270-B778-323C8EFCAC61}"/>
            </a:ext>
          </a:extLst>
        </xdr:cNvPr>
        <xdr:cNvCxnSpPr/>
      </xdr:nvCxnSpPr>
      <xdr:spPr>
        <a:xfrm>
          <a:off x="21323300" y="13487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681" name="n_1aveValue【消防施設】&#10;一人当たり面積">
          <a:extLst>
            <a:ext uri="{FF2B5EF4-FFF2-40B4-BE49-F238E27FC236}">
              <a16:creationId xmlns:a16="http://schemas.microsoft.com/office/drawing/2014/main" id="{50FB609A-5926-4F24-A508-D71EF115E082}"/>
            </a:ext>
          </a:extLst>
        </xdr:cNvPr>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682" name="n_2aveValue【消防施設】&#10;一人当たり面積">
          <a:extLst>
            <a:ext uri="{FF2B5EF4-FFF2-40B4-BE49-F238E27FC236}">
              <a16:creationId xmlns:a16="http://schemas.microsoft.com/office/drawing/2014/main" id="{89F9474C-4C3D-4777-BDEC-DFEFBCC7C27D}"/>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683" name="n_3aveValue【消防施設】&#10;一人当たり面積">
          <a:extLst>
            <a:ext uri="{FF2B5EF4-FFF2-40B4-BE49-F238E27FC236}">
              <a16:creationId xmlns:a16="http://schemas.microsoft.com/office/drawing/2014/main" id="{FC6455C3-CEFE-457A-BCA7-8CA718283A89}"/>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684" name="n_1mainValue【消防施設】&#10;一人当たり面積">
          <a:extLst>
            <a:ext uri="{FF2B5EF4-FFF2-40B4-BE49-F238E27FC236}">
              <a16:creationId xmlns:a16="http://schemas.microsoft.com/office/drawing/2014/main" id="{F0109109-4E8B-4F17-A16B-902E621F83E5}"/>
            </a:ext>
          </a:extLst>
        </xdr:cNvPr>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B361A566-6252-4A15-BD80-3010ECECDB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9015FFA8-65C2-4DA1-9EDC-FE20B43FD6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58E0BAD4-24BD-40D8-8AA4-A42151BA9E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57465935-53A3-49E6-8902-945D96886C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0BBDF152-D91F-4A3B-94E8-F2E85AEBEB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0DD7C22D-FE2E-4E26-BA4C-57F0229702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ACBF187C-5DBF-42FE-958D-451DF4B3A4E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58940BA4-98A1-49BD-957F-E0AE17C138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7F0E23A2-68C4-4B3E-A6F3-C86B6419E0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F0652AE5-842F-4D82-953F-CDB5C3D85E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5" name="テキスト ボックス 694">
          <a:extLst>
            <a:ext uri="{FF2B5EF4-FFF2-40B4-BE49-F238E27FC236}">
              <a16:creationId xmlns:a16="http://schemas.microsoft.com/office/drawing/2014/main" id="{132D9211-431B-44D9-9ABC-8AF63A48840E}"/>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6" name="直線コネクタ 695">
          <a:extLst>
            <a:ext uri="{FF2B5EF4-FFF2-40B4-BE49-F238E27FC236}">
              <a16:creationId xmlns:a16="http://schemas.microsoft.com/office/drawing/2014/main" id="{799EE486-760B-4DE4-B450-1A509A93DCC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7" name="テキスト ボックス 696">
          <a:extLst>
            <a:ext uri="{FF2B5EF4-FFF2-40B4-BE49-F238E27FC236}">
              <a16:creationId xmlns:a16="http://schemas.microsoft.com/office/drawing/2014/main" id="{8ABAAD4D-305F-41B7-9C7E-81B4CE4E6CD8}"/>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8" name="直線コネクタ 697">
          <a:extLst>
            <a:ext uri="{FF2B5EF4-FFF2-40B4-BE49-F238E27FC236}">
              <a16:creationId xmlns:a16="http://schemas.microsoft.com/office/drawing/2014/main" id="{7CEFCAF0-9F8C-4F0C-968A-7C96EBF448C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9" name="テキスト ボックス 698">
          <a:extLst>
            <a:ext uri="{FF2B5EF4-FFF2-40B4-BE49-F238E27FC236}">
              <a16:creationId xmlns:a16="http://schemas.microsoft.com/office/drawing/2014/main" id="{55738E0C-662A-40A8-938A-EF5F0F92F83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0" name="直線コネクタ 699">
          <a:extLst>
            <a:ext uri="{FF2B5EF4-FFF2-40B4-BE49-F238E27FC236}">
              <a16:creationId xmlns:a16="http://schemas.microsoft.com/office/drawing/2014/main" id="{B8DFC1A6-5F01-42E5-AE20-25F79DB977C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1" name="テキスト ボックス 700">
          <a:extLst>
            <a:ext uri="{FF2B5EF4-FFF2-40B4-BE49-F238E27FC236}">
              <a16:creationId xmlns:a16="http://schemas.microsoft.com/office/drawing/2014/main" id="{9E673D3A-4BA3-4B39-9581-5FE3DD8F5B7B}"/>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2" name="直線コネクタ 701">
          <a:extLst>
            <a:ext uri="{FF2B5EF4-FFF2-40B4-BE49-F238E27FC236}">
              <a16:creationId xmlns:a16="http://schemas.microsoft.com/office/drawing/2014/main" id="{0BF15F3F-B326-4F26-BCDE-6820565BA75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3" name="テキスト ボックス 702">
          <a:extLst>
            <a:ext uri="{FF2B5EF4-FFF2-40B4-BE49-F238E27FC236}">
              <a16:creationId xmlns:a16="http://schemas.microsoft.com/office/drawing/2014/main" id="{307F3184-D78A-4885-94F0-DBA11CC4778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862DCA72-D364-49C8-936D-D34CC3828CE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5" name="テキスト ボックス 704">
          <a:extLst>
            <a:ext uri="{FF2B5EF4-FFF2-40B4-BE49-F238E27FC236}">
              <a16:creationId xmlns:a16="http://schemas.microsoft.com/office/drawing/2014/main" id="{C08B2261-FFB1-4778-8DEE-32063D2C57A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庁舎】&#10;有形固定資産減価償却率グラフ枠">
          <a:extLst>
            <a:ext uri="{FF2B5EF4-FFF2-40B4-BE49-F238E27FC236}">
              <a16:creationId xmlns:a16="http://schemas.microsoft.com/office/drawing/2014/main" id="{A88449A0-4DA6-4011-87C8-EA066348F7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07" name="直線コネクタ 706">
          <a:extLst>
            <a:ext uri="{FF2B5EF4-FFF2-40B4-BE49-F238E27FC236}">
              <a16:creationId xmlns:a16="http://schemas.microsoft.com/office/drawing/2014/main" id="{391F6852-643D-49C0-8A06-538FE47D3F6D}"/>
            </a:ext>
          </a:extLst>
        </xdr:cNvPr>
        <xdr:cNvCxnSpPr/>
      </xdr:nvCxnSpPr>
      <xdr:spPr>
        <a:xfrm flipV="1">
          <a:off x="16318864" y="172029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08" name="【庁舎】&#10;有形固定資産減価償却率最小値テキスト">
          <a:extLst>
            <a:ext uri="{FF2B5EF4-FFF2-40B4-BE49-F238E27FC236}">
              <a16:creationId xmlns:a16="http://schemas.microsoft.com/office/drawing/2014/main" id="{9963183F-2304-4A97-A440-360B58BFCE12}"/>
            </a:ext>
          </a:extLst>
        </xdr:cNvPr>
        <xdr:cNvSpPr txBox="1"/>
      </xdr:nvSpPr>
      <xdr:spPr>
        <a:xfrm>
          <a:off x="163576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09" name="直線コネクタ 708">
          <a:extLst>
            <a:ext uri="{FF2B5EF4-FFF2-40B4-BE49-F238E27FC236}">
              <a16:creationId xmlns:a16="http://schemas.microsoft.com/office/drawing/2014/main" id="{3CB45A15-0C1D-40B5-B10A-99BD53E9900A}"/>
            </a:ext>
          </a:extLst>
        </xdr:cNvPr>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10" name="【庁舎】&#10;有形固定資産減価償却率最大値テキスト">
          <a:extLst>
            <a:ext uri="{FF2B5EF4-FFF2-40B4-BE49-F238E27FC236}">
              <a16:creationId xmlns:a16="http://schemas.microsoft.com/office/drawing/2014/main" id="{9498D6B0-2E59-44E8-9A06-EA525B57D12E}"/>
            </a:ext>
          </a:extLst>
        </xdr:cNvPr>
        <xdr:cNvSpPr txBox="1"/>
      </xdr:nvSpPr>
      <xdr:spPr>
        <a:xfrm>
          <a:off x="163576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11" name="直線コネクタ 710">
          <a:extLst>
            <a:ext uri="{FF2B5EF4-FFF2-40B4-BE49-F238E27FC236}">
              <a16:creationId xmlns:a16="http://schemas.microsoft.com/office/drawing/2014/main" id="{2C8F7269-7C32-4C4D-B29D-18E15C744786}"/>
            </a:ext>
          </a:extLst>
        </xdr:cNvPr>
        <xdr:cNvCxnSpPr/>
      </xdr:nvCxnSpPr>
      <xdr:spPr>
        <a:xfrm>
          <a:off x="16230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12" name="【庁舎】&#10;有形固定資産減価償却率平均値テキスト">
          <a:extLst>
            <a:ext uri="{FF2B5EF4-FFF2-40B4-BE49-F238E27FC236}">
              <a16:creationId xmlns:a16="http://schemas.microsoft.com/office/drawing/2014/main" id="{9619CE44-0048-48C2-BD7C-F4942B83FF1B}"/>
            </a:ext>
          </a:extLst>
        </xdr:cNvPr>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13" name="フローチャート: 判断 712">
          <a:extLst>
            <a:ext uri="{FF2B5EF4-FFF2-40B4-BE49-F238E27FC236}">
              <a16:creationId xmlns:a16="http://schemas.microsoft.com/office/drawing/2014/main" id="{8327C798-6FD5-4BD1-AFC2-EA2BC2E4AD25}"/>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14" name="フローチャート: 判断 713">
          <a:extLst>
            <a:ext uri="{FF2B5EF4-FFF2-40B4-BE49-F238E27FC236}">
              <a16:creationId xmlns:a16="http://schemas.microsoft.com/office/drawing/2014/main" id="{A42F0C94-32C0-4C08-8FA0-3C0C70FBB4CF}"/>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15" name="フローチャート: 判断 714">
          <a:extLst>
            <a:ext uri="{FF2B5EF4-FFF2-40B4-BE49-F238E27FC236}">
              <a16:creationId xmlns:a16="http://schemas.microsoft.com/office/drawing/2014/main" id="{F700FC57-B2D0-4C38-BFF3-EC8B1E3EBD11}"/>
            </a:ext>
          </a:extLst>
        </xdr:cNvPr>
        <xdr:cNvSpPr/>
      </xdr:nvSpPr>
      <xdr:spPr>
        <a:xfrm>
          <a:off x="14541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716" name="フローチャート: 判断 715">
          <a:extLst>
            <a:ext uri="{FF2B5EF4-FFF2-40B4-BE49-F238E27FC236}">
              <a16:creationId xmlns:a16="http://schemas.microsoft.com/office/drawing/2014/main" id="{069B38AF-2C48-43AB-AADE-50BE6B664448}"/>
            </a:ext>
          </a:extLst>
        </xdr:cNvPr>
        <xdr:cNvSpPr/>
      </xdr:nvSpPr>
      <xdr:spPr>
        <a:xfrm>
          <a:off x="13652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E1E63190-CB9E-486E-85DD-824D014040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463BB458-E49E-4C1B-9876-9B69D88839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99D2169B-49FD-464F-A2C4-6E9CA8F110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51EE6E7F-3D34-447C-B81E-C187C8077E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7B283D18-FBE9-4759-8834-D4638D6BCD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22" name="楕円 721">
          <a:extLst>
            <a:ext uri="{FF2B5EF4-FFF2-40B4-BE49-F238E27FC236}">
              <a16:creationId xmlns:a16="http://schemas.microsoft.com/office/drawing/2014/main" id="{F4B51FC1-A82B-4E4A-BC0E-9F430D5F4BFD}"/>
            </a:ext>
          </a:extLst>
        </xdr:cNvPr>
        <xdr:cNvSpPr/>
      </xdr:nvSpPr>
      <xdr:spPr>
        <a:xfrm>
          <a:off x="16268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119142</xdr:rowOff>
    </xdr:from>
    <xdr:ext cx="405111" cy="259045"/>
    <xdr:sp macro="" textlink="">
      <xdr:nvSpPr>
        <xdr:cNvPr id="723" name="【庁舎】&#10;有形固定資産減価償却率該当値テキスト">
          <a:extLst>
            <a:ext uri="{FF2B5EF4-FFF2-40B4-BE49-F238E27FC236}">
              <a16:creationId xmlns:a16="http://schemas.microsoft.com/office/drawing/2014/main" id="{FAB05327-1898-476E-AB66-CCDF7230CCC0}"/>
            </a:ext>
          </a:extLst>
        </xdr:cNvPr>
        <xdr:cNvSpPr txBox="1"/>
      </xdr:nvSpPr>
      <xdr:spPr>
        <a:xfrm>
          <a:off x="16357600" y="176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11685</xdr:rowOff>
    </xdr:from>
    <xdr:to>
      <xdr:col>81</xdr:col>
      <xdr:colOff>101600</xdr:colOff>
      <xdr:row>104</xdr:row>
      <xdr:rowOff>113285</xdr:rowOff>
    </xdr:to>
    <xdr:sp macro="" textlink="">
      <xdr:nvSpPr>
        <xdr:cNvPr id="724" name="楕円 723">
          <a:extLst>
            <a:ext uri="{FF2B5EF4-FFF2-40B4-BE49-F238E27FC236}">
              <a16:creationId xmlns:a16="http://schemas.microsoft.com/office/drawing/2014/main" id="{CE665732-CF52-47E8-8671-E0988E70E45C}"/>
            </a:ext>
          </a:extLst>
        </xdr:cNvPr>
        <xdr:cNvSpPr/>
      </xdr:nvSpPr>
      <xdr:spPr>
        <a:xfrm>
          <a:off x="15430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147065</xdr:rowOff>
    </xdr:from>
    <xdr:to>
      <xdr:col>85</xdr:col>
      <xdr:colOff>127000</xdr:colOff>
      <xdr:row>104</xdr:row>
      <xdr:rowOff>62485</xdr:rowOff>
    </xdr:to>
    <xdr:cxnSp macro="">
      <xdr:nvCxnSpPr>
        <xdr:cNvPr id="725" name="直線コネクタ 724">
          <a:extLst>
            <a:ext uri="{FF2B5EF4-FFF2-40B4-BE49-F238E27FC236}">
              <a16:creationId xmlns:a16="http://schemas.microsoft.com/office/drawing/2014/main" id="{CF925959-6CEF-4678-8452-0F34692794E6}"/>
            </a:ext>
          </a:extLst>
        </xdr:cNvPr>
        <xdr:cNvCxnSpPr/>
      </xdr:nvCxnSpPr>
      <xdr:spPr>
        <a:xfrm flipV="1">
          <a:off x="15481300" y="178064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726" name="n_1aveValue【庁舎】&#10;有形固定資産減価償却率">
          <a:extLst>
            <a:ext uri="{FF2B5EF4-FFF2-40B4-BE49-F238E27FC236}">
              <a16:creationId xmlns:a16="http://schemas.microsoft.com/office/drawing/2014/main" id="{626E9627-6C5C-4E53-834D-44DCAAC92BC5}"/>
            </a:ext>
          </a:extLst>
        </xdr:cNvPr>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727" name="n_2aveValue【庁舎】&#10;有形固定資産減価償却率">
          <a:extLst>
            <a:ext uri="{FF2B5EF4-FFF2-40B4-BE49-F238E27FC236}">
              <a16:creationId xmlns:a16="http://schemas.microsoft.com/office/drawing/2014/main" id="{7D13FA04-14BD-440B-80EA-BDB31B7FD183}"/>
            </a:ext>
          </a:extLst>
        </xdr:cNvPr>
        <xdr:cNvSpPr txBox="1"/>
      </xdr:nvSpPr>
      <xdr:spPr>
        <a:xfrm>
          <a:off x="14389744" y="1771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728" name="n_3aveValue【庁舎】&#10;有形固定資産減価償却率">
          <a:extLst>
            <a:ext uri="{FF2B5EF4-FFF2-40B4-BE49-F238E27FC236}">
              <a16:creationId xmlns:a16="http://schemas.microsoft.com/office/drawing/2014/main" id="{AA1CA751-320F-47DA-9ADB-1D660AEF57FD}"/>
            </a:ext>
          </a:extLst>
        </xdr:cNvPr>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129812</xdr:rowOff>
    </xdr:from>
    <xdr:ext cx="405111" cy="259045"/>
    <xdr:sp macro="" textlink="">
      <xdr:nvSpPr>
        <xdr:cNvPr id="729" name="n_1mainValue【庁舎】&#10;有形固定資産減価償却率">
          <a:extLst>
            <a:ext uri="{FF2B5EF4-FFF2-40B4-BE49-F238E27FC236}">
              <a16:creationId xmlns:a16="http://schemas.microsoft.com/office/drawing/2014/main" id="{3C0FFFAC-05CA-4F30-8142-70D985B21145}"/>
            </a:ext>
          </a:extLst>
        </xdr:cNvPr>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D041AF12-673C-4837-81B2-EB8C4FADF9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3115315E-50DF-4B25-908C-7947EDEF06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DF269963-4B33-45A5-BF38-E297860AD3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C6E7712E-A646-4228-9190-90807C8D17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9A7B1F83-ECE8-4139-883D-1670295878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B5F3C6FE-CFD0-47C7-92B9-EE1B692154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CE9C3627-4CBF-4F3D-AF94-DB2D457BC7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8CD62898-D18F-4AA6-B591-2C5B6DDA9F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AED11900-2918-455C-A687-5F71734B49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BC2C5EA6-B08B-4490-8F41-CF137142FB2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D0E094DA-9869-48DC-8413-D265570680D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741" name="直線コネクタ 740">
          <a:extLst>
            <a:ext uri="{FF2B5EF4-FFF2-40B4-BE49-F238E27FC236}">
              <a16:creationId xmlns:a16="http://schemas.microsoft.com/office/drawing/2014/main" id="{03B95FB6-96D2-41A2-A44B-48EF3DCDFC09}"/>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42" name="テキスト ボックス 741">
          <a:extLst>
            <a:ext uri="{FF2B5EF4-FFF2-40B4-BE49-F238E27FC236}">
              <a16:creationId xmlns:a16="http://schemas.microsoft.com/office/drawing/2014/main" id="{A4130FA8-46D1-452F-8D55-1234243603CD}"/>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43" name="直線コネクタ 742">
          <a:extLst>
            <a:ext uri="{FF2B5EF4-FFF2-40B4-BE49-F238E27FC236}">
              <a16:creationId xmlns:a16="http://schemas.microsoft.com/office/drawing/2014/main" id="{7DA69B9F-7E7D-43AE-8938-EFA998433673}"/>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44" name="テキスト ボックス 743">
          <a:extLst>
            <a:ext uri="{FF2B5EF4-FFF2-40B4-BE49-F238E27FC236}">
              <a16:creationId xmlns:a16="http://schemas.microsoft.com/office/drawing/2014/main" id="{9526955F-9092-4386-92DB-8A5EF80DDECA}"/>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45" name="直線コネクタ 744">
          <a:extLst>
            <a:ext uri="{FF2B5EF4-FFF2-40B4-BE49-F238E27FC236}">
              <a16:creationId xmlns:a16="http://schemas.microsoft.com/office/drawing/2014/main" id="{D0FBE539-D4D2-4128-B66C-8EB2ECE6D2DF}"/>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46" name="テキスト ボックス 745">
          <a:extLst>
            <a:ext uri="{FF2B5EF4-FFF2-40B4-BE49-F238E27FC236}">
              <a16:creationId xmlns:a16="http://schemas.microsoft.com/office/drawing/2014/main" id="{60E434C7-C4D0-4759-9C00-5F7CB272675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a:extLst>
            <a:ext uri="{FF2B5EF4-FFF2-40B4-BE49-F238E27FC236}">
              <a16:creationId xmlns:a16="http://schemas.microsoft.com/office/drawing/2014/main" id="{D6D3866B-BB63-4B24-AEED-307B18BE488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a:extLst>
            <a:ext uri="{FF2B5EF4-FFF2-40B4-BE49-F238E27FC236}">
              <a16:creationId xmlns:a16="http://schemas.microsoft.com/office/drawing/2014/main" id="{B4008D1E-89CB-4F46-BCA7-F13073B4563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49" name="直線コネクタ 748">
          <a:extLst>
            <a:ext uri="{FF2B5EF4-FFF2-40B4-BE49-F238E27FC236}">
              <a16:creationId xmlns:a16="http://schemas.microsoft.com/office/drawing/2014/main" id="{619DC2BA-252C-4BF6-AD62-B2D5DF1B13D6}"/>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50" name="テキスト ボックス 749">
          <a:extLst>
            <a:ext uri="{FF2B5EF4-FFF2-40B4-BE49-F238E27FC236}">
              <a16:creationId xmlns:a16="http://schemas.microsoft.com/office/drawing/2014/main" id="{B332B486-8F3B-4871-9698-13B8FCCAEBFF}"/>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51" name="直線コネクタ 750">
          <a:extLst>
            <a:ext uri="{FF2B5EF4-FFF2-40B4-BE49-F238E27FC236}">
              <a16:creationId xmlns:a16="http://schemas.microsoft.com/office/drawing/2014/main" id="{EB7A07DC-3C71-42A0-B487-EC814F10DF27}"/>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52" name="テキスト ボックス 751">
          <a:extLst>
            <a:ext uri="{FF2B5EF4-FFF2-40B4-BE49-F238E27FC236}">
              <a16:creationId xmlns:a16="http://schemas.microsoft.com/office/drawing/2014/main" id="{67F1746C-6784-4F22-957A-76702B46D994}"/>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53" name="直線コネクタ 752">
          <a:extLst>
            <a:ext uri="{FF2B5EF4-FFF2-40B4-BE49-F238E27FC236}">
              <a16:creationId xmlns:a16="http://schemas.microsoft.com/office/drawing/2014/main" id="{261CE71C-1C8D-433F-ACF0-C1A9365E10F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54" name="テキスト ボックス 753">
          <a:extLst>
            <a:ext uri="{FF2B5EF4-FFF2-40B4-BE49-F238E27FC236}">
              <a16:creationId xmlns:a16="http://schemas.microsoft.com/office/drawing/2014/main" id="{05D8DCE5-2461-44BE-9CA3-1AE0A0AD4951}"/>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a:extLst>
            <a:ext uri="{FF2B5EF4-FFF2-40B4-BE49-F238E27FC236}">
              <a16:creationId xmlns:a16="http://schemas.microsoft.com/office/drawing/2014/main" id="{CEDC31FF-5779-487B-9CA1-FED21F70CE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a:extLst>
            <a:ext uri="{FF2B5EF4-FFF2-40B4-BE49-F238E27FC236}">
              <a16:creationId xmlns:a16="http://schemas.microsoft.com/office/drawing/2014/main" id="{C199CEF0-00D3-4F62-89A1-23FF9976DAD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a:extLst>
            <a:ext uri="{FF2B5EF4-FFF2-40B4-BE49-F238E27FC236}">
              <a16:creationId xmlns:a16="http://schemas.microsoft.com/office/drawing/2014/main" id="{F66A9503-A0DE-4C45-9F33-E651454359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758" name="直線コネクタ 757">
          <a:extLst>
            <a:ext uri="{FF2B5EF4-FFF2-40B4-BE49-F238E27FC236}">
              <a16:creationId xmlns:a16="http://schemas.microsoft.com/office/drawing/2014/main" id="{6607EB58-ECE9-4789-98C5-CD6093285DC7}"/>
            </a:ext>
          </a:extLst>
        </xdr:cNvPr>
        <xdr:cNvCxnSpPr/>
      </xdr:nvCxnSpPr>
      <xdr:spPr>
        <a:xfrm flipV="1">
          <a:off x="22160864" y="172402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759" name="【庁舎】&#10;一人当たり面積最小値テキスト">
          <a:extLst>
            <a:ext uri="{FF2B5EF4-FFF2-40B4-BE49-F238E27FC236}">
              <a16:creationId xmlns:a16="http://schemas.microsoft.com/office/drawing/2014/main" id="{7699BEEB-A6DA-447E-A431-803DA45215C2}"/>
            </a:ext>
          </a:extLst>
        </xdr:cNvPr>
        <xdr:cNvSpPr txBox="1"/>
      </xdr:nvSpPr>
      <xdr:spPr>
        <a:xfrm>
          <a:off x="221996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760" name="直線コネクタ 759">
          <a:extLst>
            <a:ext uri="{FF2B5EF4-FFF2-40B4-BE49-F238E27FC236}">
              <a16:creationId xmlns:a16="http://schemas.microsoft.com/office/drawing/2014/main" id="{CCAE47F5-6D8B-473C-93B1-07A12E83E5B9}"/>
            </a:ext>
          </a:extLst>
        </xdr:cNvPr>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761" name="【庁舎】&#10;一人当たり面積最大値テキスト">
          <a:extLst>
            <a:ext uri="{FF2B5EF4-FFF2-40B4-BE49-F238E27FC236}">
              <a16:creationId xmlns:a16="http://schemas.microsoft.com/office/drawing/2014/main" id="{B1ED95C9-CA35-4DC7-9028-37F7A30B0866}"/>
            </a:ext>
          </a:extLst>
        </xdr:cNvPr>
        <xdr:cNvSpPr txBox="1"/>
      </xdr:nvSpPr>
      <xdr:spPr>
        <a:xfrm>
          <a:off x="221996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762" name="直線コネクタ 761">
          <a:extLst>
            <a:ext uri="{FF2B5EF4-FFF2-40B4-BE49-F238E27FC236}">
              <a16:creationId xmlns:a16="http://schemas.microsoft.com/office/drawing/2014/main" id="{1CF1CF11-5CA1-430E-BCE3-889D40DC0E77}"/>
            </a:ext>
          </a:extLst>
        </xdr:cNvPr>
        <xdr:cNvCxnSpPr/>
      </xdr:nvCxnSpPr>
      <xdr:spPr>
        <a:xfrm>
          <a:off x="22072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763" name="【庁舎】&#10;一人当たり面積平均値テキスト">
          <a:extLst>
            <a:ext uri="{FF2B5EF4-FFF2-40B4-BE49-F238E27FC236}">
              <a16:creationId xmlns:a16="http://schemas.microsoft.com/office/drawing/2014/main" id="{69443793-89C3-414A-A923-F88C63CAC548}"/>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764" name="フローチャート: 判断 763">
          <a:extLst>
            <a:ext uri="{FF2B5EF4-FFF2-40B4-BE49-F238E27FC236}">
              <a16:creationId xmlns:a16="http://schemas.microsoft.com/office/drawing/2014/main" id="{4E6B1446-7B58-4FA7-B3D9-F63404934DFF}"/>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765" name="フローチャート: 判断 764">
          <a:extLst>
            <a:ext uri="{FF2B5EF4-FFF2-40B4-BE49-F238E27FC236}">
              <a16:creationId xmlns:a16="http://schemas.microsoft.com/office/drawing/2014/main" id="{0661D33B-2DE6-455E-ACDB-821F7328DEBD}"/>
            </a:ext>
          </a:extLst>
        </xdr:cNvPr>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766" name="フローチャート: 判断 765">
          <a:extLst>
            <a:ext uri="{FF2B5EF4-FFF2-40B4-BE49-F238E27FC236}">
              <a16:creationId xmlns:a16="http://schemas.microsoft.com/office/drawing/2014/main" id="{B0985985-0277-4207-B5D9-65D3A16BCA46}"/>
            </a:ext>
          </a:extLst>
        </xdr:cNvPr>
        <xdr:cNvSpPr/>
      </xdr:nvSpPr>
      <xdr:spPr>
        <a:xfrm>
          <a:off x="20383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767" name="フローチャート: 判断 766">
          <a:extLst>
            <a:ext uri="{FF2B5EF4-FFF2-40B4-BE49-F238E27FC236}">
              <a16:creationId xmlns:a16="http://schemas.microsoft.com/office/drawing/2014/main" id="{412E5153-66BB-418F-AD8B-3E3BF1885856}"/>
            </a:ext>
          </a:extLst>
        </xdr:cNvPr>
        <xdr:cNvSpPr/>
      </xdr:nvSpPr>
      <xdr:spPr>
        <a:xfrm>
          <a:off x="19494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D6F06417-B438-4947-8C3E-8C429F383B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F82509B-9B48-4112-9E78-7C44C4D796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38A1D01-3F1B-4FD6-8687-F0C734268E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F46D243-A5CF-421F-925C-C89D0D883D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34F898C-4C30-4A1D-A54D-B29D0DD664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15875</xdr:rowOff>
    </xdr:from>
    <xdr:to>
      <xdr:col>116</xdr:col>
      <xdr:colOff>114300</xdr:colOff>
      <xdr:row>103</xdr:row>
      <xdr:rowOff>117475</xdr:rowOff>
    </xdr:to>
    <xdr:sp macro="" textlink="">
      <xdr:nvSpPr>
        <xdr:cNvPr id="773" name="楕円 772">
          <a:extLst>
            <a:ext uri="{FF2B5EF4-FFF2-40B4-BE49-F238E27FC236}">
              <a16:creationId xmlns:a16="http://schemas.microsoft.com/office/drawing/2014/main" id="{9C7E655D-AA73-4639-8E62-38D7C5059D6B}"/>
            </a:ext>
          </a:extLst>
        </xdr:cNvPr>
        <xdr:cNvSpPr/>
      </xdr:nvSpPr>
      <xdr:spPr>
        <a:xfrm>
          <a:off x="22110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38752</xdr:rowOff>
    </xdr:from>
    <xdr:ext cx="469744" cy="259045"/>
    <xdr:sp macro="" textlink="">
      <xdr:nvSpPr>
        <xdr:cNvPr id="774" name="【庁舎】&#10;一人当たり面積該当値テキスト">
          <a:extLst>
            <a:ext uri="{FF2B5EF4-FFF2-40B4-BE49-F238E27FC236}">
              <a16:creationId xmlns:a16="http://schemas.microsoft.com/office/drawing/2014/main" id="{E721FEFD-3972-4960-B3E7-841CCFD12733}"/>
            </a:ext>
          </a:extLst>
        </xdr:cNvPr>
        <xdr:cNvSpPr txBox="1"/>
      </xdr:nvSpPr>
      <xdr:spPr>
        <a:xfrm>
          <a:off x="22199600" y="175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xdr:rowOff>
    </xdr:from>
    <xdr:to>
      <xdr:col>112</xdr:col>
      <xdr:colOff>38100</xdr:colOff>
      <xdr:row>103</xdr:row>
      <xdr:rowOff>117475</xdr:rowOff>
    </xdr:to>
    <xdr:sp macro="" textlink="">
      <xdr:nvSpPr>
        <xdr:cNvPr id="775" name="楕円 774">
          <a:extLst>
            <a:ext uri="{FF2B5EF4-FFF2-40B4-BE49-F238E27FC236}">
              <a16:creationId xmlns:a16="http://schemas.microsoft.com/office/drawing/2014/main" id="{F71DCAA0-127D-42EF-B457-D4B41877714C}"/>
            </a:ext>
          </a:extLst>
        </xdr:cNvPr>
        <xdr:cNvSpPr/>
      </xdr:nvSpPr>
      <xdr:spPr>
        <a:xfrm>
          <a:off x="21272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66675</xdr:rowOff>
    </xdr:from>
    <xdr:to>
      <xdr:col>116</xdr:col>
      <xdr:colOff>63500</xdr:colOff>
      <xdr:row>103</xdr:row>
      <xdr:rowOff>66675</xdr:rowOff>
    </xdr:to>
    <xdr:cxnSp macro="">
      <xdr:nvCxnSpPr>
        <xdr:cNvPr id="776" name="直線コネクタ 775">
          <a:extLst>
            <a:ext uri="{FF2B5EF4-FFF2-40B4-BE49-F238E27FC236}">
              <a16:creationId xmlns:a16="http://schemas.microsoft.com/office/drawing/2014/main" id="{058765BD-AE9A-4D1F-910F-AE1CD338E4FE}"/>
            </a:ext>
          </a:extLst>
        </xdr:cNvPr>
        <xdr:cNvCxnSpPr/>
      </xdr:nvCxnSpPr>
      <xdr:spPr>
        <a:xfrm>
          <a:off x="21323300" y="17726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165752</xdr:rowOff>
    </xdr:from>
    <xdr:ext cx="469744" cy="259045"/>
    <xdr:sp macro="" textlink="">
      <xdr:nvSpPr>
        <xdr:cNvPr id="777" name="n_1aveValue【庁舎】&#10;一人当たり面積">
          <a:extLst>
            <a:ext uri="{FF2B5EF4-FFF2-40B4-BE49-F238E27FC236}">
              <a16:creationId xmlns:a16="http://schemas.microsoft.com/office/drawing/2014/main" id="{5D66C708-5A91-4FCA-A099-399D96728DE9}"/>
            </a:ext>
          </a:extLst>
        </xdr:cNvPr>
        <xdr:cNvSpPr txBox="1"/>
      </xdr:nvSpPr>
      <xdr:spPr>
        <a:xfrm>
          <a:off x="210757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778" name="n_2aveValue【庁舎】&#10;一人当たり面積">
          <a:extLst>
            <a:ext uri="{FF2B5EF4-FFF2-40B4-BE49-F238E27FC236}">
              <a16:creationId xmlns:a16="http://schemas.microsoft.com/office/drawing/2014/main" id="{D6F0B235-F939-4A8F-BE56-93DAF110B66A}"/>
            </a:ext>
          </a:extLst>
        </xdr:cNvPr>
        <xdr:cNvSpPr txBox="1"/>
      </xdr:nvSpPr>
      <xdr:spPr>
        <a:xfrm>
          <a:off x="20199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779" name="n_3aveValue【庁舎】&#10;一人当たり面積">
          <a:extLst>
            <a:ext uri="{FF2B5EF4-FFF2-40B4-BE49-F238E27FC236}">
              <a16:creationId xmlns:a16="http://schemas.microsoft.com/office/drawing/2014/main" id="{49C65C49-060E-46B3-B5C6-3363611902FC}"/>
            </a:ext>
          </a:extLst>
        </xdr:cNvPr>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134002</xdr:rowOff>
    </xdr:from>
    <xdr:ext cx="469744" cy="259045"/>
    <xdr:sp macro="" textlink="">
      <xdr:nvSpPr>
        <xdr:cNvPr id="780" name="n_1mainValue【庁舎】&#10;一人当たり面積">
          <a:extLst>
            <a:ext uri="{FF2B5EF4-FFF2-40B4-BE49-F238E27FC236}">
              <a16:creationId xmlns:a16="http://schemas.microsoft.com/office/drawing/2014/main" id="{D943E272-745F-4489-93B1-A6571B07CA20}"/>
            </a:ext>
          </a:extLst>
        </xdr:cNvPr>
        <xdr:cNvSpPr txBox="1"/>
      </xdr:nvSpPr>
      <xdr:spPr>
        <a:xfrm>
          <a:off x="21075727" y="1745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id="{03984577-E485-4345-8B45-65EA451B0C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id="{AC3D8C82-5B14-4274-A4DF-11CC449D3F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id="{93019E7F-DDEB-4378-A9BA-8AE11D7BC3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類似団体と比較して有形固定資産減価償却率が高くなっている施設は，庁舎（</a:t>
          </a:r>
          <a:r>
            <a:rPr kumimoji="1" lang="en-US" altLang="ja-JP" sz="1300">
              <a:latin typeface="ＭＳ Ｐゴシック" panose="020B0600070205080204" pitchFamily="50" charset="-128"/>
              <a:ea typeface="ＭＳ Ｐゴシック" panose="020B0600070205080204" pitchFamily="50" charset="-128"/>
            </a:rPr>
            <a:t>57.2</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53.2</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％）等である。</a:t>
          </a:r>
        </a:p>
        <a:p>
          <a:r>
            <a:rPr kumimoji="1" lang="ja-JP" altLang="en-US" sz="1300">
              <a:latin typeface="ＭＳ Ｐゴシック" panose="020B0600070205080204" pitchFamily="50" charset="-128"/>
              <a:ea typeface="ＭＳ Ｐゴシック" panose="020B0600070205080204" pitchFamily="50" charset="-128"/>
            </a:rPr>
            <a:t>　　庁舎については，本市では，特に本庁舎が老朽化しており，耐震性能が不足するなどの課題があったため，平成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月に市庁舎整備基本計画を策定し，防災拠点としても機能する効率的・効果的な庁舎の実現を目指すこととなった。平成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年度以降，再整備事業に着手している。</a:t>
          </a:r>
        </a:p>
        <a:p>
          <a:r>
            <a:rPr kumimoji="1" lang="ja-JP" altLang="en-US" sz="1300">
              <a:latin typeface="ＭＳ Ｐゴシック" panose="020B0600070205080204" pitchFamily="50" charset="-128"/>
              <a:ea typeface="ＭＳ Ｐゴシック" panose="020B0600070205080204" pitchFamily="50" charset="-128"/>
            </a:rPr>
            <a:t>　  その他の施設についても京都市公共施設マネジメント基本計画に基づき，適正な施設管理に取り組んでいる。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1009_&#20140;&#3711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229.6</v>
          </cell>
          <cell r="CF51">
            <v>226.2</v>
          </cell>
          <cell r="CN51">
            <v>197.4</v>
          </cell>
          <cell r="CV51">
            <v>191.2</v>
          </cell>
        </row>
        <row r="53">
          <cell r="BX53">
            <v>59.3</v>
          </cell>
          <cell r="CF53">
            <v>61.3</v>
          </cell>
          <cell r="CN53">
            <v>63.1</v>
          </cell>
          <cell r="CV53">
            <v>64.3</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228.9</v>
          </cell>
          <cell r="BX73">
            <v>229.6</v>
          </cell>
          <cell r="CF73">
            <v>226.2</v>
          </cell>
          <cell r="CN73">
            <v>197.4</v>
          </cell>
          <cell r="CV73">
            <v>191.2</v>
          </cell>
        </row>
        <row r="75">
          <cell r="BP75">
            <v>15</v>
          </cell>
          <cell r="BX75">
            <v>15.2</v>
          </cell>
          <cell r="CF75">
            <v>15.2</v>
          </cell>
          <cell r="CN75">
            <v>12.8</v>
          </cell>
          <cell r="CV75">
            <v>11.4</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election activeCell="AM2" sqref="AM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769548180</v>
      </c>
      <c r="BO4" s="423"/>
      <c r="BP4" s="423"/>
      <c r="BQ4" s="423"/>
      <c r="BR4" s="423"/>
      <c r="BS4" s="423"/>
      <c r="BT4" s="423"/>
      <c r="BU4" s="424"/>
      <c r="BV4" s="422">
        <v>764305222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0.1</v>
      </c>
      <c r="CU4" s="604"/>
      <c r="CV4" s="604"/>
      <c r="CW4" s="604"/>
      <c r="CX4" s="604"/>
      <c r="CY4" s="604"/>
      <c r="CZ4" s="604"/>
      <c r="DA4" s="605"/>
      <c r="DB4" s="603">
        <v>0.1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765910124</v>
      </c>
      <c r="BO5" s="428"/>
      <c r="BP5" s="428"/>
      <c r="BQ5" s="428"/>
      <c r="BR5" s="428"/>
      <c r="BS5" s="428"/>
      <c r="BT5" s="428"/>
      <c r="BU5" s="429"/>
      <c r="BV5" s="427">
        <v>761875901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97.7</v>
      </c>
      <c r="CU5" s="398"/>
      <c r="CV5" s="398"/>
      <c r="CW5" s="398"/>
      <c r="CX5" s="398"/>
      <c r="CY5" s="398"/>
      <c r="CZ5" s="398"/>
      <c r="DA5" s="399"/>
      <c r="DB5" s="397">
        <v>98.4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3638056</v>
      </c>
      <c r="BO6" s="428"/>
      <c r="BP6" s="428"/>
      <c r="BQ6" s="428"/>
      <c r="BR6" s="428"/>
      <c r="BS6" s="428"/>
      <c r="BT6" s="428"/>
      <c r="BU6" s="429"/>
      <c r="BV6" s="427">
        <v>2429321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109.1</v>
      </c>
      <c r="CU6" s="578"/>
      <c r="CV6" s="578"/>
      <c r="CW6" s="578"/>
      <c r="CX6" s="578"/>
      <c r="CY6" s="578"/>
      <c r="CZ6" s="578"/>
      <c r="DA6" s="579"/>
      <c r="DB6" s="577">
        <v>110.8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3291576</v>
      </c>
      <c r="BO7" s="428"/>
      <c r="BP7" s="428"/>
      <c r="BQ7" s="428"/>
      <c r="BR7" s="428"/>
      <c r="BS7" s="428"/>
      <c r="BT7" s="428"/>
      <c r="BU7" s="429"/>
      <c r="BV7" s="427">
        <v>2069437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401859108</v>
      </c>
      <c r="CU7" s="428"/>
      <c r="CV7" s="428"/>
      <c r="CW7" s="428"/>
      <c r="CX7" s="428"/>
      <c r="CY7" s="428"/>
      <c r="CZ7" s="428"/>
      <c r="DA7" s="429"/>
      <c r="DB7" s="427">
        <v>402633179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346480</v>
      </c>
      <c r="BO8" s="428"/>
      <c r="BP8" s="428"/>
      <c r="BQ8" s="428"/>
      <c r="BR8" s="428"/>
      <c r="BS8" s="428"/>
      <c r="BT8" s="428"/>
      <c r="BU8" s="429"/>
      <c r="BV8" s="427">
        <v>359884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0.8</v>
      </c>
      <c r="CU8" s="541"/>
      <c r="CV8" s="541"/>
      <c r="CW8" s="541"/>
      <c r="CX8" s="541"/>
      <c r="CY8" s="541"/>
      <c r="CZ8" s="541"/>
      <c r="DA8" s="542"/>
      <c r="DB8" s="540">
        <v>0.81</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1475183</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-13404</v>
      </c>
      <c r="BO9" s="428"/>
      <c r="BP9" s="428"/>
      <c r="BQ9" s="428"/>
      <c r="BR9" s="428"/>
      <c r="BS9" s="428"/>
      <c r="BT9" s="428"/>
      <c r="BU9" s="429"/>
      <c r="BV9" s="427">
        <v>-112630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17.2</v>
      </c>
      <c r="CU9" s="398"/>
      <c r="CV9" s="398"/>
      <c r="CW9" s="398"/>
      <c r="CX9" s="398"/>
      <c r="CY9" s="398"/>
      <c r="CZ9" s="398"/>
      <c r="DA9" s="399"/>
      <c r="DB9" s="397">
        <v>17.100000000000001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1474015</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109</v>
      </c>
      <c r="AV10" s="485"/>
      <c r="AW10" s="485"/>
      <c r="AX10" s="485"/>
      <c r="AY10" s="407" t="s">
        <v>120</v>
      </c>
      <c r="AZ10" s="408"/>
      <c r="BA10" s="408"/>
      <c r="BB10" s="408"/>
      <c r="BC10" s="408"/>
      <c r="BD10" s="408"/>
      <c r="BE10" s="408"/>
      <c r="BF10" s="408"/>
      <c r="BG10" s="408"/>
      <c r="BH10" s="408"/>
      <c r="BI10" s="408"/>
      <c r="BJ10" s="408"/>
      <c r="BK10" s="408"/>
      <c r="BL10" s="408"/>
      <c r="BM10" s="409"/>
      <c r="BN10" s="427">
        <v>297</v>
      </c>
      <c r="BO10" s="428"/>
      <c r="BP10" s="428"/>
      <c r="BQ10" s="428"/>
      <c r="BR10" s="428"/>
      <c r="BS10" s="428"/>
      <c r="BT10" s="428"/>
      <c r="BU10" s="429"/>
      <c r="BV10" s="427">
        <v>1005710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1866</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1412570</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160000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1366119</v>
      </c>
      <c r="S13" s="531"/>
      <c r="T13" s="531"/>
      <c r="U13" s="531"/>
      <c r="V13" s="532"/>
      <c r="W13" s="518" t="s">
        <v>138</v>
      </c>
      <c r="X13" s="440"/>
      <c r="Y13" s="440"/>
      <c r="Z13" s="440"/>
      <c r="AA13" s="440"/>
      <c r="AB13" s="441"/>
      <c r="AC13" s="403">
        <v>5052</v>
      </c>
      <c r="AD13" s="404"/>
      <c r="AE13" s="404"/>
      <c r="AF13" s="404"/>
      <c r="AG13" s="405"/>
      <c r="AH13" s="403">
        <v>5229</v>
      </c>
      <c r="AI13" s="404"/>
      <c r="AJ13" s="404"/>
      <c r="AK13" s="404"/>
      <c r="AL13" s="406"/>
      <c r="AM13" s="496" t="s">
        <v>139</v>
      </c>
      <c r="AN13" s="401"/>
      <c r="AO13" s="401"/>
      <c r="AP13" s="401"/>
      <c r="AQ13" s="401"/>
      <c r="AR13" s="401"/>
      <c r="AS13" s="401"/>
      <c r="AT13" s="402"/>
      <c r="AU13" s="484" t="s">
        <v>125</v>
      </c>
      <c r="AV13" s="485"/>
      <c r="AW13" s="485"/>
      <c r="AX13" s="485"/>
      <c r="AY13" s="407" t="s">
        <v>140</v>
      </c>
      <c r="AZ13" s="408"/>
      <c r="BA13" s="408"/>
      <c r="BB13" s="408"/>
      <c r="BC13" s="408"/>
      <c r="BD13" s="408"/>
      <c r="BE13" s="408"/>
      <c r="BF13" s="408"/>
      <c r="BG13" s="408"/>
      <c r="BH13" s="408"/>
      <c r="BI13" s="408"/>
      <c r="BJ13" s="408"/>
      <c r="BK13" s="408"/>
      <c r="BL13" s="408"/>
      <c r="BM13" s="409"/>
      <c r="BN13" s="427">
        <v>-13107</v>
      </c>
      <c r="BO13" s="428"/>
      <c r="BP13" s="428"/>
      <c r="BQ13" s="428"/>
      <c r="BR13" s="428"/>
      <c r="BS13" s="428"/>
      <c r="BT13" s="428"/>
      <c r="BU13" s="429"/>
      <c r="BV13" s="427">
        <v>734946</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11.4</v>
      </c>
      <c r="CU13" s="398"/>
      <c r="CV13" s="398"/>
      <c r="CW13" s="398"/>
      <c r="CX13" s="398"/>
      <c r="CY13" s="398"/>
      <c r="CZ13" s="398"/>
      <c r="DA13" s="399"/>
      <c r="DB13" s="397">
        <v>12.8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1415775</v>
      </c>
      <c r="S14" s="531"/>
      <c r="T14" s="531"/>
      <c r="U14" s="531"/>
      <c r="V14" s="532"/>
      <c r="W14" s="533"/>
      <c r="X14" s="443"/>
      <c r="Y14" s="443"/>
      <c r="Z14" s="443"/>
      <c r="AA14" s="443"/>
      <c r="AB14" s="444"/>
      <c r="AC14" s="523">
        <v>0.9</v>
      </c>
      <c r="AD14" s="524"/>
      <c r="AE14" s="524"/>
      <c r="AF14" s="524"/>
      <c r="AG14" s="525"/>
      <c r="AH14" s="523">
        <v>0.9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191.2</v>
      </c>
      <c r="CU14" s="535"/>
      <c r="CV14" s="535"/>
      <c r="CW14" s="535"/>
      <c r="CX14" s="535"/>
      <c r="CY14" s="535"/>
      <c r="CZ14" s="535"/>
      <c r="DA14" s="536"/>
      <c r="DB14" s="534">
        <v>197.4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144</v>
      </c>
      <c r="N15" s="528"/>
      <c r="O15" s="528"/>
      <c r="P15" s="528"/>
      <c r="Q15" s="529"/>
      <c r="R15" s="530">
        <v>1371493</v>
      </c>
      <c r="S15" s="531"/>
      <c r="T15" s="531"/>
      <c r="U15" s="531"/>
      <c r="V15" s="532"/>
      <c r="W15" s="518" t="s">
        <v>145</v>
      </c>
      <c r="X15" s="440"/>
      <c r="Y15" s="440"/>
      <c r="Z15" s="440"/>
      <c r="AA15" s="440"/>
      <c r="AB15" s="441"/>
      <c r="AC15" s="403">
        <v>127299</v>
      </c>
      <c r="AD15" s="404"/>
      <c r="AE15" s="404"/>
      <c r="AF15" s="404"/>
      <c r="AG15" s="405"/>
      <c r="AH15" s="403">
        <v>131687</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237248801</v>
      </c>
      <c r="BO15" s="423"/>
      <c r="BP15" s="423"/>
      <c r="BQ15" s="423"/>
      <c r="BR15" s="423"/>
      <c r="BS15" s="423"/>
      <c r="BT15" s="423"/>
      <c r="BU15" s="424"/>
      <c r="BV15" s="422">
        <v>233064181</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21.6</v>
      </c>
      <c r="AD16" s="524"/>
      <c r="AE16" s="524"/>
      <c r="AF16" s="524"/>
      <c r="AG16" s="525"/>
      <c r="AH16" s="523">
        <v>21.7</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295924133</v>
      </c>
      <c r="BO16" s="428"/>
      <c r="BP16" s="428"/>
      <c r="BQ16" s="428"/>
      <c r="BR16" s="428"/>
      <c r="BS16" s="428"/>
      <c r="BT16" s="428"/>
      <c r="BU16" s="429"/>
      <c r="BV16" s="427">
        <v>295594677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458246</v>
      </c>
      <c r="AD17" s="404"/>
      <c r="AE17" s="404"/>
      <c r="AF17" s="404"/>
      <c r="AG17" s="405"/>
      <c r="AH17" s="403">
        <v>471275</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299669745</v>
      </c>
      <c r="BO17" s="428"/>
      <c r="BP17" s="428"/>
      <c r="BQ17" s="428"/>
      <c r="BR17" s="428"/>
      <c r="BS17" s="428"/>
      <c r="BT17" s="428"/>
      <c r="BU17" s="429"/>
      <c r="BV17" s="427">
        <v>294313537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827.83</v>
      </c>
      <c r="M18" s="492"/>
      <c r="N18" s="492"/>
      <c r="O18" s="492"/>
      <c r="P18" s="492"/>
      <c r="Q18" s="492"/>
      <c r="R18" s="493"/>
      <c r="S18" s="493"/>
      <c r="T18" s="493"/>
      <c r="U18" s="493"/>
      <c r="V18" s="494"/>
      <c r="W18" s="508"/>
      <c r="X18" s="509"/>
      <c r="Y18" s="509"/>
      <c r="Z18" s="509"/>
      <c r="AA18" s="509"/>
      <c r="AB18" s="519"/>
      <c r="AC18" s="391">
        <v>77.599999999999994</v>
      </c>
      <c r="AD18" s="392"/>
      <c r="AE18" s="392"/>
      <c r="AF18" s="392"/>
      <c r="AG18" s="495"/>
      <c r="AH18" s="391">
        <v>77.5</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408063427</v>
      </c>
      <c r="BO18" s="428"/>
      <c r="BP18" s="428"/>
      <c r="BQ18" s="428"/>
      <c r="BR18" s="428"/>
      <c r="BS18" s="428"/>
      <c r="BT18" s="428"/>
      <c r="BU18" s="429"/>
      <c r="BV18" s="427">
        <v>403643224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1782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457259186</v>
      </c>
      <c r="BO19" s="428"/>
      <c r="BP19" s="428"/>
      <c r="BQ19" s="428"/>
      <c r="BR19" s="428"/>
      <c r="BS19" s="428"/>
      <c r="BT19" s="428"/>
      <c r="BU19" s="429"/>
      <c r="BV19" s="427">
        <v>447319054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705874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1344696176</v>
      </c>
      <c r="BO23" s="428"/>
      <c r="BP23" s="428"/>
      <c r="BQ23" s="428"/>
      <c r="BR23" s="428"/>
      <c r="BS23" s="428"/>
      <c r="BT23" s="428"/>
      <c r="BU23" s="429"/>
      <c r="BV23" s="427">
        <v>1321828526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11120</v>
      </c>
      <c r="R24" s="404"/>
      <c r="S24" s="404"/>
      <c r="T24" s="404"/>
      <c r="U24" s="404"/>
      <c r="V24" s="405"/>
      <c r="W24" s="469"/>
      <c r="X24" s="460"/>
      <c r="Y24" s="461"/>
      <c r="Z24" s="400" t="s">
        <v>169</v>
      </c>
      <c r="AA24" s="401"/>
      <c r="AB24" s="401"/>
      <c r="AC24" s="401"/>
      <c r="AD24" s="401"/>
      <c r="AE24" s="401"/>
      <c r="AF24" s="401"/>
      <c r="AG24" s="402"/>
      <c r="AH24" s="403">
        <v>10254</v>
      </c>
      <c r="AI24" s="404"/>
      <c r="AJ24" s="404"/>
      <c r="AK24" s="404"/>
      <c r="AL24" s="405"/>
      <c r="AM24" s="403">
        <v>33263976</v>
      </c>
      <c r="AN24" s="404"/>
      <c r="AO24" s="404"/>
      <c r="AP24" s="404"/>
      <c r="AQ24" s="404"/>
      <c r="AR24" s="405"/>
      <c r="AS24" s="403">
        <v>3244</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172512289</v>
      </c>
      <c r="BO24" s="428"/>
      <c r="BP24" s="428"/>
      <c r="BQ24" s="428"/>
      <c r="BR24" s="428"/>
      <c r="BS24" s="428"/>
      <c r="BT24" s="428"/>
      <c r="BU24" s="429"/>
      <c r="BV24" s="427">
        <v>177142535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3</v>
      </c>
      <c r="M25" s="404"/>
      <c r="N25" s="404"/>
      <c r="O25" s="404"/>
      <c r="P25" s="405"/>
      <c r="Q25" s="403">
        <v>9680</v>
      </c>
      <c r="R25" s="404"/>
      <c r="S25" s="404"/>
      <c r="T25" s="404"/>
      <c r="U25" s="404"/>
      <c r="V25" s="405"/>
      <c r="W25" s="469"/>
      <c r="X25" s="460"/>
      <c r="Y25" s="461"/>
      <c r="Z25" s="400" t="s">
        <v>172</v>
      </c>
      <c r="AA25" s="401"/>
      <c r="AB25" s="401"/>
      <c r="AC25" s="401"/>
      <c r="AD25" s="401"/>
      <c r="AE25" s="401"/>
      <c r="AF25" s="401"/>
      <c r="AG25" s="402"/>
      <c r="AH25" s="403">
        <v>1769</v>
      </c>
      <c r="AI25" s="404"/>
      <c r="AJ25" s="404"/>
      <c r="AK25" s="404"/>
      <c r="AL25" s="405"/>
      <c r="AM25" s="403">
        <v>5503359</v>
      </c>
      <c r="AN25" s="404"/>
      <c r="AO25" s="404"/>
      <c r="AP25" s="404"/>
      <c r="AQ25" s="404"/>
      <c r="AR25" s="405"/>
      <c r="AS25" s="403">
        <v>3111</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93756249</v>
      </c>
      <c r="BO25" s="423"/>
      <c r="BP25" s="423"/>
      <c r="BQ25" s="423"/>
      <c r="BR25" s="423"/>
      <c r="BS25" s="423"/>
      <c r="BT25" s="423"/>
      <c r="BU25" s="424"/>
      <c r="BV25" s="422">
        <v>140569231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5730</v>
      </c>
      <c r="R26" s="404"/>
      <c r="S26" s="404"/>
      <c r="T26" s="404"/>
      <c r="U26" s="404"/>
      <c r="V26" s="405"/>
      <c r="W26" s="469"/>
      <c r="X26" s="460"/>
      <c r="Y26" s="461"/>
      <c r="Z26" s="400" t="s">
        <v>175</v>
      </c>
      <c r="AA26" s="482"/>
      <c r="AB26" s="482"/>
      <c r="AC26" s="482"/>
      <c r="AD26" s="482"/>
      <c r="AE26" s="482"/>
      <c r="AF26" s="482"/>
      <c r="AG26" s="483"/>
      <c r="AH26" s="403">
        <v>1118</v>
      </c>
      <c r="AI26" s="404"/>
      <c r="AJ26" s="404"/>
      <c r="AK26" s="404"/>
      <c r="AL26" s="405"/>
      <c r="AM26" s="403">
        <v>3783312</v>
      </c>
      <c r="AN26" s="404"/>
      <c r="AO26" s="404"/>
      <c r="AP26" s="404"/>
      <c r="AQ26" s="404"/>
      <c r="AR26" s="405"/>
      <c r="AS26" s="403">
        <v>3384</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v>2772018</v>
      </c>
      <c r="BO26" s="428"/>
      <c r="BP26" s="428"/>
      <c r="BQ26" s="428"/>
      <c r="BR26" s="428"/>
      <c r="BS26" s="428"/>
      <c r="BT26" s="428"/>
      <c r="BU26" s="429"/>
      <c r="BV26" s="427">
        <v>2805047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11200</v>
      </c>
      <c r="R27" s="404"/>
      <c r="S27" s="404"/>
      <c r="T27" s="404"/>
      <c r="U27" s="404"/>
      <c r="V27" s="405"/>
      <c r="W27" s="469"/>
      <c r="X27" s="460"/>
      <c r="Y27" s="461"/>
      <c r="Z27" s="400" t="s">
        <v>178</v>
      </c>
      <c r="AA27" s="401"/>
      <c r="AB27" s="401"/>
      <c r="AC27" s="401"/>
      <c r="AD27" s="401"/>
      <c r="AE27" s="401"/>
      <c r="AF27" s="401"/>
      <c r="AG27" s="402"/>
      <c r="AH27" s="403">
        <v>6296</v>
      </c>
      <c r="AI27" s="404"/>
      <c r="AJ27" s="404"/>
      <c r="AK27" s="404"/>
      <c r="AL27" s="405"/>
      <c r="AM27" s="403">
        <v>22192386</v>
      </c>
      <c r="AN27" s="404"/>
      <c r="AO27" s="404"/>
      <c r="AP27" s="404"/>
      <c r="AQ27" s="404"/>
      <c r="AR27" s="405"/>
      <c r="AS27" s="403">
        <v>3525</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14717894</v>
      </c>
      <c r="BO27" s="431"/>
      <c r="BP27" s="431"/>
      <c r="BQ27" s="431"/>
      <c r="BR27" s="431"/>
      <c r="BS27" s="431"/>
      <c r="BT27" s="431"/>
      <c r="BU27" s="432"/>
      <c r="BV27" s="430">
        <v>14717770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10300</v>
      </c>
      <c r="R28" s="404"/>
      <c r="S28" s="404"/>
      <c r="T28" s="404"/>
      <c r="U28" s="404"/>
      <c r="V28" s="405"/>
      <c r="W28" s="469"/>
      <c r="X28" s="460"/>
      <c r="Y28" s="461"/>
      <c r="Z28" s="400" t="s">
        <v>181</v>
      </c>
      <c r="AA28" s="401"/>
      <c r="AB28" s="401"/>
      <c r="AC28" s="401"/>
      <c r="AD28" s="401"/>
      <c r="AE28" s="401"/>
      <c r="AF28" s="401"/>
      <c r="AG28" s="402"/>
      <c r="AH28" s="403" t="s">
        <v>128</v>
      </c>
      <c r="AI28" s="404"/>
      <c r="AJ28" s="404"/>
      <c r="AK28" s="404"/>
      <c r="AL28" s="405"/>
      <c r="AM28" s="403" t="s">
        <v>129</v>
      </c>
      <c r="AN28" s="404"/>
      <c r="AO28" s="404"/>
      <c r="AP28" s="404"/>
      <c r="AQ28" s="404"/>
      <c r="AR28" s="405"/>
      <c r="AS28" s="403" t="s">
        <v>128</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3557128</v>
      </c>
      <c r="BO28" s="423"/>
      <c r="BP28" s="423"/>
      <c r="BQ28" s="423"/>
      <c r="BR28" s="423"/>
      <c r="BS28" s="423"/>
      <c r="BT28" s="423"/>
      <c r="BU28" s="424"/>
      <c r="BV28" s="422">
        <v>3196947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65</v>
      </c>
      <c r="M29" s="404"/>
      <c r="N29" s="404"/>
      <c r="O29" s="404"/>
      <c r="P29" s="405"/>
      <c r="Q29" s="403">
        <v>9600</v>
      </c>
      <c r="R29" s="404"/>
      <c r="S29" s="404"/>
      <c r="T29" s="404"/>
      <c r="U29" s="404"/>
      <c r="V29" s="405"/>
      <c r="W29" s="470"/>
      <c r="X29" s="471"/>
      <c r="Y29" s="472"/>
      <c r="Z29" s="400" t="s">
        <v>184</v>
      </c>
      <c r="AA29" s="401"/>
      <c r="AB29" s="401"/>
      <c r="AC29" s="401"/>
      <c r="AD29" s="401"/>
      <c r="AE29" s="401"/>
      <c r="AF29" s="401"/>
      <c r="AG29" s="402"/>
      <c r="AH29" s="403">
        <v>16550</v>
      </c>
      <c r="AI29" s="404"/>
      <c r="AJ29" s="404"/>
      <c r="AK29" s="404"/>
      <c r="AL29" s="405"/>
      <c r="AM29" s="403">
        <v>55456362</v>
      </c>
      <c r="AN29" s="404"/>
      <c r="AO29" s="404"/>
      <c r="AP29" s="404"/>
      <c r="AQ29" s="404"/>
      <c r="AR29" s="405"/>
      <c r="AS29" s="403">
        <v>3351</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237519</v>
      </c>
      <c r="BO29" s="428"/>
      <c r="BP29" s="428"/>
      <c r="BQ29" s="428"/>
      <c r="BR29" s="428"/>
      <c r="BS29" s="428"/>
      <c r="BT29" s="428"/>
      <c r="BU29" s="429"/>
      <c r="BV29" s="427" t="s">
        <v>128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101.8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36944650</v>
      </c>
      <c r="BO30" s="431"/>
      <c r="BP30" s="431"/>
      <c r="BQ30" s="431"/>
      <c r="BR30" s="431"/>
      <c r="BS30" s="431"/>
      <c r="BT30" s="431"/>
      <c r="BU30" s="432"/>
      <c r="BV30" s="430">
        <v>40432646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194</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200</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6</v>
      </c>
      <c r="V34" s="386"/>
      <c r="W34" s="385" t="str">
        <f>IF('各会計、関係団体の財政状況及び健全化判断比率'!B28="","",'各会計、関係団体の財政状況及び健全化判断比率'!B28)</f>
        <v>京都市国民健康保険事業特別会計</v>
      </c>
      <c r="X34" s="385"/>
      <c r="Y34" s="385"/>
      <c r="Z34" s="385"/>
      <c r="AA34" s="385"/>
      <c r="AB34" s="385"/>
      <c r="AC34" s="385"/>
      <c r="AD34" s="385"/>
      <c r="AE34" s="385"/>
      <c r="AF34" s="385"/>
      <c r="AG34" s="385"/>
      <c r="AH34" s="385"/>
      <c r="AI34" s="385"/>
      <c r="AJ34" s="385"/>
      <c r="AK34" s="385"/>
      <c r="AL34" s="213"/>
      <c r="AM34" s="386">
        <f>IF(AO34="","",MAX(C34:D43,U34:V43)+1)</f>
        <v>10</v>
      </c>
      <c r="AN34" s="386"/>
      <c r="AO34" s="385" t="str">
        <f>IF('各会計、関係団体の財政状況及び健全化判断比率'!B32="","",'各会計、関係団体の財政状況及び健全化判断比率'!B32)</f>
        <v>京都市水道事業特別会計</v>
      </c>
      <c r="AP34" s="385"/>
      <c r="AQ34" s="385"/>
      <c r="AR34" s="385"/>
      <c r="AS34" s="385"/>
      <c r="AT34" s="385"/>
      <c r="AU34" s="385"/>
      <c r="AV34" s="385"/>
      <c r="AW34" s="385"/>
      <c r="AX34" s="385"/>
      <c r="AY34" s="385"/>
      <c r="AZ34" s="385"/>
      <c r="BA34" s="385"/>
      <c r="BB34" s="385"/>
      <c r="BC34" s="385"/>
      <c r="BD34" s="213"/>
      <c r="BE34" s="386">
        <f>IF(BG34="","",MAX(C34:D43,U34:V43,AM34:AN43)+1)</f>
        <v>14</v>
      </c>
      <c r="BF34" s="386"/>
      <c r="BG34" s="385" t="str">
        <f>IF('各会計、関係団体の財政状況及び健全化判断比率'!B36="","",'各会計、関係団体の財政状況及び健全化判断比率'!B36)</f>
        <v>京都市中央卸売市場第一市場特別会計</v>
      </c>
      <c r="BH34" s="385"/>
      <c r="BI34" s="385"/>
      <c r="BJ34" s="385"/>
      <c r="BK34" s="385"/>
      <c r="BL34" s="385"/>
      <c r="BM34" s="385"/>
      <c r="BN34" s="385"/>
      <c r="BO34" s="385"/>
      <c r="BP34" s="385"/>
      <c r="BQ34" s="385"/>
      <c r="BR34" s="385"/>
      <c r="BS34" s="385"/>
      <c r="BT34" s="385"/>
      <c r="BU34" s="385"/>
      <c r="BV34" s="213"/>
      <c r="BW34" s="386">
        <f>IF(BY34="","",MAX(C34:D43,U34:V43,AM34:AN43,BE34:BF43)+1)</f>
        <v>18</v>
      </c>
      <c r="BX34" s="386"/>
      <c r="BY34" s="385" t="str">
        <f>IF('各会計、関係団体の財政状況及び健全化判断比率'!B68="","",'各会計、関係団体の財政状況及び健全化判断比率'!B68)</f>
        <v>澱川右岸水防事務組合</v>
      </c>
      <c r="BZ34" s="385"/>
      <c r="CA34" s="385"/>
      <c r="CB34" s="385"/>
      <c r="CC34" s="385"/>
      <c r="CD34" s="385"/>
      <c r="CE34" s="385"/>
      <c r="CF34" s="385"/>
      <c r="CG34" s="385"/>
      <c r="CH34" s="385"/>
      <c r="CI34" s="385"/>
      <c r="CJ34" s="385"/>
      <c r="CK34" s="385"/>
      <c r="CL34" s="385"/>
      <c r="CM34" s="385"/>
      <c r="CN34" s="213"/>
      <c r="CO34" s="386">
        <f>IF(CQ34="","",MAX(C34:D43,U34:V43,AM34:AN43,BE34:BF43,BW34:BX43)+1)</f>
        <v>23</v>
      </c>
      <c r="CP34" s="386"/>
      <c r="CQ34" s="385" t="str">
        <f>IF('各会計、関係団体の財政状況及び健全化判断比率'!BS7="","",'各会計、関係団体の財政状況及び健全化判断比率'!BS7)</f>
        <v>公益財団法人 京都市環境保全活動推進協会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京都市母子父子寡婦福祉資金貸付事業特別会計</v>
      </c>
      <c r="F35" s="385"/>
      <c r="G35" s="385"/>
      <c r="H35" s="385"/>
      <c r="I35" s="385"/>
      <c r="J35" s="385"/>
      <c r="K35" s="385"/>
      <c r="L35" s="385"/>
      <c r="M35" s="385"/>
      <c r="N35" s="385"/>
      <c r="O35" s="385"/>
      <c r="P35" s="385"/>
      <c r="Q35" s="385"/>
      <c r="R35" s="385"/>
      <c r="S35" s="385"/>
      <c r="T35" s="213"/>
      <c r="U35" s="386">
        <f>IF(W35="","",U34+1)</f>
        <v>7</v>
      </c>
      <c r="V35" s="386"/>
      <c r="W35" s="385" t="str">
        <f>IF('各会計、関係団体の財政状況及び健全化判断比率'!B29="","",'各会計、関係団体の財政状況及び健全化判断比率'!B29)</f>
        <v>京都市介護保険事業特別会計</v>
      </c>
      <c r="X35" s="385"/>
      <c r="Y35" s="385"/>
      <c r="Z35" s="385"/>
      <c r="AA35" s="385"/>
      <c r="AB35" s="385"/>
      <c r="AC35" s="385"/>
      <c r="AD35" s="385"/>
      <c r="AE35" s="385"/>
      <c r="AF35" s="385"/>
      <c r="AG35" s="385"/>
      <c r="AH35" s="385"/>
      <c r="AI35" s="385"/>
      <c r="AJ35" s="385"/>
      <c r="AK35" s="385"/>
      <c r="AL35" s="213"/>
      <c r="AM35" s="386">
        <f t="shared" ref="AM35:AM43" si="0">IF(AO35="","",AM34+1)</f>
        <v>11</v>
      </c>
      <c r="AN35" s="386"/>
      <c r="AO35" s="385" t="str">
        <f>IF('各会計、関係団体の財政状況及び健全化判断比率'!B33="","",'各会計、関係団体の財政状況及び健全化判断比率'!B33)</f>
        <v>京都市公共下水道事業特別会計</v>
      </c>
      <c r="AP35" s="385"/>
      <c r="AQ35" s="385"/>
      <c r="AR35" s="385"/>
      <c r="AS35" s="385"/>
      <c r="AT35" s="385"/>
      <c r="AU35" s="385"/>
      <c r="AV35" s="385"/>
      <c r="AW35" s="385"/>
      <c r="AX35" s="385"/>
      <c r="AY35" s="385"/>
      <c r="AZ35" s="385"/>
      <c r="BA35" s="385"/>
      <c r="BB35" s="385"/>
      <c r="BC35" s="385"/>
      <c r="BD35" s="213"/>
      <c r="BE35" s="386">
        <f t="shared" ref="BE35:BE43" si="1">IF(BG35="","",BE34+1)</f>
        <v>15</v>
      </c>
      <c r="BF35" s="386"/>
      <c r="BG35" s="385" t="str">
        <f>IF('各会計、関係団体の財政状況及び健全化判断比率'!B37="","",'各会計、関係団体の財政状況及び健全化判断比率'!B37)</f>
        <v>京都市中央卸売市場第二市場・と畜場特別会計</v>
      </c>
      <c r="BH35" s="385"/>
      <c r="BI35" s="385"/>
      <c r="BJ35" s="385"/>
      <c r="BK35" s="385"/>
      <c r="BL35" s="385"/>
      <c r="BM35" s="385"/>
      <c r="BN35" s="385"/>
      <c r="BO35" s="385"/>
      <c r="BP35" s="385"/>
      <c r="BQ35" s="385"/>
      <c r="BR35" s="385"/>
      <c r="BS35" s="385"/>
      <c r="BT35" s="385"/>
      <c r="BU35" s="385"/>
      <c r="BV35" s="213"/>
      <c r="BW35" s="386">
        <f t="shared" ref="BW35:BW43" si="2">IF(BY35="","",BW34+1)</f>
        <v>19</v>
      </c>
      <c r="BX35" s="386"/>
      <c r="BY35" s="385" t="str">
        <f>IF('各会計、関係団体の財政状況及び健全化判断比率'!B69="","",'各会計、関係団体の財政状況及び健全化判断比率'!B69)</f>
        <v>桂川・小畑川水防事務組合</v>
      </c>
      <c r="BZ35" s="385"/>
      <c r="CA35" s="385"/>
      <c r="CB35" s="385"/>
      <c r="CC35" s="385"/>
      <c r="CD35" s="385"/>
      <c r="CE35" s="385"/>
      <c r="CF35" s="385"/>
      <c r="CG35" s="385"/>
      <c r="CH35" s="385"/>
      <c r="CI35" s="385"/>
      <c r="CJ35" s="385"/>
      <c r="CK35" s="385"/>
      <c r="CL35" s="385"/>
      <c r="CM35" s="385"/>
      <c r="CN35" s="213"/>
      <c r="CO35" s="386">
        <f t="shared" ref="CO35:CO43" si="3">IF(CQ35="","",CO34+1)</f>
        <v>24</v>
      </c>
      <c r="CP35" s="386"/>
      <c r="CQ35" s="385" t="str">
        <f>IF('各会計、関係団体の財政状況及び健全化判断比率'!BS8="","",'各会計、関係団体の財政状況及び健全化判断比率'!BS8)</f>
        <v>京都市土地開発公社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京都市土地取得特別会計</v>
      </c>
      <c r="F36" s="385"/>
      <c r="G36" s="385"/>
      <c r="H36" s="385"/>
      <c r="I36" s="385"/>
      <c r="J36" s="385"/>
      <c r="K36" s="385"/>
      <c r="L36" s="385"/>
      <c r="M36" s="385"/>
      <c r="N36" s="385"/>
      <c r="O36" s="385"/>
      <c r="P36" s="385"/>
      <c r="Q36" s="385"/>
      <c r="R36" s="385"/>
      <c r="S36" s="385"/>
      <c r="T36" s="213"/>
      <c r="U36" s="386">
        <f t="shared" ref="U36:U43" si="4">IF(W36="","",U35+1)</f>
        <v>8</v>
      </c>
      <c r="V36" s="386"/>
      <c r="W36" s="385" t="str">
        <f>IF('各会計、関係団体の財政状況及び健全化判断比率'!B30="","",'各会計、関係団体の財政状況及び健全化判断比率'!B30)</f>
        <v>京都市後期高齢者医療特別会計</v>
      </c>
      <c r="X36" s="385"/>
      <c r="Y36" s="385"/>
      <c r="Z36" s="385"/>
      <c r="AA36" s="385"/>
      <c r="AB36" s="385"/>
      <c r="AC36" s="385"/>
      <c r="AD36" s="385"/>
      <c r="AE36" s="385"/>
      <c r="AF36" s="385"/>
      <c r="AG36" s="385"/>
      <c r="AH36" s="385"/>
      <c r="AI36" s="385"/>
      <c r="AJ36" s="385"/>
      <c r="AK36" s="385"/>
      <c r="AL36" s="213"/>
      <c r="AM36" s="386">
        <f t="shared" si="0"/>
        <v>12</v>
      </c>
      <c r="AN36" s="386"/>
      <c r="AO36" s="385" t="str">
        <f>IF('各会計、関係団体の財政状況及び健全化判断比率'!B34="","",'各会計、関係団体の財政状況及び健全化判断比率'!B34)</f>
        <v>京都市自動車運送事業特別会計</v>
      </c>
      <c r="AP36" s="385"/>
      <c r="AQ36" s="385"/>
      <c r="AR36" s="385"/>
      <c r="AS36" s="385"/>
      <c r="AT36" s="385"/>
      <c r="AU36" s="385"/>
      <c r="AV36" s="385"/>
      <c r="AW36" s="385"/>
      <c r="AX36" s="385"/>
      <c r="AY36" s="385"/>
      <c r="AZ36" s="385"/>
      <c r="BA36" s="385"/>
      <c r="BB36" s="385"/>
      <c r="BC36" s="385"/>
      <c r="BD36" s="213"/>
      <c r="BE36" s="386">
        <f t="shared" si="1"/>
        <v>16</v>
      </c>
      <c r="BF36" s="386"/>
      <c r="BG36" s="385" t="str">
        <f>IF('各会計、関係団体の財政状況及び健全化判断比率'!B38="","",'各会計、関係団体の財政状況及び健全化判断比率'!B38)</f>
        <v>京都市農業集落排水事業特別会計</v>
      </c>
      <c r="BH36" s="385"/>
      <c r="BI36" s="385"/>
      <c r="BJ36" s="385"/>
      <c r="BK36" s="385"/>
      <c r="BL36" s="385"/>
      <c r="BM36" s="385"/>
      <c r="BN36" s="385"/>
      <c r="BO36" s="385"/>
      <c r="BP36" s="385"/>
      <c r="BQ36" s="385"/>
      <c r="BR36" s="385"/>
      <c r="BS36" s="385"/>
      <c r="BT36" s="385"/>
      <c r="BU36" s="385"/>
      <c r="BV36" s="213"/>
      <c r="BW36" s="386">
        <f t="shared" si="2"/>
        <v>20</v>
      </c>
      <c r="BX36" s="386"/>
      <c r="BY36" s="385" t="str">
        <f>IF('各会計、関係団体の財政状況及び健全化判断比率'!B70="","",'各会計、関係団体の財政状況及び健全化判断比率'!B70)</f>
        <v>淀川・木津川水防事務組合</v>
      </c>
      <c r="BZ36" s="385"/>
      <c r="CA36" s="385"/>
      <c r="CB36" s="385"/>
      <c r="CC36" s="385"/>
      <c r="CD36" s="385"/>
      <c r="CE36" s="385"/>
      <c r="CF36" s="385"/>
      <c r="CG36" s="385"/>
      <c r="CH36" s="385"/>
      <c r="CI36" s="385"/>
      <c r="CJ36" s="385"/>
      <c r="CK36" s="385"/>
      <c r="CL36" s="385"/>
      <c r="CM36" s="385"/>
      <c r="CN36" s="213"/>
      <c r="CO36" s="386">
        <f t="shared" si="3"/>
        <v>25</v>
      </c>
      <c r="CP36" s="386"/>
      <c r="CQ36" s="385" t="str">
        <f>IF('各会計、関係団体の財政状況及び健全化判断比率'!BS9="","",'各会計、関係団体の財政状況及び健全化判断比率'!BS9)</f>
        <v>公益財団法人 京都市国際交流協会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京都市市公債特別会計</v>
      </c>
      <c r="F37" s="385"/>
      <c r="G37" s="385"/>
      <c r="H37" s="385"/>
      <c r="I37" s="385"/>
      <c r="J37" s="385"/>
      <c r="K37" s="385"/>
      <c r="L37" s="385"/>
      <c r="M37" s="385"/>
      <c r="N37" s="385"/>
      <c r="O37" s="385"/>
      <c r="P37" s="385"/>
      <c r="Q37" s="385"/>
      <c r="R37" s="385"/>
      <c r="S37" s="385"/>
      <c r="T37" s="213"/>
      <c r="U37" s="386">
        <f t="shared" si="4"/>
        <v>9</v>
      </c>
      <c r="V37" s="386"/>
      <c r="W37" s="385" t="str">
        <f>IF('各会計、関係団体の財政状況及び健全化判断比率'!B31="","",'各会計、関係団体の財政状況及び健全化判断比率'!B31)</f>
        <v>京都市駐車場事業特別会計</v>
      </c>
      <c r="X37" s="385"/>
      <c r="Y37" s="385"/>
      <c r="Z37" s="385"/>
      <c r="AA37" s="385"/>
      <c r="AB37" s="385"/>
      <c r="AC37" s="385"/>
      <c r="AD37" s="385"/>
      <c r="AE37" s="385"/>
      <c r="AF37" s="385"/>
      <c r="AG37" s="385"/>
      <c r="AH37" s="385"/>
      <c r="AI37" s="385"/>
      <c r="AJ37" s="385"/>
      <c r="AK37" s="385"/>
      <c r="AL37" s="213"/>
      <c r="AM37" s="386">
        <f t="shared" si="0"/>
        <v>13</v>
      </c>
      <c r="AN37" s="386"/>
      <c r="AO37" s="385" t="str">
        <f>IF('各会計、関係団体の財政状況及び健全化判断比率'!B35="","",'各会計、関係団体の財政状況及び健全化判断比率'!B35)</f>
        <v>京都市高速鉄道事業特別会計</v>
      </c>
      <c r="AP37" s="385"/>
      <c r="AQ37" s="385"/>
      <c r="AR37" s="385"/>
      <c r="AS37" s="385"/>
      <c r="AT37" s="385"/>
      <c r="AU37" s="385"/>
      <c r="AV37" s="385"/>
      <c r="AW37" s="385"/>
      <c r="AX37" s="385"/>
      <c r="AY37" s="385"/>
      <c r="AZ37" s="385"/>
      <c r="BA37" s="385"/>
      <c r="BB37" s="385"/>
      <c r="BC37" s="385"/>
      <c r="BD37" s="213"/>
      <c r="BE37" s="386">
        <f t="shared" si="1"/>
        <v>17</v>
      </c>
      <c r="BF37" s="386"/>
      <c r="BG37" s="385" t="str">
        <f>IF('各会計、関係団体の財政状況及び健全化判断比率'!B39="","",'各会計、関係団体の財政状況及び健全化判断比率'!B39)</f>
        <v>京都市土地区画整理事業特別会計</v>
      </c>
      <c r="BH37" s="385"/>
      <c r="BI37" s="385"/>
      <c r="BJ37" s="385"/>
      <c r="BK37" s="385"/>
      <c r="BL37" s="385"/>
      <c r="BM37" s="385"/>
      <c r="BN37" s="385"/>
      <c r="BO37" s="385"/>
      <c r="BP37" s="385"/>
      <c r="BQ37" s="385"/>
      <c r="BR37" s="385"/>
      <c r="BS37" s="385"/>
      <c r="BT37" s="385"/>
      <c r="BU37" s="385"/>
      <c r="BV37" s="213"/>
      <c r="BW37" s="386">
        <f t="shared" si="2"/>
        <v>21</v>
      </c>
      <c r="BX37" s="386"/>
      <c r="BY37" s="385" t="str">
        <f>IF('各会計、関係団体の財政状況及び健全化判断比率'!B71="","",'各会計、関係団体の財政状況及び健全化判断比率'!B71)</f>
        <v>京都府後期高齢者医療広域連合</v>
      </c>
      <c r="BZ37" s="385"/>
      <c r="CA37" s="385"/>
      <c r="CB37" s="385"/>
      <c r="CC37" s="385"/>
      <c r="CD37" s="385"/>
      <c r="CE37" s="385"/>
      <c r="CF37" s="385"/>
      <c r="CG37" s="385"/>
      <c r="CH37" s="385"/>
      <c r="CI37" s="385"/>
      <c r="CJ37" s="385"/>
      <c r="CK37" s="385"/>
      <c r="CL37" s="385"/>
      <c r="CM37" s="385"/>
      <c r="CN37" s="213"/>
      <c r="CO37" s="386">
        <f t="shared" si="3"/>
        <v>26</v>
      </c>
      <c r="CP37" s="386"/>
      <c r="CQ37" s="385" t="str">
        <f>IF('各会計、関係団体の財政状況及び健全化判断比率'!BS10="","",'各会計、関係団体の財政状況及び健全化判断比率'!BS10)</f>
        <v>公益財団法人 大学コンソーシアム京都</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f t="shared" ref="C38:C43" si="5">IF(E38="","",C37+1)</f>
        <v>5</v>
      </c>
      <c r="D38" s="386"/>
      <c r="E38" s="385" t="str">
        <f>IF('各会計、関係団体の財政状況及び健全化判断比率'!B11="","",'各会計、関係団体の財政状況及び健全化判断比率'!B11)</f>
        <v>京都市立病院機構病院事業債特別会計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22</v>
      </c>
      <c r="BX38" s="386"/>
      <c r="BY38" s="385" t="str">
        <f>IF('各会計、関係団体の財政状況及び健全化判断比率'!B72="","",'各会計、関係団体の財政状況及び健全化判断比率'!B72)</f>
        <v>関西広域連合</v>
      </c>
      <c r="BZ38" s="385"/>
      <c r="CA38" s="385"/>
      <c r="CB38" s="385"/>
      <c r="CC38" s="385"/>
      <c r="CD38" s="385"/>
      <c r="CE38" s="385"/>
      <c r="CF38" s="385"/>
      <c r="CG38" s="385"/>
      <c r="CH38" s="385"/>
      <c r="CI38" s="385"/>
      <c r="CJ38" s="385"/>
      <c r="CK38" s="385"/>
      <c r="CL38" s="385"/>
      <c r="CM38" s="385"/>
      <c r="CN38" s="213"/>
      <c r="CO38" s="386">
        <f t="shared" si="3"/>
        <v>27</v>
      </c>
      <c r="CP38" s="386"/>
      <c r="CQ38" s="385" t="str">
        <f>IF('各会計、関係団体の財政状況及び健全化判断比率'!BS11="","",'各会計、関係団体の財政状況及び健全化判断比率'!BS11)</f>
        <v>公益財団法人 京都市埋蔵文化財研究所</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28</v>
      </c>
      <c r="CP39" s="386"/>
      <c r="CQ39" s="385" t="str">
        <f>IF('各会計、関係団体の財政状況及び健全化判断比率'!BS12="","",'各会計、関係団体の財政状況及び健全化判断比率'!BS12)</f>
        <v>公益財団法人 京都市男女共同参画推進協会</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29</v>
      </c>
      <c r="CP40" s="386"/>
      <c r="CQ40" s="385" t="str">
        <f>IF('各会計、関係団体の財政状況及び健全化判断比率'!BS13="","",'各会計、関係団体の財政状況及び健全化判断比率'!BS13)</f>
        <v>公益財団法人 京都市スポーツ協会</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30</v>
      </c>
      <c r="CP41" s="386"/>
      <c r="CQ41" s="385" t="str">
        <f>IF('各会計、関係団体の財政状況及び健全化判断比率'!BS14="","",'各会計、関係団体の財政状況及び健全化判断比率'!BS14)</f>
        <v>公益財団法人 京都市音楽芸術文化振興財団</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31</v>
      </c>
      <c r="CP42" s="386"/>
      <c r="CQ42" s="385" t="str">
        <f>IF('各会計、関係団体の財政状況及び健全化判断比率'!BS15="","",'各会計、関係団体の財政状況及び健全化判断比率'!BS15)</f>
        <v>公益財団法人 京都市芸術文化協会</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32</v>
      </c>
      <c r="CP43" s="386"/>
      <c r="CQ43" s="385" t="str">
        <f>IF('各会計、関係団体の財政状況及び健全化判断比率'!BS16="","",'各会計、関係団体の財政状況及び健全化判断比率'!BS16)</f>
        <v>公益財団法人 京都市森林文化協会</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wL7SBS9Me6T1VYgib45btm2KAfmZ+szK+EIrlLt8XigmJOzUw1r0VKmaxFodYoLZvbOPJFa9iFdhJHN9qmsRA==" saltValue="ghVj3wzyAyro3JYwyiRD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291702131</v>
      </c>
      <c r="S5" s="689"/>
      <c r="T5" s="689"/>
      <c r="U5" s="689"/>
      <c r="V5" s="689"/>
      <c r="W5" s="689"/>
      <c r="X5" s="689"/>
      <c r="Y5" s="735"/>
      <c r="Z5" s="753">
        <v>37.9</v>
      </c>
      <c r="AA5" s="753"/>
      <c r="AB5" s="753"/>
      <c r="AC5" s="753"/>
      <c r="AD5" s="754">
        <v>265072127</v>
      </c>
      <c r="AE5" s="754"/>
      <c r="AF5" s="754"/>
      <c r="AG5" s="754"/>
      <c r="AH5" s="754"/>
      <c r="AI5" s="754"/>
      <c r="AJ5" s="754"/>
      <c r="AK5" s="754"/>
      <c r="AL5" s="736">
        <v>70.900000000000006</v>
      </c>
      <c r="AM5" s="705"/>
      <c r="AN5" s="705"/>
      <c r="AO5" s="737"/>
      <c r="AP5" s="722" t="s">
        <v>225</v>
      </c>
      <c r="AQ5" s="723"/>
      <c r="AR5" s="723"/>
      <c r="AS5" s="723"/>
      <c r="AT5" s="723"/>
      <c r="AU5" s="723"/>
      <c r="AV5" s="723"/>
      <c r="AW5" s="723"/>
      <c r="AX5" s="723"/>
      <c r="AY5" s="723"/>
      <c r="AZ5" s="723"/>
      <c r="BA5" s="723"/>
      <c r="BB5" s="723"/>
      <c r="BC5" s="723"/>
      <c r="BD5" s="723"/>
      <c r="BE5" s="723"/>
      <c r="BF5" s="724"/>
      <c r="BG5" s="623">
        <v>259355661</v>
      </c>
      <c r="BH5" s="626"/>
      <c r="BI5" s="626"/>
      <c r="BJ5" s="626"/>
      <c r="BK5" s="626"/>
      <c r="BL5" s="626"/>
      <c r="BM5" s="626"/>
      <c r="BN5" s="627"/>
      <c r="BO5" s="685">
        <v>88.9</v>
      </c>
      <c r="BP5" s="685"/>
      <c r="BQ5" s="685"/>
      <c r="BR5" s="685"/>
      <c r="BS5" s="686">
        <v>4965987</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3359744</v>
      </c>
      <c r="S6" s="626"/>
      <c r="T6" s="626"/>
      <c r="U6" s="626"/>
      <c r="V6" s="626"/>
      <c r="W6" s="626"/>
      <c r="X6" s="626"/>
      <c r="Y6" s="627"/>
      <c r="Z6" s="685">
        <v>0.4</v>
      </c>
      <c r="AA6" s="685"/>
      <c r="AB6" s="685"/>
      <c r="AC6" s="685"/>
      <c r="AD6" s="686">
        <v>3359744</v>
      </c>
      <c r="AE6" s="686"/>
      <c r="AF6" s="686"/>
      <c r="AG6" s="686"/>
      <c r="AH6" s="686"/>
      <c r="AI6" s="686"/>
      <c r="AJ6" s="686"/>
      <c r="AK6" s="686"/>
      <c r="AL6" s="628">
        <v>0.9</v>
      </c>
      <c r="AM6" s="629"/>
      <c r="AN6" s="629"/>
      <c r="AO6" s="687"/>
      <c r="AP6" s="620" t="s">
        <v>230</v>
      </c>
      <c r="AQ6" s="621"/>
      <c r="AR6" s="621"/>
      <c r="AS6" s="621"/>
      <c r="AT6" s="621"/>
      <c r="AU6" s="621"/>
      <c r="AV6" s="621"/>
      <c r="AW6" s="621"/>
      <c r="AX6" s="621"/>
      <c r="AY6" s="621"/>
      <c r="AZ6" s="621"/>
      <c r="BA6" s="621"/>
      <c r="BB6" s="621"/>
      <c r="BC6" s="621"/>
      <c r="BD6" s="621"/>
      <c r="BE6" s="621"/>
      <c r="BF6" s="622"/>
      <c r="BG6" s="623">
        <v>259355661</v>
      </c>
      <c r="BH6" s="626"/>
      <c r="BI6" s="626"/>
      <c r="BJ6" s="626"/>
      <c r="BK6" s="626"/>
      <c r="BL6" s="626"/>
      <c r="BM6" s="626"/>
      <c r="BN6" s="627"/>
      <c r="BO6" s="685">
        <v>88.9</v>
      </c>
      <c r="BP6" s="685"/>
      <c r="BQ6" s="685"/>
      <c r="BR6" s="685"/>
      <c r="BS6" s="686">
        <v>4965987</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2068478</v>
      </c>
      <c r="CS6" s="626"/>
      <c r="CT6" s="626"/>
      <c r="CU6" s="626"/>
      <c r="CV6" s="626"/>
      <c r="CW6" s="626"/>
      <c r="CX6" s="626"/>
      <c r="CY6" s="627"/>
      <c r="CZ6" s="736">
        <v>0.3</v>
      </c>
      <c r="DA6" s="705"/>
      <c r="DB6" s="705"/>
      <c r="DC6" s="739"/>
      <c r="DD6" s="631" t="s">
        <v>232</v>
      </c>
      <c r="DE6" s="626"/>
      <c r="DF6" s="626"/>
      <c r="DG6" s="626"/>
      <c r="DH6" s="626"/>
      <c r="DI6" s="626"/>
      <c r="DJ6" s="626"/>
      <c r="DK6" s="626"/>
      <c r="DL6" s="626"/>
      <c r="DM6" s="626"/>
      <c r="DN6" s="626"/>
      <c r="DO6" s="626"/>
      <c r="DP6" s="627"/>
      <c r="DQ6" s="631">
        <v>2068463</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396857</v>
      </c>
      <c r="S7" s="626"/>
      <c r="T7" s="626"/>
      <c r="U7" s="626"/>
      <c r="V7" s="626"/>
      <c r="W7" s="626"/>
      <c r="X7" s="626"/>
      <c r="Y7" s="627"/>
      <c r="Z7" s="685">
        <v>0.1</v>
      </c>
      <c r="AA7" s="685"/>
      <c r="AB7" s="685"/>
      <c r="AC7" s="685"/>
      <c r="AD7" s="686">
        <v>396857</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143544909</v>
      </c>
      <c r="BH7" s="626"/>
      <c r="BI7" s="626"/>
      <c r="BJ7" s="626"/>
      <c r="BK7" s="626"/>
      <c r="BL7" s="626"/>
      <c r="BM7" s="626"/>
      <c r="BN7" s="627"/>
      <c r="BO7" s="685">
        <v>49.2</v>
      </c>
      <c r="BP7" s="685"/>
      <c r="BQ7" s="685"/>
      <c r="BR7" s="685"/>
      <c r="BS7" s="686">
        <v>4965987</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53500729</v>
      </c>
      <c r="CS7" s="626"/>
      <c r="CT7" s="626"/>
      <c r="CU7" s="626"/>
      <c r="CV7" s="626"/>
      <c r="CW7" s="626"/>
      <c r="CX7" s="626"/>
      <c r="CY7" s="627"/>
      <c r="CZ7" s="685">
        <v>7</v>
      </c>
      <c r="DA7" s="685"/>
      <c r="DB7" s="685"/>
      <c r="DC7" s="685"/>
      <c r="DD7" s="631">
        <v>11632872</v>
      </c>
      <c r="DE7" s="626"/>
      <c r="DF7" s="626"/>
      <c r="DG7" s="626"/>
      <c r="DH7" s="626"/>
      <c r="DI7" s="626"/>
      <c r="DJ7" s="626"/>
      <c r="DK7" s="626"/>
      <c r="DL7" s="626"/>
      <c r="DM7" s="626"/>
      <c r="DN7" s="626"/>
      <c r="DO7" s="626"/>
      <c r="DP7" s="627"/>
      <c r="DQ7" s="631">
        <v>39277228</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1325882</v>
      </c>
      <c r="S8" s="626"/>
      <c r="T8" s="626"/>
      <c r="U8" s="626"/>
      <c r="V8" s="626"/>
      <c r="W8" s="626"/>
      <c r="X8" s="626"/>
      <c r="Y8" s="627"/>
      <c r="Z8" s="685">
        <v>0.2</v>
      </c>
      <c r="AA8" s="685"/>
      <c r="AB8" s="685"/>
      <c r="AC8" s="685"/>
      <c r="AD8" s="686">
        <v>1325882</v>
      </c>
      <c r="AE8" s="686"/>
      <c r="AF8" s="686"/>
      <c r="AG8" s="686"/>
      <c r="AH8" s="686"/>
      <c r="AI8" s="686"/>
      <c r="AJ8" s="686"/>
      <c r="AK8" s="686"/>
      <c r="AL8" s="628">
        <v>0.4</v>
      </c>
      <c r="AM8" s="629"/>
      <c r="AN8" s="629"/>
      <c r="AO8" s="687"/>
      <c r="AP8" s="620" t="s">
        <v>237</v>
      </c>
      <c r="AQ8" s="621"/>
      <c r="AR8" s="621"/>
      <c r="AS8" s="621"/>
      <c r="AT8" s="621"/>
      <c r="AU8" s="621"/>
      <c r="AV8" s="621"/>
      <c r="AW8" s="621"/>
      <c r="AX8" s="621"/>
      <c r="AY8" s="621"/>
      <c r="AZ8" s="621"/>
      <c r="BA8" s="621"/>
      <c r="BB8" s="621"/>
      <c r="BC8" s="621"/>
      <c r="BD8" s="621"/>
      <c r="BE8" s="621"/>
      <c r="BF8" s="622"/>
      <c r="BG8" s="623">
        <v>2152404</v>
      </c>
      <c r="BH8" s="626"/>
      <c r="BI8" s="626"/>
      <c r="BJ8" s="626"/>
      <c r="BK8" s="626"/>
      <c r="BL8" s="626"/>
      <c r="BM8" s="626"/>
      <c r="BN8" s="627"/>
      <c r="BO8" s="685">
        <v>0.7</v>
      </c>
      <c r="BP8" s="685"/>
      <c r="BQ8" s="685"/>
      <c r="BR8" s="685"/>
      <c r="BS8" s="631" t="s">
        <v>128</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300731480</v>
      </c>
      <c r="CS8" s="626"/>
      <c r="CT8" s="626"/>
      <c r="CU8" s="626"/>
      <c r="CV8" s="626"/>
      <c r="CW8" s="626"/>
      <c r="CX8" s="626"/>
      <c r="CY8" s="627"/>
      <c r="CZ8" s="685">
        <v>39.299999999999997</v>
      </c>
      <c r="DA8" s="685"/>
      <c r="DB8" s="685"/>
      <c r="DC8" s="685"/>
      <c r="DD8" s="631">
        <v>2070290</v>
      </c>
      <c r="DE8" s="626"/>
      <c r="DF8" s="626"/>
      <c r="DG8" s="626"/>
      <c r="DH8" s="626"/>
      <c r="DI8" s="626"/>
      <c r="DJ8" s="626"/>
      <c r="DK8" s="626"/>
      <c r="DL8" s="626"/>
      <c r="DM8" s="626"/>
      <c r="DN8" s="626"/>
      <c r="DO8" s="626"/>
      <c r="DP8" s="627"/>
      <c r="DQ8" s="631">
        <v>142665938</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1012299</v>
      </c>
      <c r="S9" s="626"/>
      <c r="T9" s="626"/>
      <c r="U9" s="626"/>
      <c r="V9" s="626"/>
      <c r="W9" s="626"/>
      <c r="X9" s="626"/>
      <c r="Y9" s="627"/>
      <c r="Z9" s="685">
        <v>0.1</v>
      </c>
      <c r="AA9" s="685"/>
      <c r="AB9" s="685"/>
      <c r="AC9" s="685"/>
      <c r="AD9" s="686">
        <v>1012299</v>
      </c>
      <c r="AE9" s="686"/>
      <c r="AF9" s="686"/>
      <c r="AG9" s="686"/>
      <c r="AH9" s="686"/>
      <c r="AI9" s="686"/>
      <c r="AJ9" s="686"/>
      <c r="AK9" s="686"/>
      <c r="AL9" s="628">
        <v>0.3</v>
      </c>
      <c r="AM9" s="629"/>
      <c r="AN9" s="629"/>
      <c r="AO9" s="687"/>
      <c r="AP9" s="620" t="s">
        <v>240</v>
      </c>
      <c r="AQ9" s="621"/>
      <c r="AR9" s="621"/>
      <c r="AS9" s="621"/>
      <c r="AT9" s="621"/>
      <c r="AU9" s="621"/>
      <c r="AV9" s="621"/>
      <c r="AW9" s="621"/>
      <c r="AX9" s="621"/>
      <c r="AY9" s="621"/>
      <c r="AZ9" s="621"/>
      <c r="BA9" s="621"/>
      <c r="BB9" s="621"/>
      <c r="BC9" s="621"/>
      <c r="BD9" s="621"/>
      <c r="BE9" s="621"/>
      <c r="BF9" s="622"/>
      <c r="BG9" s="623">
        <v>108510685</v>
      </c>
      <c r="BH9" s="626"/>
      <c r="BI9" s="626"/>
      <c r="BJ9" s="626"/>
      <c r="BK9" s="626"/>
      <c r="BL9" s="626"/>
      <c r="BM9" s="626"/>
      <c r="BN9" s="627"/>
      <c r="BO9" s="685">
        <v>37.200000000000003</v>
      </c>
      <c r="BP9" s="685"/>
      <c r="BQ9" s="685"/>
      <c r="BR9" s="685"/>
      <c r="BS9" s="631" t="s">
        <v>232</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58886591</v>
      </c>
      <c r="CS9" s="626"/>
      <c r="CT9" s="626"/>
      <c r="CU9" s="626"/>
      <c r="CV9" s="626"/>
      <c r="CW9" s="626"/>
      <c r="CX9" s="626"/>
      <c r="CY9" s="627"/>
      <c r="CZ9" s="685">
        <v>7.7</v>
      </c>
      <c r="DA9" s="685"/>
      <c r="DB9" s="685"/>
      <c r="DC9" s="685"/>
      <c r="DD9" s="631">
        <v>15661862</v>
      </c>
      <c r="DE9" s="626"/>
      <c r="DF9" s="626"/>
      <c r="DG9" s="626"/>
      <c r="DH9" s="626"/>
      <c r="DI9" s="626"/>
      <c r="DJ9" s="626"/>
      <c r="DK9" s="626"/>
      <c r="DL9" s="626"/>
      <c r="DM9" s="626"/>
      <c r="DN9" s="626"/>
      <c r="DO9" s="626"/>
      <c r="DP9" s="627"/>
      <c r="DQ9" s="631">
        <v>29118056</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v>160533</v>
      </c>
      <c r="S10" s="626"/>
      <c r="T10" s="626"/>
      <c r="U10" s="626"/>
      <c r="V10" s="626"/>
      <c r="W10" s="626"/>
      <c r="X10" s="626"/>
      <c r="Y10" s="627"/>
      <c r="Z10" s="685">
        <v>0</v>
      </c>
      <c r="AA10" s="685"/>
      <c r="AB10" s="685"/>
      <c r="AC10" s="685"/>
      <c r="AD10" s="686">
        <v>160533</v>
      </c>
      <c r="AE10" s="686"/>
      <c r="AF10" s="686"/>
      <c r="AG10" s="686"/>
      <c r="AH10" s="686"/>
      <c r="AI10" s="686"/>
      <c r="AJ10" s="686"/>
      <c r="AK10" s="686"/>
      <c r="AL10" s="628">
        <v>0</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5440157</v>
      </c>
      <c r="BH10" s="626"/>
      <c r="BI10" s="626"/>
      <c r="BJ10" s="626"/>
      <c r="BK10" s="626"/>
      <c r="BL10" s="626"/>
      <c r="BM10" s="626"/>
      <c r="BN10" s="627"/>
      <c r="BO10" s="685">
        <v>1.9</v>
      </c>
      <c r="BP10" s="685"/>
      <c r="BQ10" s="685"/>
      <c r="BR10" s="685"/>
      <c r="BS10" s="631" t="s">
        <v>128</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53699</v>
      </c>
      <c r="CS10" s="626"/>
      <c r="CT10" s="626"/>
      <c r="CU10" s="626"/>
      <c r="CV10" s="626"/>
      <c r="CW10" s="626"/>
      <c r="CX10" s="626"/>
      <c r="CY10" s="627"/>
      <c r="CZ10" s="685">
        <v>0</v>
      </c>
      <c r="DA10" s="685"/>
      <c r="DB10" s="685"/>
      <c r="DC10" s="685"/>
      <c r="DD10" s="631" t="s">
        <v>245</v>
      </c>
      <c r="DE10" s="626"/>
      <c r="DF10" s="626"/>
      <c r="DG10" s="626"/>
      <c r="DH10" s="626"/>
      <c r="DI10" s="626"/>
      <c r="DJ10" s="626"/>
      <c r="DK10" s="626"/>
      <c r="DL10" s="626"/>
      <c r="DM10" s="626"/>
      <c r="DN10" s="626"/>
      <c r="DO10" s="626"/>
      <c r="DP10" s="627"/>
      <c r="DQ10" s="631">
        <v>52699</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v>3513991</v>
      </c>
      <c r="S11" s="626"/>
      <c r="T11" s="626"/>
      <c r="U11" s="626"/>
      <c r="V11" s="626"/>
      <c r="W11" s="626"/>
      <c r="X11" s="626"/>
      <c r="Y11" s="627"/>
      <c r="Z11" s="685">
        <v>0.5</v>
      </c>
      <c r="AA11" s="685"/>
      <c r="AB11" s="685"/>
      <c r="AC11" s="685"/>
      <c r="AD11" s="686">
        <v>3513991</v>
      </c>
      <c r="AE11" s="686"/>
      <c r="AF11" s="686"/>
      <c r="AG11" s="686"/>
      <c r="AH11" s="686"/>
      <c r="AI11" s="686"/>
      <c r="AJ11" s="686"/>
      <c r="AK11" s="686"/>
      <c r="AL11" s="628">
        <v>0.9</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27441663</v>
      </c>
      <c r="BH11" s="626"/>
      <c r="BI11" s="626"/>
      <c r="BJ11" s="626"/>
      <c r="BK11" s="626"/>
      <c r="BL11" s="626"/>
      <c r="BM11" s="626"/>
      <c r="BN11" s="627"/>
      <c r="BO11" s="685">
        <v>9.4</v>
      </c>
      <c r="BP11" s="685"/>
      <c r="BQ11" s="685"/>
      <c r="BR11" s="685"/>
      <c r="BS11" s="631">
        <v>4965987</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1986013</v>
      </c>
      <c r="CS11" s="626"/>
      <c r="CT11" s="626"/>
      <c r="CU11" s="626"/>
      <c r="CV11" s="626"/>
      <c r="CW11" s="626"/>
      <c r="CX11" s="626"/>
      <c r="CY11" s="627"/>
      <c r="CZ11" s="685">
        <v>0.3</v>
      </c>
      <c r="DA11" s="685"/>
      <c r="DB11" s="685"/>
      <c r="DC11" s="685"/>
      <c r="DD11" s="631">
        <v>615502</v>
      </c>
      <c r="DE11" s="626"/>
      <c r="DF11" s="626"/>
      <c r="DG11" s="626"/>
      <c r="DH11" s="626"/>
      <c r="DI11" s="626"/>
      <c r="DJ11" s="626"/>
      <c r="DK11" s="626"/>
      <c r="DL11" s="626"/>
      <c r="DM11" s="626"/>
      <c r="DN11" s="626"/>
      <c r="DO11" s="626"/>
      <c r="DP11" s="627"/>
      <c r="DQ11" s="631">
        <v>1404737</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27435725</v>
      </c>
      <c r="S12" s="626"/>
      <c r="T12" s="626"/>
      <c r="U12" s="626"/>
      <c r="V12" s="626"/>
      <c r="W12" s="626"/>
      <c r="X12" s="626"/>
      <c r="Y12" s="627"/>
      <c r="Z12" s="685">
        <v>3.6</v>
      </c>
      <c r="AA12" s="685"/>
      <c r="AB12" s="685"/>
      <c r="AC12" s="685"/>
      <c r="AD12" s="686">
        <v>27435725</v>
      </c>
      <c r="AE12" s="686"/>
      <c r="AF12" s="686"/>
      <c r="AG12" s="686"/>
      <c r="AH12" s="686"/>
      <c r="AI12" s="686"/>
      <c r="AJ12" s="686"/>
      <c r="AK12" s="686"/>
      <c r="AL12" s="628">
        <v>7.3</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104938187</v>
      </c>
      <c r="BH12" s="626"/>
      <c r="BI12" s="626"/>
      <c r="BJ12" s="626"/>
      <c r="BK12" s="626"/>
      <c r="BL12" s="626"/>
      <c r="BM12" s="626"/>
      <c r="BN12" s="627"/>
      <c r="BO12" s="685">
        <v>36</v>
      </c>
      <c r="BP12" s="685"/>
      <c r="BQ12" s="685"/>
      <c r="BR12" s="685"/>
      <c r="BS12" s="631" t="s">
        <v>128</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40809281</v>
      </c>
      <c r="CS12" s="626"/>
      <c r="CT12" s="626"/>
      <c r="CU12" s="626"/>
      <c r="CV12" s="626"/>
      <c r="CW12" s="626"/>
      <c r="CX12" s="626"/>
      <c r="CY12" s="627"/>
      <c r="CZ12" s="685">
        <v>5.3</v>
      </c>
      <c r="DA12" s="685"/>
      <c r="DB12" s="685"/>
      <c r="DC12" s="685"/>
      <c r="DD12" s="631">
        <v>324193</v>
      </c>
      <c r="DE12" s="626"/>
      <c r="DF12" s="626"/>
      <c r="DG12" s="626"/>
      <c r="DH12" s="626"/>
      <c r="DI12" s="626"/>
      <c r="DJ12" s="626"/>
      <c r="DK12" s="626"/>
      <c r="DL12" s="626"/>
      <c r="DM12" s="626"/>
      <c r="DN12" s="626"/>
      <c r="DO12" s="626"/>
      <c r="DP12" s="627"/>
      <c r="DQ12" s="631">
        <v>5419721</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28550</v>
      </c>
      <c r="S13" s="626"/>
      <c r="T13" s="626"/>
      <c r="U13" s="626"/>
      <c r="V13" s="626"/>
      <c r="W13" s="626"/>
      <c r="X13" s="626"/>
      <c r="Y13" s="627"/>
      <c r="Z13" s="685">
        <v>0</v>
      </c>
      <c r="AA13" s="685"/>
      <c r="AB13" s="685"/>
      <c r="AC13" s="685"/>
      <c r="AD13" s="686">
        <v>28550</v>
      </c>
      <c r="AE13" s="686"/>
      <c r="AF13" s="686"/>
      <c r="AG13" s="686"/>
      <c r="AH13" s="686"/>
      <c r="AI13" s="686"/>
      <c r="AJ13" s="686"/>
      <c r="AK13" s="686"/>
      <c r="AL13" s="628">
        <v>0</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104660176</v>
      </c>
      <c r="BH13" s="626"/>
      <c r="BI13" s="626"/>
      <c r="BJ13" s="626"/>
      <c r="BK13" s="626"/>
      <c r="BL13" s="626"/>
      <c r="BM13" s="626"/>
      <c r="BN13" s="627"/>
      <c r="BO13" s="685">
        <v>35.9</v>
      </c>
      <c r="BP13" s="685"/>
      <c r="BQ13" s="685"/>
      <c r="BR13" s="685"/>
      <c r="BS13" s="631" t="s">
        <v>245</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69865747</v>
      </c>
      <c r="CS13" s="626"/>
      <c r="CT13" s="626"/>
      <c r="CU13" s="626"/>
      <c r="CV13" s="626"/>
      <c r="CW13" s="626"/>
      <c r="CX13" s="626"/>
      <c r="CY13" s="627"/>
      <c r="CZ13" s="685">
        <v>9.1</v>
      </c>
      <c r="DA13" s="685"/>
      <c r="DB13" s="685"/>
      <c r="DC13" s="685"/>
      <c r="DD13" s="631">
        <v>27150730</v>
      </c>
      <c r="DE13" s="626"/>
      <c r="DF13" s="626"/>
      <c r="DG13" s="626"/>
      <c r="DH13" s="626"/>
      <c r="DI13" s="626"/>
      <c r="DJ13" s="626"/>
      <c r="DK13" s="626"/>
      <c r="DL13" s="626"/>
      <c r="DM13" s="626"/>
      <c r="DN13" s="626"/>
      <c r="DO13" s="626"/>
      <c r="DP13" s="627"/>
      <c r="DQ13" s="631">
        <v>43339772</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245</v>
      </c>
      <c r="S14" s="626"/>
      <c r="T14" s="626"/>
      <c r="U14" s="626"/>
      <c r="V14" s="626"/>
      <c r="W14" s="626"/>
      <c r="X14" s="626"/>
      <c r="Y14" s="627"/>
      <c r="Z14" s="685" t="s">
        <v>128</v>
      </c>
      <c r="AA14" s="685"/>
      <c r="AB14" s="685"/>
      <c r="AC14" s="685"/>
      <c r="AD14" s="686" t="s">
        <v>128</v>
      </c>
      <c r="AE14" s="686"/>
      <c r="AF14" s="686"/>
      <c r="AG14" s="686"/>
      <c r="AH14" s="686"/>
      <c r="AI14" s="686"/>
      <c r="AJ14" s="686"/>
      <c r="AK14" s="686"/>
      <c r="AL14" s="628" t="s">
        <v>128</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1778108</v>
      </c>
      <c r="BH14" s="626"/>
      <c r="BI14" s="626"/>
      <c r="BJ14" s="626"/>
      <c r="BK14" s="626"/>
      <c r="BL14" s="626"/>
      <c r="BM14" s="626"/>
      <c r="BN14" s="627"/>
      <c r="BO14" s="685">
        <v>0.6</v>
      </c>
      <c r="BP14" s="685"/>
      <c r="BQ14" s="685"/>
      <c r="BR14" s="685"/>
      <c r="BS14" s="631" t="s">
        <v>245</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20477674</v>
      </c>
      <c r="CS14" s="626"/>
      <c r="CT14" s="626"/>
      <c r="CU14" s="626"/>
      <c r="CV14" s="626"/>
      <c r="CW14" s="626"/>
      <c r="CX14" s="626"/>
      <c r="CY14" s="627"/>
      <c r="CZ14" s="685">
        <v>2.7</v>
      </c>
      <c r="DA14" s="685"/>
      <c r="DB14" s="685"/>
      <c r="DC14" s="685"/>
      <c r="DD14" s="631">
        <v>1973474</v>
      </c>
      <c r="DE14" s="626"/>
      <c r="DF14" s="626"/>
      <c r="DG14" s="626"/>
      <c r="DH14" s="626"/>
      <c r="DI14" s="626"/>
      <c r="DJ14" s="626"/>
      <c r="DK14" s="626"/>
      <c r="DL14" s="626"/>
      <c r="DM14" s="626"/>
      <c r="DN14" s="626"/>
      <c r="DO14" s="626"/>
      <c r="DP14" s="627"/>
      <c r="DQ14" s="631">
        <v>18446211</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1476167</v>
      </c>
      <c r="S15" s="626"/>
      <c r="T15" s="626"/>
      <c r="U15" s="626"/>
      <c r="V15" s="626"/>
      <c r="W15" s="626"/>
      <c r="X15" s="626"/>
      <c r="Y15" s="627"/>
      <c r="Z15" s="685">
        <v>0.2</v>
      </c>
      <c r="AA15" s="685"/>
      <c r="AB15" s="685"/>
      <c r="AC15" s="685"/>
      <c r="AD15" s="686">
        <v>1476167</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9094457</v>
      </c>
      <c r="BH15" s="626"/>
      <c r="BI15" s="626"/>
      <c r="BJ15" s="626"/>
      <c r="BK15" s="626"/>
      <c r="BL15" s="626"/>
      <c r="BM15" s="626"/>
      <c r="BN15" s="627"/>
      <c r="BO15" s="685">
        <v>3.1</v>
      </c>
      <c r="BP15" s="685"/>
      <c r="BQ15" s="685"/>
      <c r="BR15" s="685"/>
      <c r="BS15" s="631" t="s">
        <v>245</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127886635</v>
      </c>
      <c r="CS15" s="626"/>
      <c r="CT15" s="626"/>
      <c r="CU15" s="626"/>
      <c r="CV15" s="626"/>
      <c r="CW15" s="626"/>
      <c r="CX15" s="626"/>
      <c r="CY15" s="627"/>
      <c r="CZ15" s="685">
        <v>16.7</v>
      </c>
      <c r="DA15" s="685"/>
      <c r="DB15" s="685"/>
      <c r="DC15" s="685"/>
      <c r="DD15" s="631">
        <v>21863125</v>
      </c>
      <c r="DE15" s="626"/>
      <c r="DF15" s="626"/>
      <c r="DG15" s="626"/>
      <c r="DH15" s="626"/>
      <c r="DI15" s="626"/>
      <c r="DJ15" s="626"/>
      <c r="DK15" s="626"/>
      <c r="DL15" s="626"/>
      <c r="DM15" s="626"/>
      <c r="DN15" s="626"/>
      <c r="DO15" s="626"/>
      <c r="DP15" s="627"/>
      <c r="DQ15" s="631">
        <v>90176065</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v>4190660</v>
      </c>
      <c r="S16" s="626"/>
      <c r="T16" s="626"/>
      <c r="U16" s="626"/>
      <c r="V16" s="626"/>
      <c r="W16" s="626"/>
      <c r="X16" s="626"/>
      <c r="Y16" s="627"/>
      <c r="Z16" s="685">
        <v>0.5</v>
      </c>
      <c r="AA16" s="685"/>
      <c r="AB16" s="685"/>
      <c r="AC16" s="685"/>
      <c r="AD16" s="686">
        <v>4190660</v>
      </c>
      <c r="AE16" s="686"/>
      <c r="AF16" s="686"/>
      <c r="AG16" s="686"/>
      <c r="AH16" s="686"/>
      <c r="AI16" s="686"/>
      <c r="AJ16" s="686"/>
      <c r="AK16" s="686"/>
      <c r="AL16" s="628">
        <v>1.1000000000000001</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128</v>
      </c>
      <c r="BP16" s="685"/>
      <c r="BQ16" s="685"/>
      <c r="BR16" s="685"/>
      <c r="BS16" s="631" t="s">
        <v>128</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1751498</v>
      </c>
      <c r="CS16" s="626"/>
      <c r="CT16" s="626"/>
      <c r="CU16" s="626"/>
      <c r="CV16" s="626"/>
      <c r="CW16" s="626"/>
      <c r="CX16" s="626"/>
      <c r="CY16" s="627"/>
      <c r="CZ16" s="685">
        <v>0.2</v>
      </c>
      <c r="DA16" s="685"/>
      <c r="DB16" s="685"/>
      <c r="DC16" s="685"/>
      <c r="DD16" s="631" t="s">
        <v>128</v>
      </c>
      <c r="DE16" s="626"/>
      <c r="DF16" s="626"/>
      <c r="DG16" s="626"/>
      <c r="DH16" s="626"/>
      <c r="DI16" s="626"/>
      <c r="DJ16" s="626"/>
      <c r="DK16" s="626"/>
      <c r="DL16" s="626"/>
      <c r="DM16" s="626"/>
      <c r="DN16" s="626"/>
      <c r="DO16" s="626"/>
      <c r="DP16" s="627"/>
      <c r="DQ16" s="631">
        <v>310155</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1126946</v>
      </c>
      <c r="S17" s="626"/>
      <c r="T17" s="626"/>
      <c r="U17" s="626"/>
      <c r="V17" s="626"/>
      <c r="W17" s="626"/>
      <c r="X17" s="626"/>
      <c r="Y17" s="627"/>
      <c r="Z17" s="685">
        <v>0.1</v>
      </c>
      <c r="AA17" s="685"/>
      <c r="AB17" s="685"/>
      <c r="AC17" s="685"/>
      <c r="AD17" s="686">
        <v>1126946</v>
      </c>
      <c r="AE17" s="686"/>
      <c r="AF17" s="686"/>
      <c r="AG17" s="686"/>
      <c r="AH17" s="686"/>
      <c r="AI17" s="686"/>
      <c r="AJ17" s="686"/>
      <c r="AK17" s="686"/>
      <c r="AL17" s="628">
        <v>0.3</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245</v>
      </c>
      <c r="BH17" s="626"/>
      <c r="BI17" s="626"/>
      <c r="BJ17" s="626"/>
      <c r="BK17" s="626"/>
      <c r="BL17" s="626"/>
      <c r="BM17" s="626"/>
      <c r="BN17" s="627"/>
      <c r="BO17" s="685" t="s">
        <v>245</v>
      </c>
      <c r="BP17" s="685"/>
      <c r="BQ17" s="685"/>
      <c r="BR17" s="685"/>
      <c r="BS17" s="631" t="s">
        <v>128</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83201033</v>
      </c>
      <c r="CS17" s="626"/>
      <c r="CT17" s="626"/>
      <c r="CU17" s="626"/>
      <c r="CV17" s="626"/>
      <c r="CW17" s="626"/>
      <c r="CX17" s="626"/>
      <c r="CY17" s="627"/>
      <c r="CZ17" s="685">
        <v>10.9</v>
      </c>
      <c r="DA17" s="685"/>
      <c r="DB17" s="685"/>
      <c r="DC17" s="685"/>
      <c r="DD17" s="631" t="s">
        <v>128</v>
      </c>
      <c r="DE17" s="626"/>
      <c r="DF17" s="626"/>
      <c r="DG17" s="626"/>
      <c r="DH17" s="626"/>
      <c r="DI17" s="626"/>
      <c r="DJ17" s="626"/>
      <c r="DK17" s="626"/>
      <c r="DL17" s="626"/>
      <c r="DM17" s="626"/>
      <c r="DN17" s="626"/>
      <c r="DO17" s="626"/>
      <c r="DP17" s="627"/>
      <c r="DQ17" s="631">
        <v>79392083</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61400657</v>
      </c>
      <c r="S18" s="626"/>
      <c r="T18" s="626"/>
      <c r="U18" s="626"/>
      <c r="V18" s="626"/>
      <c r="W18" s="626"/>
      <c r="X18" s="626"/>
      <c r="Y18" s="627"/>
      <c r="Z18" s="685">
        <v>8</v>
      </c>
      <c r="AA18" s="685"/>
      <c r="AB18" s="685"/>
      <c r="AC18" s="685"/>
      <c r="AD18" s="686">
        <v>58675332</v>
      </c>
      <c r="AE18" s="686"/>
      <c r="AF18" s="686"/>
      <c r="AG18" s="686"/>
      <c r="AH18" s="686"/>
      <c r="AI18" s="686"/>
      <c r="AJ18" s="686"/>
      <c r="AK18" s="686"/>
      <c r="AL18" s="628">
        <v>15.7</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232</v>
      </c>
      <c r="BH18" s="626"/>
      <c r="BI18" s="626"/>
      <c r="BJ18" s="626"/>
      <c r="BK18" s="626"/>
      <c r="BL18" s="626"/>
      <c r="BM18" s="626"/>
      <c r="BN18" s="627"/>
      <c r="BO18" s="685" t="s">
        <v>128</v>
      </c>
      <c r="BP18" s="685"/>
      <c r="BQ18" s="685"/>
      <c r="BR18" s="685"/>
      <c r="BS18" s="631" t="s">
        <v>128</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v>4691266</v>
      </c>
      <c r="CS18" s="626"/>
      <c r="CT18" s="626"/>
      <c r="CU18" s="626"/>
      <c r="CV18" s="626"/>
      <c r="CW18" s="626"/>
      <c r="CX18" s="626"/>
      <c r="CY18" s="627"/>
      <c r="CZ18" s="685">
        <v>0.6</v>
      </c>
      <c r="DA18" s="685"/>
      <c r="DB18" s="685"/>
      <c r="DC18" s="685"/>
      <c r="DD18" s="631" t="s">
        <v>232</v>
      </c>
      <c r="DE18" s="626"/>
      <c r="DF18" s="626"/>
      <c r="DG18" s="626"/>
      <c r="DH18" s="626"/>
      <c r="DI18" s="626"/>
      <c r="DJ18" s="626"/>
      <c r="DK18" s="626"/>
      <c r="DL18" s="626"/>
      <c r="DM18" s="626"/>
      <c r="DN18" s="626"/>
      <c r="DO18" s="626"/>
      <c r="DP18" s="627"/>
      <c r="DQ18" s="631">
        <v>2349266</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58675332</v>
      </c>
      <c r="S19" s="626"/>
      <c r="T19" s="626"/>
      <c r="U19" s="626"/>
      <c r="V19" s="626"/>
      <c r="W19" s="626"/>
      <c r="X19" s="626"/>
      <c r="Y19" s="627"/>
      <c r="Z19" s="685">
        <v>7.6</v>
      </c>
      <c r="AA19" s="685"/>
      <c r="AB19" s="685"/>
      <c r="AC19" s="685"/>
      <c r="AD19" s="686">
        <v>58675332</v>
      </c>
      <c r="AE19" s="686"/>
      <c r="AF19" s="686"/>
      <c r="AG19" s="686"/>
      <c r="AH19" s="686"/>
      <c r="AI19" s="686"/>
      <c r="AJ19" s="686"/>
      <c r="AK19" s="686"/>
      <c r="AL19" s="628">
        <v>15.7</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32346470</v>
      </c>
      <c r="BH19" s="626"/>
      <c r="BI19" s="626"/>
      <c r="BJ19" s="626"/>
      <c r="BK19" s="626"/>
      <c r="BL19" s="626"/>
      <c r="BM19" s="626"/>
      <c r="BN19" s="627"/>
      <c r="BO19" s="685">
        <v>11.1</v>
      </c>
      <c r="BP19" s="685"/>
      <c r="BQ19" s="685"/>
      <c r="BR19" s="685"/>
      <c r="BS19" s="631" t="s">
        <v>232</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245</v>
      </c>
      <c r="CS19" s="626"/>
      <c r="CT19" s="626"/>
      <c r="CU19" s="626"/>
      <c r="CV19" s="626"/>
      <c r="CW19" s="626"/>
      <c r="CX19" s="626"/>
      <c r="CY19" s="627"/>
      <c r="CZ19" s="685" t="s">
        <v>128</v>
      </c>
      <c r="DA19" s="685"/>
      <c r="DB19" s="685"/>
      <c r="DC19" s="685"/>
      <c r="DD19" s="631" t="s">
        <v>128</v>
      </c>
      <c r="DE19" s="626"/>
      <c r="DF19" s="626"/>
      <c r="DG19" s="626"/>
      <c r="DH19" s="626"/>
      <c r="DI19" s="626"/>
      <c r="DJ19" s="626"/>
      <c r="DK19" s="626"/>
      <c r="DL19" s="626"/>
      <c r="DM19" s="626"/>
      <c r="DN19" s="626"/>
      <c r="DO19" s="626"/>
      <c r="DP19" s="627"/>
      <c r="DQ19" s="631" t="s">
        <v>232</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2725165</v>
      </c>
      <c r="S20" s="626"/>
      <c r="T20" s="626"/>
      <c r="U20" s="626"/>
      <c r="V20" s="626"/>
      <c r="W20" s="626"/>
      <c r="X20" s="626"/>
      <c r="Y20" s="627"/>
      <c r="Z20" s="685">
        <v>0.4</v>
      </c>
      <c r="AA20" s="685"/>
      <c r="AB20" s="685"/>
      <c r="AC20" s="685"/>
      <c r="AD20" s="686" t="s">
        <v>128</v>
      </c>
      <c r="AE20" s="686"/>
      <c r="AF20" s="686"/>
      <c r="AG20" s="686"/>
      <c r="AH20" s="686"/>
      <c r="AI20" s="686"/>
      <c r="AJ20" s="686"/>
      <c r="AK20" s="686"/>
      <c r="AL20" s="628" t="s">
        <v>245</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30808057</v>
      </c>
      <c r="BH20" s="626"/>
      <c r="BI20" s="626"/>
      <c r="BJ20" s="626"/>
      <c r="BK20" s="626"/>
      <c r="BL20" s="626"/>
      <c r="BM20" s="626"/>
      <c r="BN20" s="627"/>
      <c r="BO20" s="685">
        <v>10.6</v>
      </c>
      <c r="BP20" s="685"/>
      <c r="BQ20" s="685"/>
      <c r="BR20" s="685"/>
      <c r="BS20" s="631" t="s">
        <v>128</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765910124</v>
      </c>
      <c r="CS20" s="626"/>
      <c r="CT20" s="626"/>
      <c r="CU20" s="626"/>
      <c r="CV20" s="626"/>
      <c r="CW20" s="626"/>
      <c r="CX20" s="626"/>
      <c r="CY20" s="627"/>
      <c r="CZ20" s="685">
        <v>100</v>
      </c>
      <c r="DA20" s="685"/>
      <c r="DB20" s="685"/>
      <c r="DC20" s="685"/>
      <c r="DD20" s="631">
        <v>81292048</v>
      </c>
      <c r="DE20" s="626"/>
      <c r="DF20" s="626"/>
      <c r="DG20" s="626"/>
      <c r="DH20" s="626"/>
      <c r="DI20" s="626"/>
      <c r="DJ20" s="626"/>
      <c r="DK20" s="626"/>
      <c r="DL20" s="626"/>
      <c r="DM20" s="626"/>
      <c r="DN20" s="626"/>
      <c r="DO20" s="626"/>
      <c r="DP20" s="627"/>
      <c r="DQ20" s="631">
        <v>454020394</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v>160</v>
      </c>
      <c r="S21" s="626"/>
      <c r="T21" s="626"/>
      <c r="U21" s="626"/>
      <c r="V21" s="626"/>
      <c r="W21" s="626"/>
      <c r="X21" s="626"/>
      <c r="Y21" s="627"/>
      <c r="Z21" s="685">
        <v>0</v>
      </c>
      <c r="AA21" s="685"/>
      <c r="AB21" s="685"/>
      <c r="AC21" s="685"/>
      <c r="AD21" s="686" t="s">
        <v>128</v>
      </c>
      <c r="AE21" s="686"/>
      <c r="AF21" s="686"/>
      <c r="AG21" s="686"/>
      <c r="AH21" s="686"/>
      <c r="AI21" s="686"/>
      <c r="AJ21" s="686"/>
      <c r="AK21" s="686"/>
      <c r="AL21" s="628" t="s">
        <v>232</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101907</v>
      </c>
      <c r="BH21" s="626"/>
      <c r="BI21" s="626"/>
      <c r="BJ21" s="626"/>
      <c r="BK21" s="626"/>
      <c r="BL21" s="626"/>
      <c r="BM21" s="626"/>
      <c r="BN21" s="627"/>
      <c r="BO21" s="685">
        <v>0</v>
      </c>
      <c r="BP21" s="685"/>
      <c r="BQ21" s="685"/>
      <c r="BR21" s="685"/>
      <c r="BS21" s="631" t="s">
        <v>232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397130142</v>
      </c>
      <c r="S22" s="626"/>
      <c r="T22" s="626"/>
      <c r="U22" s="626"/>
      <c r="V22" s="626"/>
      <c r="W22" s="626"/>
      <c r="X22" s="626"/>
      <c r="Y22" s="627"/>
      <c r="Z22" s="685">
        <v>51.6</v>
      </c>
      <c r="AA22" s="685"/>
      <c r="AB22" s="685"/>
      <c r="AC22" s="685"/>
      <c r="AD22" s="686">
        <v>367774813</v>
      </c>
      <c r="AE22" s="686"/>
      <c r="AF22" s="686"/>
      <c r="AG22" s="686"/>
      <c r="AH22" s="686"/>
      <c r="AI22" s="686"/>
      <c r="AJ22" s="686"/>
      <c r="AK22" s="686"/>
      <c r="AL22" s="628">
        <v>98.3</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v>7380009</v>
      </c>
      <c r="BH22" s="626"/>
      <c r="BI22" s="626"/>
      <c r="BJ22" s="626"/>
      <c r="BK22" s="626"/>
      <c r="BL22" s="626"/>
      <c r="BM22" s="626"/>
      <c r="BN22" s="627"/>
      <c r="BO22" s="685">
        <v>2.5</v>
      </c>
      <c r="BP22" s="685"/>
      <c r="BQ22" s="685"/>
      <c r="BR22" s="685"/>
      <c r="BS22" s="631" t="s">
        <v>128</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343981</v>
      </c>
      <c r="S23" s="626"/>
      <c r="T23" s="626"/>
      <c r="U23" s="626"/>
      <c r="V23" s="626"/>
      <c r="W23" s="626"/>
      <c r="X23" s="626"/>
      <c r="Y23" s="627"/>
      <c r="Z23" s="685">
        <v>0</v>
      </c>
      <c r="AA23" s="685"/>
      <c r="AB23" s="685"/>
      <c r="AC23" s="685"/>
      <c r="AD23" s="686">
        <v>343981</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23326141</v>
      </c>
      <c r="BH23" s="626"/>
      <c r="BI23" s="626"/>
      <c r="BJ23" s="626"/>
      <c r="BK23" s="626"/>
      <c r="BL23" s="626"/>
      <c r="BM23" s="626"/>
      <c r="BN23" s="627"/>
      <c r="BO23" s="685">
        <v>8</v>
      </c>
      <c r="BP23" s="685"/>
      <c r="BQ23" s="685"/>
      <c r="BR23" s="685"/>
      <c r="BS23" s="631" t="s">
        <v>245</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7434700</v>
      </c>
      <c r="S24" s="626"/>
      <c r="T24" s="626"/>
      <c r="U24" s="626"/>
      <c r="V24" s="626"/>
      <c r="W24" s="626"/>
      <c r="X24" s="626"/>
      <c r="Y24" s="627"/>
      <c r="Z24" s="685">
        <v>1</v>
      </c>
      <c r="AA24" s="685"/>
      <c r="AB24" s="685"/>
      <c r="AC24" s="685"/>
      <c r="AD24" s="686" t="s">
        <v>245</v>
      </c>
      <c r="AE24" s="686"/>
      <c r="AF24" s="686"/>
      <c r="AG24" s="686"/>
      <c r="AH24" s="686"/>
      <c r="AI24" s="686"/>
      <c r="AJ24" s="686"/>
      <c r="AK24" s="686"/>
      <c r="AL24" s="628" t="s">
        <v>232</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232</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459970178</v>
      </c>
      <c r="CS24" s="689"/>
      <c r="CT24" s="689"/>
      <c r="CU24" s="689"/>
      <c r="CV24" s="689"/>
      <c r="CW24" s="689"/>
      <c r="CX24" s="689"/>
      <c r="CY24" s="735"/>
      <c r="CZ24" s="736">
        <v>60.1</v>
      </c>
      <c r="DA24" s="705"/>
      <c r="DB24" s="705"/>
      <c r="DC24" s="739"/>
      <c r="DD24" s="734">
        <v>295376879</v>
      </c>
      <c r="DE24" s="689"/>
      <c r="DF24" s="689"/>
      <c r="DG24" s="689"/>
      <c r="DH24" s="689"/>
      <c r="DI24" s="689"/>
      <c r="DJ24" s="689"/>
      <c r="DK24" s="735"/>
      <c r="DL24" s="734">
        <v>293379202</v>
      </c>
      <c r="DM24" s="689"/>
      <c r="DN24" s="689"/>
      <c r="DO24" s="689"/>
      <c r="DP24" s="689"/>
      <c r="DQ24" s="689"/>
      <c r="DR24" s="689"/>
      <c r="DS24" s="689"/>
      <c r="DT24" s="689"/>
      <c r="DU24" s="689"/>
      <c r="DV24" s="735"/>
      <c r="DW24" s="736">
        <v>70.3</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13822169</v>
      </c>
      <c r="S25" s="626"/>
      <c r="T25" s="626"/>
      <c r="U25" s="626"/>
      <c r="V25" s="626"/>
      <c r="W25" s="626"/>
      <c r="X25" s="626"/>
      <c r="Y25" s="627"/>
      <c r="Z25" s="685">
        <v>1.8</v>
      </c>
      <c r="AA25" s="685"/>
      <c r="AB25" s="685"/>
      <c r="AC25" s="685"/>
      <c r="AD25" s="686">
        <v>3445788</v>
      </c>
      <c r="AE25" s="686"/>
      <c r="AF25" s="686"/>
      <c r="AG25" s="686"/>
      <c r="AH25" s="686"/>
      <c r="AI25" s="686"/>
      <c r="AJ25" s="686"/>
      <c r="AK25" s="686"/>
      <c r="AL25" s="628">
        <v>0.9</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v>1538413</v>
      </c>
      <c r="BH25" s="626"/>
      <c r="BI25" s="626"/>
      <c r="BJ25" s="626"/>
      <c r="BK25" s="626"/>
      <c r="BL25" s="626"/>
      <c r="BM25" s="626"/>
      <c r="BN25" s="627"/>
      <c r="BO25" s="685">
        <v>0.5</v>
      </c>
      <c r="BP25" s="685"/>
      <c r="BQ25" s="685"/>
      <c r="BR25" s="685"/>
      <c r="BS25" s="631" t="s">
        <v>245</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168554867</v>
      </c>
      <c r="CS25" s="624"/>
      <c r="CT25" s="624"/>
      <c r="CU25" s="624"/>
      <c r="CV25" s="624"/>
      <c r="CW25" s="624"/>
      <c r="CX25" s="624"/>
      <c r="CY25" s="625"/>
      <c r="CZ25" s="628">
        <v>22</v>
      </c>
      <c r="DA25" s="657"/>
      <c r="DB25" s="657"/>
      <c r="DC25" s="658"/>
      <c r="DD25" s="631">
        <v>150016427</v>
      </c>
      <c r="DE25" s="624"/>
      <c r="DF25" s="624"/>
      <c r="DG25" s="624"/>
      <c r="DH25" s="624"/>
      <c r="DI25" s="624"/>
      <c r="DJ25" s="624"/>
      <c r="DK25" s="625"/>
      <c r="DL25" s="631">
        <v>148055711</v>
      </c>
      <c r="DM25" s="624"/>
      <c r="DN25" s="624"/>
      <c r="DO25" s="624"/>
      <c r="DP25" s="624"/>
      <c r="DQ25" s="624"/>
      <c r="DR25" s="624"/>
      <c r="DS25" s="624"/>
      <c r="DT25" s="624"/>
      <c r="DU25" s="624"/>
      <c r="DV25" s="625"/>
      <c r="DW25" s="628">
        <v>35.5</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5334458</v>
      </c>
      <c r="S26" s="626"/>
      <c r="T26" s="626"/>
      <c r="U26" s="626"/>
      <c r="V26" s="626"/>
      <c r="W26" s="626"/>
      <c r="X26" s="626"/>
      <c r="Y26" s="627"/>
      <c r="Z26" s="685">
        <v>0.7</v>
      </c>
      <c r="AA26" s="685"/>
      <c r="AB26" s="685"/>
      <c r="AC26" s="685"/>
      <c r="AD26" s="686" t="s">
        <v>245</v>
      </c>
      <c r="AE26" s="686"/>
      <c r="AF26" s="686"/>
      <c r="AG26" s="686"/>
      <c r="AH26" s="686"/>
      <c r="AI26" s="686"/>
      <c r="AJ26" s="686"/>
      <c r="AK26" s="686"/>
      <c r="AL26" s="628" t="s">
        <v>128</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245</v>
      </c>
      <c r="BH26" s="626"/>
      <c r="BI26" s="626"/>
      <c r="BJ26" s="626"/>
      <c r="BK26" s="626"/>
      <c r="BL26" s="626"/>
      <c r="BM26" s="626"/>
      <c r="BN26" s="627"/>
      <c r="BO26" s="685" t="s">
        <v>232</v>
      </c>
      <c r="BP26" s="685"/>
      <c r="BQ26" s="685"/>
      <c r="BR26" s="685"/>
      <c r="BS26" s="631" t="s">
        <v>128</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118521712</v>
      </c>
      <c r="CS26" s="626"/>
      <c r="CT26" s="626"/>
      <c r="CU26" s="626"/>
      <c r="CV26" s="626"/>
      <c r="CW26" s="626"/>
      <c r="CX26" s="626"/>
      <c r="CY26" s="627"/>
      <c r="CZ26" s="628">
        <v>15.5</v>
      </c>
      <c r="DA26" s="657"/>
      <c r="DB26" s="657"/>
      <c r="DC26" s="658"/>
      <c r="DD26" s="631">
        <v>104909304</v>
      </c>
      <c r="DE26" s="626"/>
      <c r="DF26" s="626"/>
      <c r="DG26" s="626"/>
      <c r="DH26" s="626"/>
      <c r="DI26" s="626"/>
      <c r="DJ26" s="626"/>
      <c r="DK26" s="627"/>
      <c r="DL26" s="631" t="s">
        <v>245</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146426902</v>
      </c>
      <c r="S27" s="626"/>
      <c r="T27" s="626"/>
      <c r="U27" s="626"/>
      <c r="V27" s="626"/>
      <c r="W27" s="626"/>
      <c r="X27" s="626"/>
      <c r="Y27" s="627"/>
      <c r="Z27" s="685">
        <v>19</v>
      </c>
      <c r="AA27" s="685"/>
      <c r="AB27" s="685"/>
      <c r="AC27" s="685"/>
      <c r="AD27" s="686" t="s">
        <v>232</v>
      </c>
      <c r="AE27" s="686"/>
      <c r="AF27" s="686"/>
      <c r="AG27" s="686"/>
      <c r="AH27" s="686"/>
      <c r="AI27" s="686"/>
      <c r="AJ27" s="686"/>
      <c r="AK27" s="686"/>
      <c r="AL27" s="628" t="s">
        <v>128</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291702131</v>
      </c>
      <c r="BH27" s="626"/>
      <c r="BI27" s="626"/>
      <c r="BJ27" s="626"/>
      <c r="BK27" s="626"/>
      <c r="BL27" s="626"/>
      <c r="BM27" s="626"/>
      <c r="BN27" s="627"/>
      <c r="BO27" s="685">
        <v>100</v>
      </c>
      <c r="BP27" s="685"/>
      <c r="BQ27" s="685"/>
      <c r="BR27" s="685"/>
      <c r="BS27" s="631">
        <v>4965987</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208835461</v>
      </c>
      <c r="CS27" s="624"/>
      <c r="CT27" s="624"/>
      <c r="CU27" s="624"/>
      <c r="CV27" s="624"/>
      <c r="CW27" s="624"/>
      <c r="CX27" s="624"/>
      <c r="CY27" s="625"/>
      <c r="CZ27" s="628">
        <v>27.3</v>
      </c>
      <c r="DA27" s="657"/>
      <c r="DB27" s="657"/>
      <c r="DC27" s="658"/>
      <c r="DD27" s="631">
        <v>66589552</v>
      </c>
      <c r="DE27" s="624"/>
      <c r="DF27" s="624"/>
      <c r="DG27" s="624"/>
      <c r="DH27" s="624"/>
      <c r="DI27" s="624"/>
      <c r="DJ27" s="624"/>
      <c r="DK27" s="625"/>
      <c r="DL27" s="631">
        <v>66552591</v>
      </c>
      <c r="DM27" s="624"/>
      <c r="DN27" s="624"/>
      <c r="DO27" s="624"/>
      <c r="DP27" s="624"/>
      <c r="DQ27" s="624"/>
      <c r="DR27" s="624"/>
      <c r="DS27" s="624"/>
      <c r="DT27" s="624"/>
      <c r="DU27" s="624"/>
      <c r="DV27" s="625"/>
      <c r="DW27" s="628">
        <v>15.9</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128</v>
      </c>
      <c r="AA28" s="685"/>
      <c r="AB28" s="685"/>
      <c r="AC28" s="685"/>
      <c r="AD28" s="686" t="s">
        <v>232</v>
      </c>
      <c r="AE28" s="686"/>
      <c r="AF28" s="686"/>
      <c r="AG28" s="686"/>
      <c r="AH28" s="686"/>
      <c r="AI28" s="686"/>
      <c r="AJ28" s="686"/>
      <c r="AK28" s="686"/>
      <c r="AL28" s="628" t="s">
        <v>128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82579850</v>
      </c>
      <c r="CS28" s="626"/>
      <c r="CT28" s="626"/>
      <c r="CU28" s="626"/>
      <c r="CV28" s="626"/>
      <c r="CW28" s="626"/>
      <c r="CX28" s="626"/>
      <c r="CY28" s="627"/>
      <c r="CZ28" s="628">
        <v>10.8</v>
      </c>
      <c r="DA28" s="657"/>
      <c r="DB28" s="657"/>
      <c r="DC28" s="658"/>
      <c r="DD28" s="631">
        <v>78770900</v>
      </c>
      <c r="DE28" s="626"/>
      <c r="DF28" s="626"/>
      <c r="DG28" s="626"/>
      <c r="DH28" s="626"/>
      <c r="DI28" s="626"/>
      <c r="DJ28" s="626"/>
      <c r="DK28" s="627"/>
      <c r="DL28" s="631">
        <v>78770900</v>
      </c>
      <c r="DM28" s="626"/>
      <c r="DN28" s="626"/>
      <c r="DO28" s="626"/>
      <c r="DP28" s="626"/>
      <c r="DQ28" s="626"/>
      <c r="DR28" s="626"/>
      <c r="DS28" s="626"/>
      <c r="DT28" s="626"/>
      <c r="DU28" s="626"/>
      <c r="DV28" s="627"/>
      <c r="DW28" s="628">
        <v>18.899999999999999</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37267291</v>
      </c>
      <c r="S29" s="626"/>
      <c r="T29" s="626"/>
      <c r="U29" s="626"/>
      <c r="V29" s="626"/>
      <c r="W29" s="626"/>
      <c r="X29" s="626"/>
      <c r="Y29" s="627"/>
      <c r="Z29" s="685">
        <v>4.8</v>
      </c>
      <c r="AA29" s="685"/>
      <c r="AB29" s="685"/>
      <c r="AC29" s="685"/>
      <c r="AD29" s="686" t="s">
        <v>245</v>
      </c>
      <c r="AE29" s="686"/>
      <c r="AF29" s="686"/>
      <c r="AG29" s="686"/>
      <c r="AH29" s="686"/>
      <c r="AI29" s="686"/>
      <c r="AJ29" s="686"/>
      <c r="AK29" s="686"/>
      <c r="AL29" s="628" t="s">
        <v>128</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82578890</v>
      </c>
      <c r="CS29" s="624"/>
      <c r="CT29" s="624"/>
      <c r="CU29" s="624"/>
      <c r="CV29" s="624"/>
      <c r="CW29" s="624"/>
      <c r="CX29" s="624"/>
      <c r="CY29" s="625"/>
      <c r="CZ29" s="628">
        <v>10.8</v>
      </c>
      <c r="DA29" s="657"/>
      <c r="DB29" s="657"/>
      <c r="DC29" s="658"/>
      <c r="DD29" s="631">
        <v>78769940</v>
      </c>
      <c r="DE29" s="624"/>
      <c r="DF29" s="624"/>
      <c r="DG29" s="624"/>
      <c r="DH29" s="624"/>
      <c r="DI29" s="624"/>
      <c r="DJ29" s="624"/>
      <c r="DK29" s="625"/>
      <c r="DL29" s="631">
        <v>78769940</v>
      </c>
      <c r="DM29" s="624"/>
      <c r="DN29" s="624"/>
      <c r="DO29" s="624"/>
      <c r="DP29" s="624"/>
      <c r="DQ29" s="624"/>
      <c r="DR29" s="624"/>
      <c r="DS29" s="624"/>
      <c r="DT29" s="624"/>
      <c r="DU29" s="624"/>
      <c r="DV29" s="625"/>
      <c r="DW29" s="628">
        <v>18.899999999999999</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7018537</v>
      </c>
      <c r="S30" s="626"/>
      <c r="T30" s="626"/>
      <c r="U30" s="626"/>
      <c r="V30" s="626"/>
      <c r="W30" s="626"/>
      <c r="X30" s="626"/>
      <c r="Y30" s="627"/>
      <c r="Z30" s="685">
        <v>0.9</v>
      </c>
      <c r="AA30" s="685"/>
      <c r="AB30" s="685"/>
      <c r="AC30" s="685"/>
      <c r="AD30" s="686">
        <v>2253002</v>
      </c>
      <c r="AE30" s="686"/>
      <c r="AF30" s="686"/>
      <c r="AG30" s="686"/>
      <c r="AH30" s="686"/>
      <c r="AI30" s="686"/>
      <c r="AJ30" s="686"/>
      <c r="AK30" s="686"/>
      <c r="AL30" s="628">
        <v>0.6</v>
      </c>
      <c r="AM30" s="629"/>
      <c r="AN30" s="629"/>
      <c r="AO30" s="687"/>
      <c r="AP30" s="713" t="s">
        <v>308</v>
      </c>
      <c r="AQ30" s="714"/>
      <c r="AR30" s="714"/>
      <c r="AS30" s="714"/>
      <c r="AT30" s="719" t="s">
        <v>309</v>
      </c>
      <c r="AU30" s="230"/>
      <c r="AV30" s="230"/>
      <c r="AW30" s="230"/>
      <c r="AX30" s="722" t="s">
        <v>184</v>
      </c>
      <c r="AY30" s="723"/>
      <c r="AZ30" s="723"/>
      <c r="BA30" s="723"/>
      <c r="BB30" s="723"/>
      <c r="BC30" s="723"/>
      <c r="BD30" s="723"/>
      <c r="BE30" s="723"/>
      <c r="BF30" s="724"/>
      <c r="BG30" s="703">
        <v>99.6</v>
      </c>
      <c r="BH30" s="704"/>
      <c r="BI30" s="704"/>
      <c r="BJ30" s="704"/>
      <c r="BK30" s="704"/>
      <c r="BL30" s="704"/>
      <c r="BM30" s="705">
        <v>99</v>
      </c>
      <c r="BN30" s="704"/>
      <c r="BO30" s="704"/>
      <c r="BP30" s="704"/>
      <c r="BQ30" s="706"/>
      <c r="BR30" s="703">
        <v>99.5</v>
      </c>
      <c r="BS30" s="704"/>
      <c r="BT30" s="704"/>
      <c r="BU30" s="704"/>
      <c r="BV30" s="704"/>
      <c r="BW30" s="704"/>
      <c r="BX30" s="705">
        <v>98.8</v>
      </c>
      <c r="BY30" s="704"/>
      <c r="BZ30" s="704"/>
      <c r="CA30" s="704"/>
      <c r="CB30" s="706"/>
      <c r="CD30" s="709"/>
      <c r="CE30" s="710"/>
      <c r="CF30" s="667" t="s">
        <v>310</v>
      </c>
      <c r="CG30" s="664"/>
      <c r="CH30" s="664"/>
      <c r="CI30" s="664"/>
      <c r="CJ30" s="664"/>
      <c r="CK30" s="664"/>
      <c r="CL30" s="664"/>
      <c r="CM30" s="664"/>
      <c r="CN30" s="664"/>
      <c r="CO30" s="664"/>
      <c r="CP30" s="664"/>
      <c r="CQ30" s="665"/>
      <c r="CR30" s="623">
        <v>70521350</v>
      </c>
      <c r="CS30" s="626"/>
      <c r="CT30" s="626"/>
      <c r="CU30" s="626"/>
      <c r="CV30" s="626"/>
      <c r="CW30" s="626"/>
      <c r="CX30" s="626"/>
      <c r="CY30" s="627"/>
      <c r="CZ30" s="628">
        <v>9.1999999999999993</v>
      </c>
      <c r="DA30" s="657"/>
      <c r="DB30" s="657"/>
      <c r="DC30" s="658"/>
      <c r="DD30" s="631">
        <v>66851442</v>
      </c>
      <c r="DE30" s="626"/>
      <c r="DF30" s="626"/>
      <c r="DG30" s="626"/>
      <c r="DH30" s="626"/>
      <c r="DI30" s="626"/>
      <c r="DJ30" s="626"/>
      <c r="DK30" s="627"/>
      <c r="DL30" s="631">
        <v>66851442</v>
      </c>
      <c r="DM30" s="626"/>
      <c r="DN30" s="626"/>
      <c r="DO30" s="626"/>
      <c r="DP30" s="626"/>
      <c r="DQ30" s="626"/>
      <c r="DR30" s="626"/>
      <c r="DS30" s="626"/>
      <c r="DT30" s="626"/>
      <c r="DU30" s="626"/>
      <c r="DV30" s="627"/>
      <c r="DW30" s="628">
        <v>16</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2343299</v>
      </c>
      <c r="S31" s="626"/>
      <c r="T31" s="626"/>
      <c r="U31" s="626"/>
      <c r="V31" s="626"/>
      <c r="W31" s="626"/>
      <c r="X31" s="626"/>
      <c r="Y31" s="627"/>
      <c r="Z31" s="685">
        <v>0.3</v>
      </c>
      <c r="AA31" s="685"/>
      <c r="AB31" s="685"/>
      <c r="AC31" s="685"/>
      <c r="AD31" s="686" t="s">
        <v>128</v>
      </c>
      <c r="AE31" s="686"/>
      <c r="AF31" s="686"/>
      <c r="AG31" s="686"/>
      <c r="AH31" s="686"/>
      <c r="AI31" s="686"/>
      <c r="AJ31" s="686"/>
      <c r="AK31" s="686"/>
      <c r="AL31" s="628" t="s">
        <v>128</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99.5</v>
      </c>
      <c r="BH31" s="624"/>
      <c r="BI31" s="624"/>
      <c r="BJ31" s="624"/>
      <c r="BK31" s="624"/>
      <c r="BL31" s="624"/>
      <c r="BM31" s="629">
        <v>98.9</v>
      </c>
      <c r="BN31" s="702"/>
      <c r="BO31" s="702"/>
      <c r="BP31" s="702"/>
      <c r="BQ31" s="663"/>
      <c r="BR31" s="701">
        <v>99.4</v>
      </c>
      <c r="BS31" s="624"/>
      <c r="BT31" s="624"/>
      <c r="BU31" s="624"/>
      <c r="BV31" s="624"/>
      <c r="BW31" s="624"/>
      <c r="BX31" s="629">
        <v>98.5</v>
      </c>
      <c r="BY31" s="702"/>
      <c r="BZ31" s="702"/>
      <c r="CA31" s="702"/>
      <c r="CB31" s="663"/>
      <c r="CD31" s="709"/>
      <c r="CE31" s="710"/>
      <c r="CF31" s="667" t="s">
        <v>314</v>
      </c>
      <c r="CG31" s="664"/>
      <c r="CH31" s="664"/>
      <c r="CI31" s="664"/>
      <c r="CJ31" s="664"/>
      <c r="CK31" s="664"/>
      <c r="CL31" s="664"/>
      <c r="CM31" s="664"/>
      <c r="CN31" s="664"/>
      <c r="CO31" s="664"/>
      <c r="CP31" s="664"/>
      <c r="CQ31" s="665"/>
      <c r="CR31" s="623">
        <v>12057540</v>
      </c>
      <c r="CS31" s="624"/>
      <c r="CT31" s="624"/>
      <c r="CU31" s="624"/>
      <c r="CV31" s="624"/>
      <c r="CW31" s="624"/>
      <c r="CX31" s="624"/>
      <c r="CY31" s="625"/>
      <c r="CZ31" s="628">
        <v>1.6</v>
      </c>
      <c r="DA31" s="657"/>
      <c r="DB31" s="657"/>
      <c r="DC31" s="658"/>
      <c r="DD31" s="631">
        <v>11918498</v>
      </c>
      <c r="DE31" s="624"/>
      <c r="DF31" s="624"/>
      <c r="DG31" s="624"/>
      <c r="DH31" s="624"/>
      <c r="DI31" s="624"/>
      <c r="DJ31" s="624"/>
      <c r="DK31" s="625"/>
      <c r="DL31" s="631">
        <v>11918498</v>
      </c>
      <c r="DM31" s="624"/>
      <c r="DN31" s="624"/>
      <c r="DO31" s="624"/>
      <c r="DP31" s="624"/>
      <c r="DQ31" s="624"/>
      <c r="DR31" s="624"/>
      <c r="DS31" s="624"/>
      <c r="DT31" s="624"/>
      <c r="DU31" s="624"/>
      <c r="DV31" s="625"/>
      <c r="DW31" s="628">
        <v>2.9</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9736633</v>
      </c>
      <c r="S32" s="626"/>
      <c r="T32" s="626"/>
      <c r="U32" s="626"/>
      <c r="V32" s="626"/>
      <c r="W32" s="626"/>
      <c r="X32" s="626"/>
      <c r="Y32" s="627"/>
      <c r="Z32" s="685">
        <v>1.3</v>
      </c>
      <c r="AA32" s="685"/>
      <c r="AB32" s="685"/>
      <c r="AC32" s="685"/>
      <c r="AD32" s="686" t="s">
        <v>128</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99.7</v>
      </c>
      <c r="BH32" s="639"/>
      <c r="BI32" s="639"/>
      <c r="BJ32" s="639"/>
      <c r="BK32" s="639"/>
      <c r="BL32" s="639"/>
      <c r="BM32" s="683">
        <v>99.3</v>
      </c>
      <c r="BN32" s="639"/>
      <c r="BO32" s="639"/>
      <c r="BP32" s="639"/>
      <c r="BQ32" s="676"/>
      <c r="BR32" s="700">
        <v>99.6</v>
      </c>
      <c r="BS32" s="639"/>
      <c r="BT32" s="639"/>
      <c r="BU32" s="639"/>
      <c r="BV32" s="639"/>
      <c r="BW32" s="639"/>
      <c r="BX32" s="683">
        <v>99</v>
      </c>
      <c r="BY32" s="639"/>
      <c r="BZ32" s="639"/>
      <c r="CA32" s="639"/>
      <c r="CB32" s="676"/>
      <c r="CD32" s="711"/>
      <c r="CE32" s="712"/>
      <c r="CF32" s="667" t="s">
        <v>317</v>
      </c>
      <c r="CG32" s="664"/>
      <c r="CH32" s="664"/>
      <c r="CI32" s="664"/>
      <c r="CJ32" s="664"/>
      <c r="CK32" s="664"/>
      <c r="CL32" s="664"/>
      <c r="CM32" s="664"/>
      <c r="CN32" s="664"/>
      <c r="CO32" s="664"/>
      <c r="CP32" s="664"/>
      <c r="CQ32" s="665"/>
      <c r="CR32" s="623">
        <v>960</v>
      </c>
      <c r="CS32" s="626"/>
      <c r="CT32" s="626"/>
      <c r="CU32" s="626"/>
      <c r="CV32" s="626"/>
      <c r="CW32" s="626"/>
      <c r="CX32" s="626"/>
      <c r="CY32" s="627"/>
      <c r="CZ32" s="628">
        <v>0</v>
      </c>
      <c r="DA32" s="657"/>
      <c r="DB32" s="657"/>
      <c r="DC32" s="658"/>
      <c r="DD32" s="631">
        <v>960</v>
      </c>
      <c r="DE32" s="626"/>
      <c r="DF32" s="626"/>
      <c r="DG32" s="626"/>
      <c r="DH32" s="626"/>
      <c r="DI32" s="626"/>
      <c r="DJ32" s="626"/>
      <c r="DK32" s="627"/>
      <c r="DL32" s="631">
        <v>960</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2069437</v>
      </c>
      <c r="S33" s="626"/>
      <c r="T33" s="626"/>
      <c r="U33" s="626"/>
      <c r="V33" s="626"/>
      <c r="W33" s="626"/>
      <c r="X33" s="626"/>
      <c r="Y33" s="627"/>
      <c r="Z33" s="685">
        <v>0.3</v>
      </c>
      <c r="AA33" s="685"/>
      <c r="AB33" s="685"/>
      <c r="AC33" s="685"/>
      <c r="AD33" s="686" t="s">
        <v>245</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222896400</v>
      </c>
      <c r="CS33" s="624"/>
      <c r="CT33" s="624"/>
      <c r="CU33" s="624"/>
      <c r="CV33" s="624"/>
      <c r="CW33" s="624"/>
      <c r="CX33" s="624"/>
      <c r="CY33" s="625"/>
      <c r="CZ33" s="628">
        <v>29.1</v>
      </c>
      <c r="DA33" s="657"/>
      <c r="DB33" s="657"/>
      <c r="DC33" s="658"/>
      <c r="DD33" s="631">
        <v>141818484</v>
      </c>
      <c r="DE33" s="624"/>
      <c r="DF33" s="624"/>
      <c r="DG33" s="624"/>
      <c r="DH33" s="624"/>
      <c r="DI33" s="624"/>
      <c r="DJ33" s="624"/>
      <c r="DK33" s="625"/>
      <c r="DL33" s="631">
        <v>114684225</v>
      </c>
      <c r="DM33" s="624"/>
      <c r="DN33" s="624"/>
      <c r="DO33" s="624"/>
      <c r="DP33" s="624"/>
      <c r="DQ33" s="624"/>
      <c r="DR33" s="624"/>
      <c r="DS33" s="624"/>
      <c r="DT33" s="624"/>
      <c r="DU33" s="624"/>
      <c r="DV33" s="625"/>
      <c r="DW33" s="628">
        <v>27.5</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47231631</v>
      </c>
      <c r="S34" s="626"/>
      <c r="T34" s="626"/>
      <c r="U34" s="626"/>
      <c r="V34" s="626"/>
      <c r="W34" s="626"/>
      <c r="X34" s="626"/>
      <c r="Y34" s="627"/>
      <c r="Z34" s="685">
        <v>6.1</v>
      </c>
      <c r="AA34" s="685"/>
      <c r="AB34" s="685"/>
      <c r="AC34" s="685"/>
      <c r="AD34" s="686">
        <v>176929</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52546591</v>
      </c>
      <c r="CS34" s="626"/>
      <c r="CT34" s="626"/>
      <c r="CU34" s="626"/>
      <c r="CV34" s="626"/>
      <c r="CW34" s="626"/>
      <c r="CX34" s="626"/>
      <c r="CY34" s="627"/>
      <c r="CZ34" s="628">
        <v>6.9</v>
      </c>
      <c r="DA34" s="657"/>
      <c r="DB34" s="657"/>
      <c r="DC34" s="658"/>
      <c r="DD34" s="631">
        <v>34375895</v>
      </c>
      <c r="DE34" s="626"/>
      <c r="DF34" s="626"/>
      <c r="DG34" s="626"/>
      <c r="DH34" s="626"/>
      <c r="DI34" s="626"/>
      <c r="DJ34" s="626"/>
      <c r="DK34" s="627"/>
      <c r="DL34" s="631">
        <v>33146398</v>
      </c>
      <c r="DM34" s="626"/>
      <c r="DN34" s="626"/>
      <c r="DO34" s="626"/>
      <c r="DP34" s="626"/>
      <c r="DQ34" s="626"/>
      <c r="DR34" s="626"/>
      <c r="DS34" s="626"/>
      <c r="DT34" s="626"/>
      <c r="DU34" s="626"/>
      <c r="DV34" s="627"/>
      <c r="DW34" s="628">
        <v>7.9</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93389000</v>
      </c>
      <c r="S35" s="626"/>
      <c r="T35" s="626"/>
      <c r="U35" s="626"/>
      <c r="V35" s="626"/>
      <c r="W35" s="626"/>
      <c r="X35" s="626"/>
      <c r="Y35" s="627"/>
      <c r="Z35" s="685">
        <v>12.1</v>
      </c>
      <c r="AA35" s="685"/>
      <c r="AB35" s="685"/>
      <c r="AC35" s="685"/>
      <c r="AD35" s="686" t="s">
        <v>128</v>
      </c>
      <c r="AE35" s="686"/>
      <c r="AF35" s="686"/>
      <c r="AG35" s="686"/>
      <c r="AH35" s="686"/>
      <c r="AI35" s="686"/>
      <c r="AJ35" s="686"/>
      <c r="AK35" s="686"/>
      <c r="AL35" s="628" t="s">
        <v>245</v>
      </c>
      <c r="AM35" s="629"/>
      <c r="AN35" s="629"/>
      <c r="AO35" s="687"/>
      <c r="AP35" s="234"/>
      <c r="AQ35" s="691" t="s">
        <v>325</v>
      </c>
      <c r="AR35" s="692"/>
      <c r="AS35" s="692"/>
      <c r="AT35" s="692"/>
      <c r="AU35" s="692"/>
      <c r="AV35" s="692"/>
      <c r="AW35" s="692"/>
      <c r="AX35" s="692"/>
      <c r="AY35" s="693"/>
      <c r="AZ35" s="688">
        <v>84304444</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1305830</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9054442</v>
      </c>
      <c r="CS35" s="624"/>
      <c r="CT35" s="624"/>
      <c r="CU35" s="624"/>
      <c r="CV35" s="624"/>
      <c r="CW35" s="624"/>
      <c r="CX35" s="624"/>
      <c r="CY35" s="625"/>
      <c r="CZ35" s="628">
        <v>1.2</v>
      </c>
      <c r="DA35" s="657"/>
      <c r="DB35" s="657"/>
      <c r="DC35" s="658"/>
      <c r="DD35" s="631">
        <v>5607293</v>
      </c>
      <c r="DE35" s="624"/>
      <c r="DF35" s="624"/>
      <c r="DG35" s="624"/>
      <c r="DH35" s="624"/>
      <c r="DI35" s="624"/>
      <c r="DJ35" s="624"/>
      <c r="DK35" s="625"/>
      <c r="DL35" s="631">
        <v>5607293</v>
      </c>
      <c r="DM35" s="624"/>
      <c r="DN35" s="624"/>
      <c r="DO35" s="624"/>
      <c r="DP35" s="624"/>
      <c r="DQ35" s="624"/>
      <c r="DR35" s="624"/>
      <c r="DS35" s="624"/>
      <c r="DT35" s="624"/>
      <c r="DU35" s="624"/>
      <c r="DV35" s="625"/>
      <c r="DW35" s="628">
        <v>1.3</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v>51000</v>
      </c>
      <c r="S36" s="626"/>
      <c r="T36" s="626"/>
      <c r="U36" s="626"/>
      <c r="V36" s="626"/>
      <c r="W36" s="626"/>
      <c r="X36" s="626"/>
      <c r="Y36" s="627"/>
      <c r="Z36" s="685">
        <v>0</v>
      </c>
      <c r="AA36" s="685"/>
      <c r="AB36" s="685"/>
      <c r="AC36" s="685"/>
      <c r="AD36" s="686" t="s">
        <v>128</v>
      </c>
      <c r="AE36" s="686"/>
      <c r="AF36" s="686"/>
      <c r="AG36" s="686"/>
      <c r="AH36" s="686"/>
      <c r="AI36" s="686"/>
      <c r="AJ36" s="686"/>
      <c r="AK36" s="686"/>
      <c r="AL36" s="628" t="s">
        <v>232</v>
      </c>
      <c r="AM36" s="629"/>
      <c r="AN36" s="629"/>
      <c r="AO36" s="687"/>
      <c r="AQ36" s="660" t="s">
        <v>329</v>
      </c>
      <c r="AR36" s="661"/>
      <c r="AS36" s="661"/>
      <c r="AT36" s="661"/>
      <c r="AU36" s="661"/>
      <c r="AV36" s="661"/>
      <c r="AW36" s="661"/>
      <c r="AX36" s="661"/>
      <c r="AY36" s="662"/>
      <c r="AZ36" s="623">
        <v>21623754</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-1823718</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57825488</v>
      </c>
      <c r="CS36" s="626"/>
      <c r="CT36" s="626"/>
      <c r="CU36" s="626"/>
      <c r="CV36" s="626"/>
      <c r="CW36" s="626"/>
      <c r="CX36" s="626"/>
      <c r="CY36" s="627"/>
      <c r="CZ36" s="628">
        <v>7.5</v>
      </c>
      <c r="DA36" s="657"/>
      <c r="DB36" s="657"/>
      <c r="DC36" s="658"/>
      <c r="DD36" s="631">
        <v>50394555</v>
      </c>
      <c r="DE36" s="626"/>
      <c r="DF36" s="626"/>
      <c r="DG36" s="626"/>
      <c r="DH36" s="626"/>
      <c r="DI36" s="626"/>
      <c r="DJ36" s="626"/>
      <c r="DK36" s="627"/>
      <c r="DL36" s="631">
        <v>35132563</v>
      </c>
      <c r="DM36" s="626"/>
      <c r="DN36" s="626"/>
      <c r="DO36" s="626"/>
      <c r="DP36" s="626"/>
      <c r="DQ36" s="626"/>
      <c r="DR36" s="626"/>
      <c r="DS36" s="626"/>
      <c r="DT36" s="626"/>
      <c r="DU36" s="626"/>
      <c r="DV36" s="627"/>
      <c r="DW36" s="628">
        <v>8.4</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43513000</v>
      </c>
      <c r="S37" s="626"/>
      <c r="T37" s="626"/>
      <c r="U37" s="626"/>
      <c r="V37" s="626"/>
      <c r="W37" s="626"/>
      <c r="X37" s="626"/>
      <c r="Y37" s="627"/>
      <c r="Z37" s="685">
        <v>5.7</v>
      </c>
      <c r="AA37" s="685"/>
      <c r="AB37" s="685"/>
      <c r="AC37" s="685"/>
      <c r="AD37" s="686" t="s">
        <v>128</v>
      </c>
      <c r="AE37" s="686"/>
      <c r="AF37" s="686"/>
      <c r="AG37" s="686"/>
      <c r="AH37" s="686"/>
      <c r="AI37" s="686"/>
      <c r="AJ37" s="686"/>
      <c r="AK37" s="686"/>
      <c r="AL37" s="628" t="s">
        <v>232</v>
      </c>
      <c r="AM37" s="629"/>
      <c r="AN37" s="629"/>
      <c r="AO37" s="687"/>
      <c r="AQ37" s="660" t="s">
        <v>333</v>
      </c>
      <c r="AR37" s="661"/>
      <c r="AS37" s="661"/>
      <c r="AT37" s="661"/>
      <c r="AU37" s="661"/>
      <c r="AV37" s="661"/>
      <c r="AW37" s="661"/>
      <c r="AX37" s="661"/>
      <c r="AY37" s="662"/>
      <c r="AZ37" s="623">
        <v>4691266</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204693</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363449</v>
      </c>
      <c r="CS37" s="624"/>
      <c r="CT37" s="624"/>
      <c r="CU37" s="624"/>
      <c r="CV37" s="624"/>
      <c r="CW37" s="624"/>
      <c r="CX37" s="624"/>
      <c r="CY37" s="625"/>
      <c r="CZ37" s="628">
        <v>0</v>
      </c>
      <c r="DA37" s="657"/>
      <c r="DB37" s="657"/>
      <c r="DC37" s="658"/>
      <c r="DD37" s="631">
        <v>362449</v>
      </c>
      <c r="DE37" s="624"/>
      <c r="DF37" s="624"/>
      <c r="DG37" s="624"/>
      <c r="DH37" s="624"/>
      <c r="DI37" s="624"/>
      <c r="DJ37" s="624"/>
      <c r="DK37" s="625"/>
      <c r="DL37" s="631">
        <v>362449</v>
      </c>
      <c r="DM37" s="624"/>
      <c r="DN37" s="624"/>
      <c r="DO37" s="624"/>
      <c r="DP37" s="624"/>
      <c r="DQ37" s="624"/>
      <c r="DR37" s="624"/>
      <c r="DS37" s="624"/>
      <c r="DT37" s="624"/>
      <c r="DU37" s="624"/>
      <c r="DV37" s="625"/>
      <c r="DW37" s="628">
        <v>0.1</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769548180</v>
      </c>
      <c r="S38" s="675"/>
      <c r="T38" s="675"/>
      <c r="U38" s="675"/>
      <c r="V38" s="675"/>
      <c r="W38" s="675"/>
      <c r="X38" s="675"/>
      <c r="Y38" s="680"/>
      <c r="Z38" s="681">
        <v>100</v>
      </c>
      <c r="AA38" s="681"/>
      <c r="AB38" s="681"/>
      <c r="AC38" s="681"/>
      <c r="AD38" s="682">
        <v>373994513</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2213830</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304476</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55809094</v>
      </c>
      <c r="CS38" s="626"/>
      <c r="CT38" s="626"/>
      <c r="CU38" s="626"/>
      <c r="CV38" s="626"/>
      <c r="CW38" s="626"/>
      <c r="CX38" s="626"/>
      <c r="CY38" s="627"/>
      <c r="CZ38" s="628">
        <v>7.3</v>
      </c>
      <c r="DA38" s="657"/>
      <c r="DB38" s="657"/>
      <c r="DC38" s="658"/>
      <c r="DD38" s="631">
        <v>45871329</v>
      </c>
      <c r="DE38" s="626"/>
      <c r="DF38" s="626"/>
      <c r="DG38" s="626"/>
      <c r="DH38" s="626"/>
      <c r="DI38" s="626"/>
      <c r="DJ38" s="626"/>
      <c r="DK38" s="627"/>
      <c r="DL38" s="631">
        <v>40797971</v>
      </c>
      <c r="DM38" s="626"/>
      <c r="DN38" s="626"/>
      <c r="DO38" s="626"/>
      <c r="DP38" s="626"/>
      <c r="DQ38" s="626"/>
      <c r="DR38" s="626"/>
      <c r="DS38" s="626"/>
      <c r="DT38" s="626"/>
      <c r="DU38" s="626"/>
      <c r="DV38" s="627"/>
      <c r="DW38" s="628">
        <v>9.8000000000000007</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v>623267</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83</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6097591</v>
      </c>
      <c r="CS39" s="624"/>
      <c r="CT39" s="624"/>
      <c r="CU39" s="624"/>
      <c r="CV39" s="624"/>
      <c r="CW39" s="624"/>
      <c r="CX39" s="624"/>
      <c r="CY39" s="625"/>
      <c r="CZ39" s="628">
        <v>0.8</v>
      </c>
      <c r="DA39" s="657"/>
      <c r="DB39" s="657"/>
      <c r="DC39" s="658"/>
      <c r="DD39" s="631">
        <v>3815925</v>
      </c>
      <c r="DE39" s="624"/>
      <c r="DF39" s="624"/>
      <c r="DG39" s="624"/>
      <c r="DH39" s="624"/>
      <c r="DI39" s="624"/>
      <c r="DJ39" s="624"/>
      <c r="DK39" s="625"/>
      <c r="DL39" s="631" t="s">
        <v>128</v>
      </c>
      <c r="DM39" s="624"/>
      <c r="DN39" s="624"/>
      <c r="DO39" s="624"/>
      <c r="DP39" s="624"/>
      <c r="DQ39" s="624"/>
      <c r="DR39" s="624"/>
      <c r="DS39" s="624"/>
      <c r="DT39" s="624"/>
      <c r="DU39" s="624"/>
      <c r="DV39" s="625"/>
      <c r="DW39" s="628" t="s">
        <v>245</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15612737</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232</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41563194</v>
      </c>
      <c r="CS40" s="626"/>
      <c r="CT40" s="626"/>
      <c r="CU40" s="626"/>
      <c r="CV40" s="626"/>
      <c r="CW40" s="626"/>
      <c r="CX40" s="626"/>
      <c r="CY40" s="627"/>
      <c r="CZ40" s="628">
        <v>5.4</v>
      </c>
      <c r="DA40" s="657"/>
      <c r="DB40" s="657"/>
      <c r="DC40" s="658"/>
      <c r="DD40" s="631">
        <v>1753487</v>
      </c>
      <c r="DE40" s="626"/>
      <c r="DF40" s="626"/>
      <c r="DG40" s="626"/>
      <c r="DH40" s="626"/>
      <c r="DI40" s="626"/>
      <c r="DJ40" s="626"/>
      <c r="DK40" s="627"/>
      <c r="DL40" s="631" t="s">
        <v>128</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39539590</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321</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232</v>
      </c>
      <c r="CS41" s="624"/>
      <c r="CT41" s="624"/>
      <c r="CU41" s="624"/>
      <c r="CV41" s="624"/>
      <c r="CW41" s="624"/>
      <c r="CX41" s="624"/>
      <c r="CY41" s="625"/>
      <c r="CZ41" s="628" t="s">
        <v>128</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83043546</v>
      </c>
      <c r="CS42" s="626"/>
      <c r="CT42" s="626"/>
      <c r="CU42" s="626"/>
      <c r="CV42" s="626"/>
      <c r="CW42" s="626"/>
      <c r="CX42" s="626"/>
      <c r="CY42" s="627"/>
      <c r="CZ42" s="628">
        <v>10.8</v>
      </c>
      <c r="DA42" s="629"/>
      <c r="DB42" s="629"/>
      <c r="DC42" s="630"/>
      <c r="DD42" s="631">
        <v>16825031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1047997</v>
      </c>
      <c r="CS43" s="624"/>
      <c r="CT43" s="624"/>
      <c r="CU43" s="624"/>
      <c r="CV43" s="624"/>
      <c r="CW43" s="624"/>
      <c r="CX43" s="624"/>
      <c r="CY43" s="625"/>
      <c r="CZ43" s="628">
        <v>0.1</v>
      </c>
      <c r="DA43" s="657"/>
      <c r="DB43" s="657"/>
      <c r="DC43" s="658"/>
      <c r="DD43" s="631">
        <v>919153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81292048</v>
      </c>
      <c r="CS44" s="626"/>
      <c r="CT44" s="626"/>
      <c r="CU44" s="626"/>
      <c r="CV44" s="626"/>
      <c r="CW44" s="626"/>
      <c r="CX44" s="626"/>
      <c r="CY44" s="627"/>
      <c r="CZ44" s="628">
        <v>10.6</v>
      </c>
      <c r="DA44" s="629"/>
      <c r="DB44" s="629"/>
      <c r="DC44" s="630"/>
      <c r="DD44" s="631">
        <v>16514876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38866614</v>
      </c>
      <c r="CS45" s="624"/>
      <c r="CT45" s="624"/>
      <c r="CU45" s="624"/>
      <c r="CV45" s="624"/>
      <c r="CW45" s="624"/>
      <c r="CX45" s="624"/>
      <c r="CY45" s="625"/>
      <c r="CZ45" s="628">
        <v>5.0999999999999996</v>
      </c>
      <c r="DA45" s="657"/>
      <c r="DB45" s="657"/>
      <c r="DC45" s="658"/>
      <c r="DD45" s="631">
        <v>1579331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41395792</v>
      </c>
      <c r="CS46" s="626"/>
      <c r="CT46" s="626"/>
      <c r="CU46" s="626"/>
      <c r="CV46" s="626"/>
      <c r="CW46" s="626"/>
      <c r="CX46" s="626"/>
      <c r="CY46" s="627"/>
      <c r="CZ46" s="628">
        <v>5.4</v>
      </c>
      <c r="DA46" s="629"/>
      <c r="DB46" s="629"/>
      <c r="DC46" s="630"/>
      <c r="DD46" s="631">
        <v>14934803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1751498</v>
      </c>
      <c r="CS47" s="624"/>
      <c r="CT47" s="624"/>
      <c r="CU47" s="624"/>
      <c r="CV47" s="624"/>
      <c r="CW47" s="624"/>
      <c r="CX47" s="624"/>
      <c r="CY47" s="625"/>
      <c r="CZ47" s="628">
        <v>0.2</v>
      </c>
      <c r="DA47" s="657"/>
      <c r="DB47" s="657"/>
      <c r="DC47" s="658"/>
      <c r="DD47" s="631">
        <v>310155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128</v>
      </c>
      <c r="CS48" s="626"/>
      <c r="CT48" s="626"/>
      <c r="CU48" s="626"/>
      <c r="CV48" s="626"/>
      <c r="CW48" s="626"/>
      <c r="CX48" s="626"/>
      <c r="CY48" s="627"/>
      <c r="CZ48" s="628" t="s">
        <v>245</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765910124</v>
      </c>
      <c r="CS49" s="639"/>
      <c r="CT49" s="639"/>
      <c r="CU49" s="639"/>
      <c r="CV49" s="639"/>
      <c r="CW49" s="639"/>
      <c r="CX49" s="639"/>
      <c r="CY49" s="640"/>
      <c r="CZ49" s="641">
        <v>100</v>
      </c>
      <c r="DA49" s="642"/>
      <c r="DB49" s="642"/>
      <c r="DC49" s="643"/>
      <c r="DD49" s="644">
        <v>454020394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4pglLK/WeReH00SzYy3GMnGOvPmhyfrJ0IU2Rhjly+A8aLZm+H/iWUuvrsvMtoVkS26LD6lStGnn2HNb7U7MTQ==" saltValue="CBGAiAbzVe6RuY25UfcF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R76" zoomScale="70" zoomScaleNormal="25" zoomScaleSheetLayoutView="70" workbookViewId="0">
      <selection activeCell="BQ103" sqref="BQ103:DZ10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775164</v>
      </c>
      <c r="R7" s="1156"/>
      <c r="S7" s="1156"/>
      <c r="T7" s="1156"/>
      <c r="U7" s="1156"/>
      <c r="V7" s="1156">
        <v>771926</v>
      </c>
      <c r="W7" s="1156"/>
      <c r="X7" s="1156"/>
      <c r="Y7" s="1156"/>
      <c r="Z7" s="1156"/>
      <c r="AA7" s="1156">
        <f>Q7-V7</f>
        <v>3238</v>
      </c>
      <c r="AB7" s="1156"/>
      <c r="AC7" s="1156"/>
      <c r="AD7" s="1156"/>
      <c r="AE7" s="1157"/>
      <c r="AF7" s="1158">
        <v>346</v>
      </c>
      <c r="AG7" s="1159"/>
      <c r="AH7" s="1159"/>
      <c r="AI7" s="1159"/>
      <c r="AJ7" s="1160"/>
      <c r="AK7" s="1142">
        <v>16494</v>
      </c>
      <c r="AL7" s="1143"/>
      <c r="AM7" s="1143"/>
      <c r="AN7" s="1143"/>
      <c r="AO7" s="1143"/>
      <c r="AP7" s="1143">
        <v>1491211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568</v>
      </c>
      <c r="BT7" s="1147"/>
      <c r="BU7" s="1147"/>
      <c r="BV7" s="1147"/>
      <c r="BW7" s="1147"/>
      <c r="BX7" s="1147"/>
      <c r="BY7" s="1147"/>
      <c r="BZ7" s="1147"/>
      <c r="CA7" s="1147"/>
      <c r="CB7" s="1147"/>
      <c r="CC7" s="1147"/>
      <c r="CD7" s="1147"/>
      <c r="CE7" s="1147"/>
      <c r="CF7" s="1147"/>
      <c r="CG7" s="1148"/>
      <c r="CH7" s="1139">
        <v>6</v>
      </c>
      <c r="CI7" s="1140"/>
      <c r="CJ7" s="1140"/>
      <c r="CK7" s="1140"/>
      <c r="CL7" s="1141"/>
      <c r="CM7" s="1139">
        <v>130</v>
      </c>
      <c r="CN7" s="1140"/>
      <c r="CO7" s="1140"/>
      <c r="CP7" s="1140"/>
      <c r="CQ7" s="1141"/>
      <c r="CR7" s="1139">
        <v>50</v>
      </c>
      <c r="CS7" s="1140"/>
      <c r="CT7" s="1140"/>
      <c r="CU7" s="1140"/>
      <c r="CV7" s="1141"/>
      <c r="CW7" s="1139" t="s">
        <v>596</v>
      </c>
      <c r="CX7" s="1140"/>
      <c r="CY7" s="1140"/>
      <c r="CZ7" s="1140"/>
      <c r="DA7" s="1141"/>
      <c r="DB7" s="1139" t="s">
        <v>596</v>
      </c>
      <c r="DC7" s="1140"/>
      <c r="DD7" s="1140"/>
      <c r="DE7" s="1140"/>
      <c r="DF7" s="1141"/>
      <c r="DG7" s="1139" t="s">
        <v>596</v>
      </c>
      <c r="DH7" s="1140"/>
      <c r="DI7" s="1140"/>
      <c r="DJ7" s="1140"/>
      <c r="DK7" s="1141"/>
      <c r="DL7" s="1139" t="s">
        <v>596</v>
      </c>
      <c r="DM7" s="1140"/>
      <c r="DN7" s="1140"/>
      <c r="DO7" s="1140"/>
      <c r="DP7" s="1141"/>
      <c r="DQ7" s="1139" t="s">
        <v>596</v>
      </c>
      <c r="DR7" s="1140"/>
      <c r="DS7" s="1140"/>
      <c r="DT7" s="1140"/>
      <c r="DU7" s="1141"/>
      <c r="DV7" s="1166"/>
      <c r="DW7" s="1167"/>
      <c r="DX7" s="1167"/>
      <c r="DY7" s="1167"/>
      <c r="DZ7" s="1168"/>
      <c r="EA7" s="254"/>
    </row>
    <row r="8" spans="1:131" s="255" customFormat="1" ht="26.25" customHeight="1" x14ac:dyDescent="0.15">
      <c r="A8" s="261">
        <v>2</v>
      </c>
      <c r="B8" s="1088" t="s">
        <v>384</v>
      </c>
      <c r="C8" s="1089"/>
      <c r="D8" s="1089"/>
      <c r="E8" s="1089"/>
      <c r="F8" s="1089"/>
      <c r="G8" s="1089"/>
      <c r="H8" s="1089"/>
      <c r="I8" s="1089"/>
      <c r="J8" s="1089"/>
      <c r="K8" s="1089"/>
      <c r="L8" s="1089"/>
      <c r="M8" s="1089"/>
      <c r="N8" s="1089"/>
      <c r="O8" s="1089"/>
      <c r="P8" s="1090"/>
      <c r="Q8" s="1094">
        <v>1110</v>
      </c>
      <c r="R8" s="1095"/>
      <c r="S8" s="1095"/>
      <c r="T8" s="1095"/>
      <c r="U8" s="1095"/>
      <c r="V8" s="1095">
        <v>711</v>
      </c>
      <c r="W8" s="1095"/>
      <c r="X8" s="1095"/>
      <c r="Y8" s="1095"/>
      <c r="Z8" s="1095"/>
      <c r="AA8" s="1096">
        <f>Q8-V8</f>
        <v>399</v>
      </c>
      <c r="AB8" s="1071"/>
      <c r="AC8" s="1071"/>
      <c r="AD8" s="1071"/>
      <c r="AE8" s="1072"/>
      <c r="AF8" s="1070" t="s">
        <v>128</v>
      </c>
      <c r="AG8" s="1071"/>
      <c r="AH8" s="1071"/>
      <c r="AI8" s="1071"/>
      <c r="AJ8" s="1072"/>
      <c r="AK8" s="1137">
        <v>13</v>
      </c>
      <c r="AL8" s="1138"/>
      <c r="AM8" s="1138"/>
      <c r="AN8" s="1138"/>
      <c r="AO8" s="1138"/>
      <c r="AP8" s="1138">
        <v>2641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595</v>
      </c>
      <c r="BS8" s="1065" t="s">
        <v>569</v>
      </c>
      <c r="BT8" s="1066"/>
      <c r="BU8" s="1066"/>
      <c r="BV8" s="1066"/>
      <c r="BW8" s="1066"/>
      <c r="BX8" s="1066"/>
      <c r="BY8" s="1066"/>
      <c r="BZ8" s="1066"/>
      <c r="CA8" s="1066"/>
      <c r="CB8" s="1066"/>
      <c r="CC8" s="1066"/>
      <c r="CD8" s="1066"/>
      <c r="CE8" s="1066"/>
      <c r="CF8" s="1066"/>
      <c r="CG8" s="1067"/>
      <c r="CH8" s="1040">
        <v>757</v>
      </c>
      <c r="CI8" s="1041"/>
      <c r="CJ8" s="1041"/>
      <c r="CK8" s="1041"/>
      <c r="CL8" s="1042"/>
      <c r="CM8" s="1040">
        <v>970</v>
      </c>
      <c r="CN8" s="1041"/>
      <c r="CO8" s="1041"/>
      <c r="CP8" s="1041"/>
      <c r="CQ8" s="1042"/>
      <c r="CR8" s="1040">
        <v>20</v>
      </c>
      <c r="CS8" s="1041"/>
      <c r="CT8" s="1041"/>
      <c r="CU8" s="1041"/>
      <c r="CV8" s="1042"/>
      <c r="CW8" s="1040" t="s">
        <v>597</v>
      </c>
      <c r="CX8" s="1041"/>
      <c r="CY8" s="1041"/>
      <c r="CZ8" s="1041"/>
      <c r="DA8" s="1042"/>
      <c r="DB8" s="1040" t="s">
        <v>597</v>
      </c>
      <c r="DC8" s="1041"/>
      <c r="DD8" s="1041"/>
      <c r="DE8" s="1041"/>
      <c r="DF8" s="1042"/>
      <c r="DG8" s="1040">
        <v>11000</v>
      </c>
      <c r="DH8" s="1041"/>
      <c r="DI8" s="1041"/>
      <c r="DJ8" s="1041"/>
      <c r="DK8" s="1042"/>
      <c r="DL8" s="1040" t="s">
        <v>597</v>
      </c>
      <c r="DM8" s="1041"/>
      <c r="DN8" s="1041"/>
      <c r="DO8" s="1041"/>
      <c r="DP8" s="1042"/>
      <c r="DQ8" s="1040" t="s">
        <v>597</v>
      </c>
      <c r="DR8" s="1041"/>
      <c r="DS8" s="1041"/>
      <c r="DT8" s="1041"/>
      <c r="DU8" s="1042"/>
      <c r="DV8" s="1043"/>
      <c r="DW8" s="1044"/>
      <c r="DX8" s="1044"/>
      <c r="DY8" s="1044"/>
      <c r="DZ8" s="1045"/>
      <c r="EA8" s="254"/>
    </row>
    <row r="9" spans="1:131" s="255" customFormat="1" ht="26.25" customHeight="1" x14ac:dyDescent="0.15">
      <c r="A9" s="261">
        <v>3</v>
      </c>
      <c r="B9" s="1088" t="s">
        <v>385</v>
      </c>
      <c r="C9" s="1089"/>
      <c r="D9" s="1089"/>
      <c r="E9" s="1089"/>
      <c r="F9" s="1089"/>
      <c r="G9" s="1089"/>
      <c r="H9" s="1089"/>
      <c r="I9" s="1089"/>
      <c r="J9" s="1089"/>
      <c r="K9" s="1089"/>
      <c r="L9" s="1089"/>
      <c r="M9" s="1089"/>
      <c r="N9" s="1089"/>
      <c r="O9" s="1089"/>
      <c r="P9" s="1090"/>
      <c r="Q9" s="1094">
        <v>4393</v>
      </c>
      <c r="R9" s="1095"/>
      <c r="S9" s="1095"/>
      <c r="T9" s="1095"/>
      <c r="U9" s="1095"/>
      <c r="V9" s="1095">
        <v>4393</v>
      </c>
      <c r="W9" s="1095"/>
      <c r="X9" s="1095"/>
      <c r="Y9" s="1095"/>
      <c r="Z9" s="1095"/>
      <c r="AA9" s="1096">
        <v>0</v>
      </c>
      <c r="AB9" s="1071"/>
      <c r="AC9" s="1071"/>
      <c r="AD9" s="1071"/>
      <c r="AE9" s="1072"/>
      <c r="AF9" s="1070" t="s">
        <v>128</v>
      </c>
      <c r="AG9" s="1071"/>
      <c r="AH9" s="1071"/>
      <c r="AI9" s="1071"/>
      <c r="AJ9" s="1072"/>
      <c r="AK9" s="1137">
        <v>3623</v>
      </c>
      <c r="AL9" s="1138"/>
      <c r="AM9" s="1138"/>
      <c r="AN9" s="1138"/>
      <c r="AO9" s="1138"/>
      <c r="AP9" s="1138">
        <v>15070</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570</v>
      </c>
      <c r="BT9" s="1066"/>
      <c r="BU9" s="1066"/>
      <c r="BV9" s="1066"/>
      <c r="BW9" s="1066"/>
      <c r="BX9" s="1066"/>
      <c r="BY9" s="1066"/>
      <c r="BZ9" s="1066"/>
      <c r="CA9" s="1066"/>
      <c r="CB9" s="1066"/>
      <c r="CC9" s="1066"/>
      <c r="CD9" s="1066"/>
      <c r="CE9" s="1066"/>
      <c r="CF9" s="1066"/>
      <c r="CG9" s="1067"/>
      <c r="CH9" s="1040">
        <v>-13</v>
      </c>
      <c r="CI9" s="1041"/>
      <c r="CJ9" s="1041"/>
      <c r="CK9" s="1041"/>
      <c r="CL9" s="1042"/>
      <c r="CM9" s="1040">
        <v>241</v>
      </c>
      <c r="CN9" s="1041"/>
      <c r="CO9" s="1041"/>
      <c r="CP9" s="1041"/>
      <c r="CQ9" s="1042"/>
      <c r="CR9" s="1040">
        <v>100</v>
      </c>
      <c r="CS9" s="1041"/>
      <c r="CT9" s="1041"/>
      <c r="CU9" s="1041"/>
      <c r="CV9" s="1042"/>
      <c r="CW9" s="1040">
        <v>12</v>
      </c>
      <c r="CX9" s="1041"/>
      <c r="CY9" s="1041"/>
      <c r="CZ9" s="1041"/>
      <c r="DA9" s="1042"/>
      <c r="DB9" s="1040" t="s">
        <v>597</v>
      </c>
      <c r="DC9" s="1041"/>
      <c r="DD9" s="1041"/>
      <c r="DE9" s="1041"/>
      <c r="DF9" s="1042"/>
      <c r="DG9" s="1040" t="s">
        <v>597</v>
      </c>
      <c r="DH9" s="1041"/>
      <c r="DI9" s="1041"/>
      <c r="DJ9" s="1041"/>
      <c r="DK9" s="1042"/>
      <c r="DL9" s="1040" t="s">
        <v>597</v>
      </c>
      <c r="DM9" s="1041"/>
      <c r="DN9" s="1041"/>
      <c r="DO9" s="1041"/>
      <c r="DP9" s="1042"/>
      <c r="DQ9" s="1040" t="s">
        <v>597</v>
      </c>
      <c r="DR9" s="1041"/>
      <c r="DS9" s="1041"/>
      <c r="DT9" s="1041"/>
      <c r="DU9" s="1042"/>
      <c r="DV9" s="1043"/>
      <c r="DW9" s="1044"/>
      <c r="DX9" s="1044"/>
      <c r="DY9" s="1044"/>
      <c r="DZ9" s="1045"/>
      <c r="EA9" s="254"/>
    </row>
    <row r="10" spans="1:131" s="255" customFormat="1" ht="26.25" customHeight="1" x14ac:dyDescent="0.15">
      <c r="A10" s="261">
        <v>4</v>
      </c>
      <c r="B10" s="1088" t="s">
        <v>386</v>
      </c>
      <c r="C10" s="1089"/>
      <c r="D10" s="1089"/>
      <c r="E10" s="1089"/>
      <c r="F10" s="1089"/>
      <c r="G10" s="1089"/>
      <c r="H10" s="1089"/>
      <c r="I10" s="1089"/>
      <c r="J10" s="1089"/>
      <c r="K10" s="1089"/>
      <c r="L10" s="1089"/>
      <c r="M10" s="1089"/>
      <c r="N10" s="1089"/>
      <c r="O10" s="1089"/>
      <c r="P10" s="1090"/>
      <c r="Q10" s="1094">
        <v>338902</v>
      </c>
      <c r="R10" s="1095"/>
      <c r="S10" s="1095"/>
      <c r="T10" s="1095"/>
      <c r="U10" s="1095"/>
      <c r="V10" s="1095">
        <v>338902</v>
      </c>
      <c r="W10" s="1095"/>
      <c r="X10" s="1095"/>
      <c r="Y10" s="1095"/>
      <c r="Z10" s="1095"/>
      <c r="AA10" s="1096">
        <v>1</v>
      </c>
      <c r="AB10" s="1071"/>
      <c r="AC10" s="1071"/>
      <c r="AD10" s="1071"/>
      <c r="AE10" s="1072"/>
      <c r="AF10" s="1070">
        <v>1</v>
      </c>
      <c r="AG10" s="1071"/>
      <c r="AH10" s="1071"/>
      <c r="AI10" s="1071"/>
      <c r="AJ10" s="1072"/>
      <c r="AK10" s="1137">
        <v>224632</v>
      </c>
      <c r="AL10" s="1138"/>
      <c r="AM10" s="1138"/>
      <c r="AN10" s="1138"/>
      <c r="AO10" s="1138"/>
      <c r="AP10" s="1138" t="s">
        <v>566</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571</v>
      </c>
      <c r="BT10" s="1066"/>
      <c r="BU10" s="1066"/>
      <c r="BV10" s="1066"/>
      <c r="BW10" s="1066"/>
      <c r="BX10" s="1066"/>
      <c r="BY10" s="1066"/>
      <c r="BZ10" s="1066"/>
      <c r="CA10" s="1066"/>
      <c r="CB10" s="1066"/>
      <c r="CC10" s="1066"/>
      <c r="CD10" s="1066"/>
      <c r="CE10" s="1066"/>
      <c r="CF10" s="1066"/>
      <c r="CG10" s="1067"/>
      <c r="CH10" s="1040">
        <v>13</v>
      </c>
      <c r="CI10" s="1041"/>
      <c r="CJ10" s="1041"/>
      <c r="CK10" s="1041"/>
      <c r="CL10" s="1042"/>
      <c r="CM10" s="1040">
        <v>461</v>
      </c>
      <c r="CN10" s="1041"/>
      <c r="CO10" s="1041"/>
      <c r="CP10" s="1041"/>
      <c r="CQ10" s="1042"/>
      <c r="CR10" s="1040">
        <v>50</v>
      </c>
      <c r="CS10" s="1041"/>
      <c r="CT10" s="1041"/>
      <c r="CU10" s="1041"/>
      <c r="CV10" s="1042"/>
      <c r="CW10" s="1040" t="s">
        <v>597</v>
      </c>
      <c r="CX10" s="1041"/>
      <c r="CY10" s="1041"/>
      <c r="CZ10" s="1041"/>
      <c r="DA10" s="1042"/>
      <c r="DB10" s="1040" t="s">
        <v>597</v>
      </c>
      <c r="DC10" s="1041"/>
      <c r="DD10" s="1041"/>
      <c r="DE10" s="1041"/>
      <c r="DF10" s="1042"/>
      <c r="DG10" s="1040" t="s">
        <v>597</v>
      </c>
      <c r="DH10" s="1041"/>
      <c r="DI10" s="1041"/>
      <c r="DJ10" s="1041"/>
      <c r="DK10" s="1042"/>
      <c r="DL10" s="1040" t="s">
        <v>597</v>
      </c>
      <c r="DM10" s="1041"/>
      <c r="DN10" s="1041"/>
      <c r="DO10" s="1041"/>
      <c r="DP10" s="1042"/>
      <c r="DQ10" s="1040" t="s">
        <v>597</v>
      </c>
      <c r="DR10" s="1041"/>
      <c r="DS10" s="1041"/>
      <c r="DT10" s="1041"/>
      <c r="DU10" s="1042"/>
      <c r="DV10" s="1043"/>
      <c r="DW10" s="1044"/>
      <c r="DX10" s="1044"/>
      <c r="DY10" s="1044"/>
      <c r="DZ10" s="1045"/>
      <c r="EA10" s="254"/>
    </row>
    <row r="11" spans="1:131" s="255" customFormat="1" ht="26.25" customHeight="1" x14ac:dyDescent="0.15">
      <c r="A11" s="261">
        <v>5</v>
      </c>
      <c r="B11" s="1088" t="s">
        <v>387</v>
      </c>
      <c r="C11" s="1089"/>
      <c r="D11" s="1089"/>
      <c r="E11" s="1089"/>
      <c r="F11" s="1089"/>
      <c r="G11" s="1089"/>
      <c r="H11" s="1089"/>
      <c r="I11" s="1089"/>
      <c r="J11" s="1089"/>
      <c r="K11" s="1089"/>
      <c r="L11" s="1089"/>
      <c r="M11" s="1089"/>
      <c r="N11" s="1089"/>
      <c r="O11" s="1089"/>
      <c r="P11" s="1090"/>
      <c r="Q11" s="1094">
        <v>2518</v>
      </c>
      <c r="R11" s="1095"/>
      <c r="S11" s="1095"/>
      <c r="T11" s="1095"/>
      <c r="U11" s="1095"/>
      <c r="V11" s="1095">
        <v>2518</v>
      </c>
      <c r="W11" s="1095"/>
      <c r="X11" s="1095"/>
      <c r="Y11" s="1095"/>
      <c r="Z11" s="1095"/>
      <c r="AA11" s="1096" t="s">
        <v>566</v>
      </c>
      <c r="AB11" s="1071"/>
      <c r="AC11" s="1071"/>
      <c r="AD11" s="1071"/>
      <c r="AE11" s="1072"/>
      <c r="AF11" s="1070" t="s">
        <v>128</v>
      </c>
      <c r="AG11" s="1071"/>
      <c r="AH11" s="1071"/>
      <c r="AI11" s="1071"/>
      <c r="AJ11" s="1072"/>
      <c r="AK11" s="1137" t="s">
        <v>567</v>
      </c>
      <c r="AL11" s="1138"/>
      <c r="AM11" s="1138"/>
      <c r="AN11" s="1138"/>
      <c r="AO11" s="1138"/>
      <c r="AP11" s="1138">
        <v>9609</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572</v>
      </c>
      <c r="BT11" s="1066"/>
      <c r="BU11" s="1066"/>
      <c r="BV11" s="1066"/>
      <c r="BW11" s="1066"/>
      <c r="BX11" s="1066"/>
      <c r="BY11" s="1066"/>
      <c r="BZ11" s="1066"/>
      <c r="CA11" s="1066"/>
      <c r="CB11" s="1066"/>
      <c r="CC11" s="1066"/>
      <c r="CD11" s="1066"/>
      <c r="CE11" s="1066"/>
      <c r="CF11" s="1066"/>
      <c r="CG11" s="1067"/>
      <c r="CH11" s="1040">
        <v>47</v>
      </c>
      <c r="CI11" s="1041"/>
      <c r="CJ11" s="1041"/>
      <c r="CK11" s="1041"/>
      <c r="CL11" s="1042"/>
      <c r="CM11" s="1040">
        <v>533</v>
      </c>
      <c r="CN11" s="1041"/>
      <c r="CO11" s="1041"/>
      <c r="CP11" s="1041"/>
      <c r="CQ11" s="1042"/>
      <c r="CR11" s="1040">
        <v>932</v>
      </c>
      <c r="CS11" s="1041"/>
      <c r="CT11" s="1041"/>
      <c r="CU11" s="1041"/>
      <c r="CV11" s="1042"/>
      <c r="CW11" s="1040" t="s">
        <v>597</v>
      </c>
      <c r="CX11" s="1041"/>
      <c r="CY11" s="1041"/>
      <c r="CZ11" s="1041"/>
      <c r="DA11" s="1042"/>
      <c r="DB11" s="1040">
        <v>637</v>
      </c>
      <c r="DC11" s="1041"/>
      <c r="DD11" s="1041"/>
      <c r="DE11" s="1041"/>
      <c r="DF11" s="1042"/>
      <c r="DG11" s="1040" t="s">
        <v>596</v>
      </c>
      <c r="DH11" s="1041"/>
      <c r="DI11" s="1041"/>
      <c r="DJ11" s="1041"/>
      <c r="DK11" s="1042"/>
      <c r="DL11" s="1040" t="s">
        <v>596</v>
      </c>
      <c r="DM11" s="1041"/>
      <c r="DN11" s="1041"/>
      <c r="DO11" s="1041"/>
      <c r="DP11" s="1042"/>
      <c r="DQ11" s="1040" t="s">
        <v>596</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6"/>
      <c r="AB12" s="1071"/>
      <c r="AC12" s="1071"/>
      <c r="AD12" s="1071"/>
      <c r="AE12" s="1072"/>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573</v>
      </c>
      <c r="BT12" s="1066"/>
      <c r="BU12" s="1066"/>
      <c r="BV12" s="1066"/>
      <c r="BW12" s="1066"/>
      <c r="BX12" s="1066"/>
      <c r="BY12" s="1066"/>
      <c r="BZ12" s="1066"/>
      <c r="CA12" s="1066"/>
      <c r="CB12" s="1066"/>
      <c r="CC12" s="1066"/>
      <c r="CD12" s="1066"/>
      <c r="CE12" s="1066"/>
      <c r="CF12" s="1066"/>
      <c r="CG12" s="1067"/>
      <c r="CH12" s="1040">
        <v>8</v>
      </c>
      <c r="CI12" s="1041"/>
      <c r="CJ12" s="1041"/>
      <c r="CK12" s="1041"/>
      <c r="CL12" s="1042"/>
      <c r="CM12" s="1040">
        <v>150</v>
      </c>
      <c r="CN12" s="1041"/>
      <c r="CO12" s="1041"/>
      <c r="CP12" s="1041"/>
      <c r="CQ12" s="1042"/>
      <c r="CR12" s="1040">
        <v>50</v>
      </c>
      <c r="CS12" s="1041"/>
      <c r="CT12" s="1041"/>
      <c r="CU12" s="1041"/>
      <c r="CV12" s="1042"/>
      <c r="CW12" s="1040" t="s">
        <v>596</v>
      </c>
      <c r="CX12" s="1041"/>
      <c r="CY12" s="1041"/>
      <c r="CZ12" s="1041"/>
      <c r="DA12" s="1042"/>
      <c r="DB12" s="1040" t="s">
        <v>596</v>
      </c>
      <c r="DC12" s="1041"/>
      <c r="DD12" s="1041"/>
      <c r="DE12" s="1041"/>
      <c r="DF12" s="1042"/>
      <c r="DG12" s="1040" t="s">
        <v>596</v>
      </c>
      <c r="DH12" s="1041"/>
      <c r="DI12" s="1041"/>
      <c r="DJ12" s="1041"/>
      <c r="DK12" s="1042"/>
      <c r="DL12" s="1040" t="s">
        <v>596</v>
      </c>
      <c r="DM12" s="1041"/>
      <c r="DN12" s="1041"/>
      <c r="DO12" s="1041"/>
      <c r="DP12" s="1042"/>
      <c r="DQ12" s="1040" t="s">
        <v>596</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598</v>
      </c>
      <c r="BT13" s="1066"/>
      <c r="BU13" s="1066"/>
      <c r="BV13" s="1066"/>
      <c r="BW13" s="1066"/>
      <c r="BX13" s="1066"/>
      <c r="BY13" s="1066"/>
      <c r="BZ13" s="1066"/>
      <c r="CA13" s="1066"/>
      <c r="CB13" s="1066"/>
      <c r="CC13" s="1066"/>
      <c r="CD13" s="1066"/>
      <c r="CE13" s="1066"/>
      <c r="CF13" s="1066"/>
      <c r="CG13" s="1067"/>
      <c r="CH13" s="1040">
        <v>14</v>
      </c>
      <c r="CI13" s="1041"/>
      <c r="CJ13" s="1041"/>
      <c r="CK13" s="1041"/>
      <c r="CL13" s="1042"/>
      <c r="CM13" s="1040">
        <v>437</v>
      </c>
      <c r="CN13" s="1041"/>
      <c r="CO13" s="1041"/>
      <c r="CP13" s="1041"/>
      <c r="CQ13" s="1042"/>
      <c r="CR13" s="1040">
        <v>30</v>
      </c>
      <c r="CS13" s="1041"/>
      <c r="CT13" s="1041"/>
      <c r="CU13" s="1041"/>
      <c r="CV13" s="1042"/>
      <c r="CW13" s="1040">
        <v>2</v>
      </c>
      <c r="CX13" s="1041"/>
      <c r="CY13" s="1041"/>
      <c r="CZ13" s="1041"/>
      <c r="DA13" s="1042"/>
      <c r="DB13" s="1040" t="s">
        <v>596</v>
      </c>
      <c r="DC13" s="1041"/>
      <c r="DD13" s="1041"/>
      <c r="DE13" s="1041"/>
      <c r="DF13" s="1042"/>
      <c r="DG13" s="1040" t="s">
        <v>596</v>
      </c>
      <c r="DH13" s="1041"/>
      <c r="DI13" s="1041"/>
      <c r="DJ13" s="1041"/>
      <c r="DK13" s="1042"/>
      <c r="DL13" s="1040" t="s">
        <v>596</v>
      </c>
      <c r="DM13" s="1041"/>
      <c r="DN13" s="1041"/>
      <c r="DO13" s="1041"/>
      <c r="DP13" s="1042"/>
      <c r="DQ13" s="1040" t="s">
        <v>596</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574</v>
      </c>
      <c r="BT14" s="1066"/>
      <c r="BU14" s="1066"/>
      <c r="BV14" s="1066"/>
      <c r="BW14" s="1066"/>
      <c r="BX14" s="1066"/>
      <c r="BY14" s="1066"/>
      <c r="BZ14" s="1066"/>
      <c r="CA14" s="1066"/>
      <c r="CB14" s="1066"/>
      <c r="CC14" s="1066"/>
      <c r="CD14" s="1066"/>
      <c r="CE14" s="1066"/>
      <c r="CF14" s="1066"/>
      <c r="CG14" s="1067"/>
      <c r="CH14" s="1040">
        <v>1</v>
      </c>
      <c r="CI14" s="1041"/>
      <c r="CJ14" s="1041"/>
      <c r="CK14" s="1041"/>
      <c r="CL14" s="1042"/>
      <c r="CM14" s="1040">
        <v>730</v>
      </c>
      <c r="CN14" s="1041"/>
      <c r="CO14" s="1041"/>
      <c r="CP14" s="1041"/>
      <c r="CQ14" s="1042"/>
      <c r="CR14" s="1040">
        <v>55</v>
      </c>
      <c r="CS14" s="1041"/>
      <c r="CT14" s="1041"/>
      <c r="CU14" s="1041"/>
      <c r="CV14" s="1042"/>
      <c r="CW14" s="1040">
        <v>702</v>
      </c>
      <c r="CX14" s="1041"/>
      <c r="CY14" s="1041"/>
      <c r="CZ14" s="1041"/>
      <c r="DA14" s="1042"/>
      <c r="DB14" s="1040" t="s">
        <v>596</v>
      </c>
      <c r="DC14" s="1041"/>
      <c r="DD14" s="1041"/>
      <c r="DE14" s="1041"/>
      <c r="DF14" s="1042"/>
      <c r="DG14" s="1040" t="s">
        <v>596</v>
      </c>
      <c r="DH14" s="1041"/>
      <c r="DI14" s="1041"/>
      <c r="DJ14" s="1041"/>
      <c r="DK14" s="1042"/>
      <c r="DL14" s="1040" t="s">
        <v>596</v>
      </c>
      <c r="DM14" s="1041"/>
      <c r="DN14" s="1041"/>
      <c r="DO14" s="1041"/>
      <c r="DP14" s="1042"/>
      <c r="DQ14" s="1040" t="s">
        <v>596</v>
      </c>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575</v>
      </c>
      <c r="BT15" s="1066"/>
      <c r="BU15" s="1066"/>
      <c r="BV15" s="1066"/>
      <c r="BW15" s="1066"/>
      <c r="BX15" s="1066"/>
      <c r="BY15" s="1066"/>
      <c r="BZ15" s="1066"/>
      <c r="CA15" s="1066"/>
      <c r="CB15" s="1066"/>
      <c r="CC15" s="1066"/>
      <c r="CD15" s="1066"/>
      <c r="CE15" s="1066"/>
      <c r="CF15" s="1066"/>
      <c r="CG15" s="1067"/>
      <c r="CH15" s="1040">
        <v>-1</v>
      </c>
      <c r="CI15" s="1041"/>
      <c r="CJ15" s="1041"/>
      <c r="CK15" s="1041"/>
      <c r="CL15" s="1042"/>
      <c r="CM15" s="1040">
        <v>93</v>
      </c>
      <c r="CN15" s="1041"/>
      <c r="CO15" s="1041"/>
      <c r="CP15" s="1041"/>
      <c r="CQ15" s="1042"/>
      <c r="CR15" s="1040">
        <v>15</v>
      </c>
      <c r="CS15" s="1041"/>
      <c r="CT15" s="1041"/>
      <c r="CU15" s="1041"/>
      <c r="CV15" s="1042"/>
      <c r="CW15" s="1040">
        <v>25</v>
      </c>
      <c r="CX15" s="1041"/>
      <c r="CY15" s="1041"/>
      <c r="CZ15" s="1041"/>
      <c r="DA15" s="1042"/>
      <c r="DB15" s="1040">
        <v>40</v>
      </c>
      <c r="DC15" s="1041"/>
      <c r="DD15" s="1041"/>
      <c r="DE15" s="1041"/>
      <c r="DF15" s="1042"/>
      <c r="DG15" s="1040" t="s">
        <v>596</v>
      </c>
      <c r="DH15" s="1041"/>
      <c r="DI15" s="1041"/>
      <c r="DJ15" s="1041"/>
      <c r="DK15" s="1042"/>
      <c r="DL15" s="1040" t="s">
        <v>596</v>
      </c>
      <c r="DM15" s="1041"/>
      <c r="DN15" s="1041"/>
      <c r="DO15" s="1041"/>
      <c r="DP15" s="1042"/>
      <c r="DQ15" s="1040" t="s">
        <v>596</v>
      </c>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576</v>
      </c>
      <c r="BT16" s="1066"/>
      <c r="BU16" s="1066"/>
      <c r="BV16" s="1066"/>
      <c r="BW16" s="1066"/>
      <c r="BX16" s="1066"/>
      <c r="BY16" s="1066"/>
      <c r="BZ16" s="1066"/>
      <c r="CA16" s="1066"/>
      <c r="CB16" s="1066"/>
      <c r="CC16" s="1066"/>
      <c r="CD16" s="1066"/>
      <c r="CE16" s="1066"/>
      <c r="CF16" s="1066"/>
      <c r="CG16" s="1067"/>
      <c r="CH16" s="1040">
        <v>-8</v>
      </c>
      <c r="CI16" s="1041"/>
      <c r="CJ16" s="1041"/>
      <c r="CK16" s="1041"/>
      <c r="CL16" s="1042"/>
      <c r="CM16" s="1040">
        <v>84</v>
      </c>
      <c r="CN16" s="1041"/>
      <c r="CO16" s="1041"/>
      <c r="CP16" s="1041"/>
      <c r="CQ16" s="1042"/>
      <c r="CR16" s="1040">
        <v>50</v>
      </c>
      <c r="CS16" s="1041"/>
      <c r="CT16" s="1041"/>
      <c r="CU16" s="1041"/>
      <c r="CV16" s="1042"/>
      <c r="CW16" s="1040">
        <v>0</v>
      </c>
      <c r="CX16" s="1041"/>
      <c r="CY16" s="1041"/>
      <c r="CZ16" s="1041"/>
      <c r="DA16" s="1042"/>
      <c r="DB16" s="1040" t="s">
        <v>596</v>
      </c>
      <c r="DC16" s="1041"/>
      <c r="DD16" s="1041"/>
      <c r="DE16" s="1041"/>
      <c r="DF16" s="1042"/>
      <c r="DG16" s="1040" t="s">
        <v>596</v>
      </c>
      <c r="DH16" s="1041"/>
      <c r="DI16" s="1041"/>
      <c r="DJ16" s="1041"/>
      <c r="DK16" s="1042"/>
      <c r="DL16" s="1040" t="s">
        <v>596</v>
      </c>
      <c r="DM16" s="1041"/>
      <c r="DN16" s="1041"/>
      <c r="DO16" s="1041"/>
      <c r="DP16" s="1042"/>
      <c r="DQ16" s="1040" t="s">
        <v>596</v>
      </c>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577</v>
      </c>
      <c r="BT17" s="1066"/>
      <c r="BU17" s="1066"/>
      <c r="BV17" s="1066"/>
      <c r="BW17" s="1066"/>
      <c r="BX17" s="1066"/>
      <c r="BY17" s="1066"/>
      <c r="BZ17" s="1066"/>
      <c r="CA17" s="1066"/>
      <c r="CB17" s="1066"/>
      <c r="CC17" s="1066"/>
      <c r="CD17" s="1066"/>
      <c r="CE17" s="1066"/>
      <c r="CF17" s="1066"/>
      <c r="CG17" s="1067"/>
      <c r="CH17" s="1040">
        <v>-13</v>
      </c>
      <c r="CI17" s="1041"/>
      <c r="CJ17" s="1041"/>
      <c r="CK17" s="1041"/>
      <c r="CL17" s="1042"/>
      <c r="CM17" s="1040">
        <v>119</v>
      </c>
      <c r="CN17" s="1041"/>
      <c r="CO17" s="1041"/>
      <c r="CP17" s="1041"/>
      <c r="CQ17" s="1042"/>
      <c r="CR17" s="1040">
        <v>25</v>
      </c>
      <c r="CS17" s="1041"/>
      <c r="CT17" s="1041"/>
      <c r="CU17" s="1041"/>
      <c r="CV17" s="1042"/>
      <c r="CW17" s="1040">
        <v>34</v>
      </c>
      <c r="CX17" s="1041"/>
      <c r="CY17" s="1041"/>
      <c r="CZ17" s="1041"/>
      <c r="DA17" s="1042"/>
      <c r="DB17" s="1040" t="s">
        <v>596</v>
      </c>
      <c r="DC17" s="1041"/>
      <c r="DD17" s="1041"/>
      <c r="DE17" s="1041"/>
      <c r="DF17" s="1042"/>
      <c r="DG17" s="1040" t="s">
        <v>596</v>
      </c>
      <c r="DH17" s="1041"/>
      <c r="DI17" s="1041"/>
      <c r="DJ17" s="1041"/>
      <c r="DK17" s="1042"/>
      <c r="DL17" s="1040" t="s">
        <v>596</v>
      </c>
      <c r="DM17" s="1041"/>
      <c r="DN17" s="1041"/>
      <c r="DO17" s="1041"/>
      <c r="DP17" s="1042"/>
      <c r="DQ17" s="1040" t="s">
        <v>596</v>
      </c>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t="s">
        <v>578</v>
      </c>
      <c r="BT18" s="1066"/>
      <c r="BU18" s="1066"/>
      <c r="BV18" s="1066"/>
      <c r="BW18" s="1066"/>
      <c r="BX18" s="1066"/>
      <c r="BY18" s="1066"/>
      <c r="BZ18" s="1066"/>
      <c r="CA18" s="1066"/>
      <c r="CB18" s="1066"/>
      <c r="CC18" s="1066"/>
      <c r="CD18" s="1066"/>
      <c r="CE18" s="1066"/>
      <c r="CF18" s="1066"/>
      <c r="CG18" s="1067"/>
      <c r="CH18" s="1040">
        <v>8</v>
      </c>
      <c r="CI18" s="1041"/>
      <c r="CJ18" s="1041"/>
      <c r="CK18" s="1041"/>
      <c r="CL18" s="1042"/>
      <c r="CM18" s="1040">
        <v>48</v>
      </c>
      <c r="CN18" s="1041"/>
      <c r="CO18" s="1041"/>
      <c r="CP18" s="1041"/>
      <c r="CQ18" s="1042"/>
      <c r="CR18" s="1040">
        <v>5</v>
      </c>
      <c r="CS18" s="1041"/>
      <c r="CT18" s="1041"/>
      <c r="CU18" s="1041"/>
      <c r="CV18" s="1042"/>
      <c r="CW18" s="1040">
        <v>7</v>
      </c>
      <c r="CX18" s="1041"/>
      <c r="CY18" s="1041"/>
      <c r="CZ18" s="1041"/>
      <c r="DA18" s="1042"/>
      <c r="DB18" s="1040" t="s">
        <v>596</v>
      </c>
      <c r="DC18" s="1041"/>
      <c r="DD18" s="1041"/>
      <c r="DE18" s="1041"/>
      <c r="DF18" s="1042"/>
      <c r="DG18" s="1040" t="s">
        <v>596</v>
      </c>
      <c r="DH18" s="1041"/>
      <c r="DI18" s="1041"/>
      <c r="DJ18" s="1041"/>
      <c r="DK18" s="1042"/>
      <c r="DL18" s="1040" t="s">
        <v>596</v>
      </c>
      <c r="DM18" s="1041"/>
      <c r="DN18" s="1041"/>
      <c r="DO18" s="1041"/>
      <c r="DP18" s="1042"/>
      <c r="DQ18" s="1040" t="s">
        <v>596</v>
      </c>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t="s">
        <v>579</v>
      </c>
      <c r="BT19" s="1066"/>
      <c r="BU19" s="1066"/>
      <c r="BV19" s="1066"/>
      <c r="BW19" s="1066"/>
      <c r="BX19" s="1066"/>
      <c r="BY19" s="1066"/>
      <c r="BZ19" s="1066"/>
      <c r="CA19" s="1066"/>
      <c r="CB19" s="1066"/>
      <c r="CC19" s="1066"/>
      <c r="CD19" s="1066"/>
      <c r="CE19" s="1066"/>
      <c r="CF19" s="1066"/>
      <c r="CG19" s="1067"/>
      <c r="CH19" s="1040">
        <v>112</v>
      </c>
      <c r="CI19" s="1041"/>
      <c r="CJ19" s="1041"/>
      <c r="CK19" s="1041"/>
      <c r="CL19" s="1042"/>
      <c r="CM19" s="1040">
        <v>1994</v>
      </c>
      <c r="CN19" s="1041"/>
      <c r="CO19" s="1041"/>
      <c r="CP19" s="1041"/>
      <c r="CQ19" s="1042"/>
      <c r="CR19" s="1040">
        <v>100</v>
      </c>
      <c r="CS19" s="1041"/>
      <c r="CT19" s="1041"/>
      <c r="CU19" s="1041"/>
      <c r="CV19" s="1042"/>
      <c r="CW19" s="1040">
        <v>295</v>
      </c>
      <c r="CX19" s="1041"/>
      <c r="CY19" s="1041"/>
      <c r="CZ19" s="1041"/>
      <c r="DA19" s="1042"/>
      <c r="DB19" s="1040" t="s">
        <v>596</v>
      </c>
      <c r="DC19" s="1041"/>
      <c r="DD19" s="1041"/>
      <c r="DE19" s="1041"/>
      <c r="DF19" s="1042"/>
      <c r="DG19" s="1040" t="s">
        <v>596</v>
      </c>
      <c r="DH19" s="1041"/>
      <c r="DI19" s="1041"/>
      <c r="DJ19" s="1041"/>
      <c r="DK19" s="1042"/>
      <c r="DL19" s="1040" t="s">
        <v>596</v>
      </c>
      <c r="DM19" s="1041"/>
      <c r="DN19" s="1041"/>
      <c r="DO19" s="1041"/>
      <c r="DP19" s="1042"/>
      <c r="DQ19" s="1040" t="s">
        <v>596</v>
      </c>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t="s">
        <v>580</v>
      </c>
      <c r="BT20" s="1066"/>
      <c r="BU20" s="1066"/>
      <c r="BV20" s="1066"/>
      <c r="BW20" s="1066"/>
      <c r="BX20" s="1066"/>
      <c r="BY20" s="1066"/>
      <c r="BZ20" s="1066"/>
      <c r="CA20" s="1066"/>
      <c r="CB20" s="1066"/>
      <c r="CC20" s="1066"/>
      <c r="CD20" s="1066"/>
      <c r="CE20" s="1066"/>
      <c r="CF20" s="1066"/>
      <c r="CG20" s="1067"/>
      <c r="CH20" s="1040">
        <v>27</v>
      </c>
      <c r="CI20" s="1041"/>
      <c r="CJ20" s="1041"/>
      <c r="CK20" s="1041"/>
      <c r="CL20" s="1042"/>
      <c r="CM20" s="1040">
        <v>528</v>
      </c>
      <c r="CN20" s="1041"/>
      <c r="CO20" s="1041"/>
      <c r="CP20" s="1041"/>
      <c r="CQ20" s="1042"/>
      <c r="CR20" s="1040">
        <v>54</v>
      </c>
      <c r="CS20" s="1041"/>
      <c r="CT20" s="1041"/>
      <c r="CU20" s="1041"/>
      <c r="CV20" s="1042"/>
      <c r="CW20" s="1040" t="s">
        <v>596</v>
      </c>
      <c r="CX20" s="1041"/>
      <c r="CY20" s="1041"/>
      <c r="CZ20" s="1041"/>
      <c r="DA20" s="1042"/>
      <c r="DB20" s="1040" t="s">
        <v>596</v>
      </c>
      <c r="DC20" s="1041"/>
      <c r="DD20" s="1041"/>
      <c r="DE20" s="1041"/>
      <c r="DF20" s="1042"/>
      <c r="DG20" s="1040" t="s">
        <v>596</v>
      </c>
      <c r="DH20" s="1041"/>
      <c r="DI20" s="1041"/>
      <c r="DJ20" s="1041"/>
      <c r="DK20" s="1042"/>
      <c r="DL20" s="1040" t="s">
        <v>596</v>
      </c>
      <c r="DM20" s="1041"/>
      <c r="DN20" s="1041"/>
      <c r="DO20" s="1041"/>
      <c r="DP20" s="1042"/>
      <c r="DQ20" s="1040" t="s">
        <v>596</v>
      </c>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t="s">
        <v>581</v>
      </c>
      <c r="BT21" s="1066"/>
      <c r="BU21" s="1066"/>
      <c r="BV21" s="1066"/>
      <c r="BW21" s="1066"/>
      <c r="BX21" s="1066"/>
      <c r="BY21" s="1066"/>
      <c r="BZ21" s="1066"/>
      <c r="CA21" s="1066"/>
      <c r="CB21" s="1066"/>
      <c r="CC21" s="1066"/>
      <c r="CD21" s="1066"/>
      <c r="CE21" s="1066"/>
      <c r="CF21" s="1066"/>
      <c r="CG21" s="1067"/>
      <c r="CH21" s="1040">
        <v>-1</v>
      </c>
      <c r="CI21" s="1041"/>
      <c r="CJ21" s="1041"/>
      <c r="CK21" s="1041"/>
      <c r="CL21" s="1042"/>
      <c r="CM21" s="1040">
        <v>94</v>
      </c>
      <c r="CN21" s="1041"/>
      <c r="CO21" s="1041"/>
      <c r="CP21" s="1041"/>
      <c r="CQ21" s="1042"/>
      <c r="CR21" s="1040">
        <v>50</v>
      </c>
      <c r="CS21" s="1041"/>
      <c r="CT21" s="1041"/>
      <c r="CU21" s="1041"/>
      <c r="CV21" s="1042"/>
      <c r="CW21" s="1040" t="s">
        <v>596</v>
      </c>
      <c r="CX21" s="1041"/>
      <c r="CY21" s="1041"/>
      <c r="CZ21" s="1041"/>
      <c r="DA21" s="1042"/>
      <c r="DB21" s="1040" t="s">
        <v>596</v>
      </c>
      <c r="DC21" s="1041"/>
      <c r="DD21" s="1041"/>
      <c r="DE21" s="1041"/>
      <c r="DF21" s="1042"/>
      <c r="DG21" s="1040" t="s">
        <v>596</v>
      </c>
      <c r="DH21" s="1041"/>
      <c r="DI21" s="1041"/>
      <c r="DJ21" s="1041"/>
      <c r="DK21" s="1042"/>
      <c r="DL21" s="1040" t="s">
        <v>596</v>
      </c>
      <c r="DM21" s="1041"/>
      <c r="DN21" s="1041"/>
      <c r="DO21" s="1041"/>
      <c r="DP21" s="1042"/>
      <c r="DQ21" s="1040" t="s">
        <v>596</v>
      </c>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t="s">
        <v>582</v>
      </c>
      <c r="BT22" s="1066"/>
      <c r="BU22" s="1066"/>
      <c r="BV22" s="1066"/>
      <c r="BW22" s="1066"/>
      <c r="BX22" s="1066"/>
      <c r="BY22" s="1066"/>
      <c r="BZ22" s="1066"/>
      <c r="CA22" s="1066"/>
      <c r="CB22" s="1066"/>
      <c r="CC22" s="1066"/>
      <c r="CD22" s="1066"/>
      <c r="CE22" s="1066"/>
      <c r="CF22" s="1066"/>
      <c r="CG22" s="1067"/>
      <c r="CH22" s="1040">
        <v>71</v>
      </c>
      <c r="CI22" s="1041"/>
      <c r="CJ22" s="1041"/>
      <c r="CK22" s="1041"/>
      <c r="CL22" s="1042"/>
      <c r="CM22" s="1040">
        <v>8865</v>
      </c>
      <c r="CN22" s="1041"/>
      <c r="CO22" s="1041"/>
      <c r="CP22" s="1041"/>
      <c r="CQ22" s="1042"/>
      <c r="CR22" s="1040">
        <v>50</v>
      </c>
      <c r="CS22" s="1041"/>
      <c r="CT22" s="1041"/>
      <c r="CU22" s="1041"/>
      <c r="CV22" s="1042"/>
      <c r="CW22" s="1040">
        <v>40</v>
      </c>
      <c r="CX22" s="1041"/>
      <c r="CY22" s="1041"/>
      <c r="CZ22" s="1041"/>
      <c r="DA22" s="1042"/>
      <c r="DB22" s="1040" t="s">
        <v>596</v>
      </c>
      <c r="DC22" s="1041"/>
      <c r="DD22" s="1041"/>
      <c r="DE22" s="1041"/>
      <c r="DF22" s="1042"/>
      <c r="DG22" s="1040" t="s">
        <v>596</v>
      </c>
      <c r="DH22" s="1041"/>
      <c r="DI22" s="1041"/>
      <c r="DJ22" s="1041"/>
      <c r="DK22" s="1042"/>
      <c r="DL22" s="1040" t="s">
        <v>596</v>
      </c>
      <c r="DM22" s="1041"/>
      <c r="DN22" s="1041"/>
      <c r="DO22" s="1041"/>
      <c r="DP22" s="1042"/>
      <c r="DQ22" s="1040" t="s">
        <v>596</v>
      </c>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346</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t="s">
        <v>583</v>
      </c>
      <c r="BT23" s="1066"/>
      <c r="BU23" s="1066"/>
      <c r="BV23" s="1066"/>
      <c r="BW23" s="1066"/>
      <c r="BX23" s="1066"/>
      <c r="BY23" s="1066"/>
      <c r="BZ23" s="1066"/>
      <c r="CA23" s="1066"/>
      <c r="CB23" s="1066"/>
      <c r="CC23" s="1066"/>
      <c r="CD23" s="1066"/>
      <c r="CE23" s="1066"/>
      <c r="CF23" s="1066"/>
      <c r="CG23" s="1067"/>
      <c r="CH23" s="1040">
        <v>-5</v>
      </c>
      <c r="CI23" s="1041"/>
      <c r="CJ23" s="1041"/>
      <c r="CK23" s="1041"/>
      <c r="CL23" s="1042"/>
      <c r="CM23" s="1040">
        <v>83</v>
      </c>
      <c r="CN23" s="1041"/>
      <c r="CO23" s="1041"/>
      <c r="CP23" s="1041"/>
      <c r="CQ23" s="1042"/>
      <c r="CR23" s="1040">
        <v>30</v>
      </c>
      <c r="CS23" s="1041"/>
      <c r="CT23" s="1041"/>
      <c r="CU23" s="1041"/>
      <c r="CV23" s="1042"/>
      <c r="CW23" s="1040">
        <v>4</v>
      </c>
      <c r="CX23" s="1041"/>
      <c r="CY23" s="1041"/>
      <c r="CZ23" s="1041"/>
      <c r="DA23" s="1042"/>
      <c r="DB23" s="1040" t="s">
        <v>596</v>
      </c>
      <c r="DC23" s="1041"/>
      <c r="DD23" s="1041"/>
      <c r="DE23" s="1041"/>
      <c r="DF23" s="1042"/>
      <c r="DG23" s="1040" t="s">
        <v>596</v>
      </c>
      <c r="DH23" s="1041"/>
      <c r="DI23" s="1041"/>
      <c r="DJ23" s="1041"/>
      <c r="DK23" s="1042"/>
      <c r="DL23" s="1040" t="s">
        <v>596</v>
      </c>
      <c r="DM23" s="1041"/>
      <c r="DN23" s="1041"/>
      <c r="DO23" s="1041"/>
      <c r="DP23" s="1042"/>
      <c r="DQ23" s="1040" t="s">
        <v>596</v>
      </c>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t="s">
        <v>584</v>
      </c>
      <c r="BT24" s="1066"/>
      <c r="BU24" s="1066"/>
      <c r="BV24" s="1066"/>
      <c r="BW24" s="1066"/>
      <c r="BX24" s="1066"/>
      <c r="BY24" s="1066"/>
      <c r="BZ24" s="1066"/>
      <c r="CA24" s="1066"/>
      <c r="CB24" s="1066"/>
      <c r="CC24" s="1066"/>
      <c r="CD24" s="1066"/>
      <c r="CE24" s="1066"/>
      <c r="CF24" s="1066"/>
      <c r="CG24" s="1067"/>
      <c r="CH24" s="1040">
        <v>407</v>
      </c>
      <c r="CI24" s="1041"/>
      <c r="CJ24" s="1041"/>
      <c r="CK24" s="1041"/>
      <c r="CL24" s="1042"/>
      <c r="CM24" s="1040">
        <v>6148</v>
      </c>
      <c r="CN24" s="1041"/>
      <c r="CO24" s="1041"/>
      <c r="CP24" s="1041"/>
      <c r="CQ24" s="1042"/>
      <c r="CR24" s="1040">
        <v>10</v>
      </c>
      <c r="CS24" s="1041"/>
      <c r="CT24" s="1041"/>
      <c r="CU24" s="1041"/>
      <c r="CV24" s="1042"/>
      <c r="CW24" s="1040" t="s">
        <v>597</v>
      </c>
      <c r="CX24" s="1041"/>
      <c r="CY24" s="1041"/>
      <c r="CZ24" s="1041"/>
      <c r="DA24" s="1042"/>
      <c r="DB24" s="1040">
        <v>4468</v>
      </c>
      <c r="DC24" s="1041"/>
      <c r="DD24" s="1041"/>
      <c r="DE24" s="1041"/>
      <c r="DF24" s="1042"/>
      <c r="DG24" s="1040" t="s">
        <v>596</v>
      </c>
      <c r="DH24" s="1041"/>
      <c r="DI24" s="1041"/>
      <c r="DJ24" s="1041"/>
      <c r="DK24" s="1042"/>
      <c r="DL24" s="1040" t="s">
        <v>596</v>
      </c>
      <c r="DM24" s="1041"/>
      <c r="DN24" s="1041"/>
      <c r="DO24" s="1041"/>
      <c r="DP24" s="1042"/>
      <c r="DQ24" s="1040" t="s">
        <v>596</v>
      </c>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t="s">
        <v>585</v>
      </c>
      <c r="BT25" s="1066"/>
      <c r="BU25" s="1066"/>
      <c r="BV25" s="1066"/>
      <c r="BW25" s="1066"/>
      <c r="BX25" s="1066"/>
      <c r="BY25" s="1066"/>
      <c r="BZ25" s="1066"/>
      <c r="CA25" s="1066"/>
      <c r="CB25" s="1066"/>
      <c r="CC25" s="1066"/>
      <c r="CD25" s="1066"/>
      <c r="CE25" s="1066"/>
      <c r="CF25" s="1066"/>
      <c r="CG25" s="1067"/>
      <c r="CH25" s="1040">
        <v>19</v>
      </c>
      <c r="CI25" s="1041"/>
      <c r="CJ25" s="1041"/>
      <c r="CK25" s="1041"/>
      <c r="CL25" s="1042"/>
      <c r="CM25" s="1040">
        <v>272</v>
      </c>
      <c r="CN25" s="1041"/>
      <c r="CO25" s="1041"/>
      <c r="CP25" s="1041"/>
      <c r="CQ25" s="1042"/>
      <c r="CR25" s="1040">
        <v>60</v>
      </c>
      <c r="CS25" s="1041"/>
      <c r="CT25" s="1041"/>
      <c r="CU25" s="1041"/>
      <c r="CV25" s="1042"/>
      <c r="CW25" s="1040">
        <v>51</v>
      </c>
      <c r="CX25" s="1041"/>
      <c r="CY25" s="1041"/>
      <c r="CZ25" s="1041"/>
      <c r="DA25" s="1042"/>
      <c r="DB25" s="1040" t="s">
        <v>596</v>
      </c>
      <c r="DC25" s="1041"/>
      <c r="DD25" s="1041"/>
      <c r="DE25" s="1041"/>
      <c r="DF25" s="1042"/>
      <c r="DG25" s="1040" t="s">
        <v>596</v>
      </c>
      <c r="DH25" s="1041"/>
      <c r="DI25" s="1041"/>
      <c r="DJ25" s="1041"/>
      <c r="DK25" s="1042"/>
      <c r="DL25" s="1040" t="s">
        <v>596</v>
      </c>
      <c r="DM25" s="1041"/>
      <c r="DN25" s="1041"/>
      <c r="DO25" s="1041"/>
      <c r="DP25" s="1042"/>
      <c r="DQ25" s="1040" t="s">
        <v>596</v>
      </c>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373</v>
      </c>
      <c r="BF26" s="1053"/>
      <c r="BG26" s="1053"/>
      <c r="BH26" s="1053"/>
      <c r="BI26" s="1068"/>
      <c r="BJ26" s="252"/>
      <c r="BK26" s="252"/>
      <c r="BL26" s="252"/>
      <c r="BM26" s="252"/>
      <c r="BN26" s="252"/>
      <c r="BO26" s="265"/>
      <c r="BP26" s="265"/>
      <c r="BQ26" s="262">
        <v>20</v>
      </c>
      <c r="BR26" s="263" t="s">
        <v>595</v>
      </c>
      <c r="BS26" s="1065" t="s">
        <v>586</v>
      </c>
      <c r="BT26" s="1066"/>
      <c r="BU26" s="1066"/>
      <c r="BV26" s="1066"/>
      <c r="BW26" s="1066"/>
      <c r="BX26" s="1066"/>
      <c r="BY26" s="1066"/>
      <c r="BZ26" s="1066"/>
      <c r="CA26" s="1066"/>
      <c r="CB26" s="1066"/>
      <c r="CC26" s="1066"/>
      <c r="CD26" s="1066"/>
      <c r="CE26" s="1066"/>
      <c r="CF26" s="1066"/>
      <c r="CG26" s="1067"/>
      <c r="CH26" s="1040">
        <v>-118</v>
      </c>
      <c r="CI26" s="1041"/>
      <c r="CJ26" s="1041"/>
      <c r="CK26" s="1041"/>
      <c r="CL26" s="1042"/>
      <c r="CM26" s="1040">
        <v>2328</v>
      </c>
      <c r="CN26" s="1041"/>
      <c r="CO26" s="1041"/>
      <c r="CP26" s="1041"/>
      <c r="CQ26" s="1042"/>
      <c r="CR26" s="1040">
        <v>2040</v>
      </c>
      <c r="CS26" s="1041"/>
      <c r="CT26" s="1041"/>
      <c r="CU26" s="1041"/>
      <c r="CV26" s="1042"/>
      <c r="CW26" s="1040" t="s">
        <v>597</v>
      </c>
      <c r="CX26" s="1041"/>
      <c r="CY26" s="1041"/>
      <c r="CZ26" s="1041"/>
      <c r="DA26" s="1042"/>
      <c r="DB26" s="1040">
        <v>6502</v>
      </c>
      <c r="DC26" s="1041"/>
      <c r="DD26" s="1041"/>
      <c r="DE26" s="1041"/>
      <c r="DF26" s="1042"/>
      <c r="DG26" s="1040" t="s">
        <v>597</v>
      </c>
      <c r="DH26" s="1041"/>
      <c r="DI26" s="1041"/>
      <c r="DJ26" s="1041"/>
      <c r="DK26" s="1042"/>
      <c r="DL26" s="1040">
        <v>2398</v>
      </c>
      <c r="DM26" s="1041"/>
      <c r="DN26" s="1041"/>
      <c r="DO26" s="1041"/>
      <c r="DP26" s="1042"/>
      <c r="DQ26" s="1040">
        <v>240</v>
      </c>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t="s">
        <v>587</v>
      </c>
      <c r="BT27" s="1066"/>
      <c r="BU27" s="1066"/>
      <c r="BV27" s="1066"/>
      <c r="BW27" s="1066"/>
      <c r="BX27" s="1066"/>
      <c r="BY27" s="1066"/>
      <c r="BZ27" s="1066"/>
      <c r="CA27" s="1066"/>
      <c r="CB27" s="1066"/>
      <c r="CC27" s="1066"/>
      <c r="CD27" s="1066"/>
      <c r="CE27" s="1066"/>
      <c r="CF27" s="1066"/>
      <c r="CG27" s="1067"/>
      <c r="CH27" s="1040">
        <v>24</v>
      </c>
      <c r="CI27" s="1041"/>
      <c r="CJ27" s="1041"/>
      <c r="CK27" s="1041"/>
      <c r="CL27" s="1042"/>
      <c r="CM27" s="1040">
        <v>1233</v>
      </c>
      <c r="CN27" s="1041"/>
      <c r="CO27" s="1041"/>
      <c r="CP27" s="1041"/>
      <c r="CQ27" s="1042"/>
      <c r="CR27" s="1040">
        <v>1000</v>
      </c>
      <c r="CS27" s="1041"/>
      <c r="CT27" s="1041"/>
      <c r="CU27" s="1041"/>
      <c r="CV27" s="1042"/>
      <c r="CW27" s="1040" t="s">
        <v>596</v>
      </c>
      <c r="CX27" s="1041"/>
      <c r="CY27" s="1041"/>
      <c r="CZ27" s="1041"/>
      <c r="DA27" s="1042"/>
      <c r="DB27" s="1040" t="s">
        <v>596</v>
      </c>
      <c r="DC27" s="1041"/>
      <c r="DD27" s="1041"/>
      <c r="DE27" s="1041"/>
      <c r="DF27" s="1042"/>
      <c r="DG27" s="1040" t="s">
        <v>596</v>
      </c>
      <c r="DH27" s="1041"/>
      <c r="DI27" s="1041"/>
      <c r="DJ27" s="1041"/>
      <c r="DK27" s="1042"/>
      <c r="DL27" s="1040" t="s">
        <v>596</v>
      </c>
      <c r="DM27" s="1041"/>
      <c r="DN27" s="1041"/>
      <c r="DO27" s="1041"/>
      <c r="DP27" s="1042"/>
      <c r="DQ27" s="1040" t="s">
        <v>596</v>
      </c>
      <c r="DR27" s="1041"/>
      <c r="DS27" s="1041"/>
      <c r="DT27" s="1041"/>
      <c r="DU27" s="1042"/>
      <c r="DV27" s="1043"/>
      <c r="DW27" s="1044"/>
      <c r="DX27" s="1044"/>
      <c r="DY27" s="1044"/>
      <c r="DZ27" s="1045"/>
      <c r="EA27" s="246"/>
    </row>
    <row r="28" spans="1:131" s="247" customFormat="1" ht="26.25" customHeight="1" thickTop="1" x14ac:dyDescent="0.15">
      <c r="A28" s="266">
        <v>1</v>
      </c>
      <c r="B28" s="1101" t="s">
        <v>553</v>
      </c>
      <c r="C28" s="1102"/>
      <c r="D28" s="1102"/>
      <c r="E28" s="1102"/>
      <c r="F28" s="1102"/>
      <c r="G28" s="1102"/>
      <c r="H28" s="1102"/>
      <c r="I28" s="1102"/>
      <c r="J28" s="1102"/>
      <c r="K28" s="1102"/>
      <c r="L28" s="1102"/>
      <c r="M28" s="1102"/>
      <c r="N28" s="1102"/>
      <c r="O28" s="1102"/>
      <c r="P28" s="1103"/>
      <c r="Q28" s="1104">
        <v>146280</v>
      </c>
      <c r="R28" s="1105"/>
      <c r="S28" s="1105"/>
      <c r="T28" s="1105"/>
      <c r="U28" s="1105"/>
      <c r="V28" s="1105">
        <v>144974</v>
      </c>
      <c r="W28" s="1105"/>
      <c r="X28" s="1105"/>
      <c r="Y28" s="1105"/>
      <c r="Z28" s="1105"/>
      <c r="AA28" s="1105">
        <v>1306</v>
      </c>
      <c r="AB28" s="1105"/>
      <c r="AC28" s="1105"/>
      <c r="AD28" s="1105"/>
      <c r="AE28" s="1106"/>
      <c r="AF28" s="1107">
        <v>1235</v>
      </c>
      <c r="AG28" s="1105"/>
      <c r="AH28" s="1105"/>
      <c r="AI28" s="1105"/>
      <c r="AJ28" s="1108"/>
      <c r="AK28" s="1109">
        <v>15613</v>
      </c>
      <c r="AL28" s="1097"/>
      <c r="AM28" s="1097"/>
      <c r="AN28" s="1097"/>
      <c r="AO28" s="1097"/>
      <c r="AP28" s="1097" t="s">
        <v>499</v>
      </c>
      <c r="AQ28" s="1097"/>
      <c r="AR28" s="1097"/>
      <c r="AS28" s="1097"/>
      <c r="AT28" s="1097"/>
      <c r="AU28" s="1097" t="s">
        <v>499</v>
      </c>
      <c r="AV28" s="1097"/>
      <c r="AW28" s="1097"/>
      <c r="AX28" s="1097"/>
      <c r="AY28" s="1097"/>
      <c r="AZ28" s="1098" t="s">
        <v>499</v>
      </c>
      <c r="BA28" s="1098"/>
      <c r="BB28" s="1098"/>
      <c r="BC28" s="1098"/>
      <c r="BD28" s="1098"/>
      <c r="BE28" s="1099"/>
      <c r="BF28" s="1099"/>
      <c r="BG28" s="1099"/>
      <c r="BH28" s="1099"/>
      <c r="BI28" s="1100"/>
      <c r="BJ28" s="252"/>
      <c r="BK28" s="252"/>
      <c r="BL28" s="252"/>
      <c r="BM28" s="252"/>
      <c r="BN28" s="252"/>
      <c r="BO28" s="265"/>
      <c r="BP28" s="265"/>
      <c r="BQ28" s="262">
        <v>22</v>
      </c>
      <c r="BR28" s="263"/>
      <c r="BS28" s="1065" t="s">
        <v>588</v>
      </c>
      <c r="BT28" s="1066"/>
      <c r="BU28" s="1066"/>
      <c r="BV28" s="1066"/>
      <c r="BW28" s="1066"/>
      <c r="BX28" s="1066"/>
      <c r="BY28" s="1066"/>
      <c r="BZ28" s="1066"/>
      <c r="CA28" s="1066"/>
      <c r="CB28" s="1066"/>
      <c r="CC28" s="1066"/>
      <c r="CD28" s="1066"/>
      <c r="CE28" s="1066"/>
      <c r="CF28" s="1066"/>
      <c r="CG28" s="1067"/>
      <c r="CH28" s="1040">
        <v>107</v>
      </c>
      <c r="CI28" s="1041"/>
      <c r="CJ28" s="1041"/>
      <c r="CK28" s="1041"/>
      <c r="CL28" s="1042"/>
      <c r="CM28" s="1040">
        <v>1707</v>
      </c>
      <c r="CN28" s="1041"/>
      <c r="CO28" s="1041"/>
      <c r="CP28" s="1041"/>
      <c r="CQ28" s="1042"/>
      <c r="CR28" s="1040">
        <v>11</v>
      </c>
      <c r="CS28" s="1041"/>
      <c r="CT28" s="1041"/>
      <c r="CU28" s="1041"/>
      <c r="CV28" s="1042"/>
      <c r="CW28" s="1040" t="s">
        <v>596</v>
      </c>
      <c r="CX28" s="1041"/>
      <c r="CY28" s="1041"/>
      <c r="CZ28" s="1041"/>
      <c r="DA28" s="1042"/>
      <c r="DB28" s="1040" t="s">
        <v>596</v>
      </c>
      <c r="DC28" s="1041"/>
      <c r="DD28" s="1041"/>
      <c r="DE28" s="1041"/>
      <c r="DF28" s="1042"/>
      <c r="DG28" s="1040" t="s">
        <v>596</v>
      </c>
      <c r="DH28" s="1041"/>
      <c r="DI28" s="1041"/>
      <c r="DJ28" s="1041"/>
      <c r="DK28" s="1042"/>
      <c r="DL28" s="1040" t="s">
        <v>596</v>
      </c>
      <c r="DM28" s="1041"/>
      <c r="DN28" s="1041"/>
      <c r="DO28" s="1041"/>
      <c r="DP28" s="1042"/>
      <c r="DQ28" s="1040" t="s">
        <v>596</v>
      </c>
      <c r="DR28" s="1041"/>
      <c r="DS28" s="1041"/>
      <c r="DT28" s="1041"/>
      <c r="DU28" s="1042"/>
      <c r="DV28" s="1043"/>
      <c r="DW28" s="1044"/>
      <c r="DX28" s="1044"/>
      <c r="DY28" s="1044"/>
      <c r="DZ28" s="1045"/>
      <c r="EA28" s="246"/>
    </row>
    <row r="29" spans="1:131" s="247" customFormat="1" ht="26.25" customHeight="1" x14ac:dyDescent="0.15">
      <c r="A29" s="266">
        <v>2</v>
      </c>
      <c r="B29" s="1088" t="s">
        <v>552</v>
      </c>
      <c r="C29" s="1089"/>
      <c r="D29" s="1089"/>
      <c r="E29" s="1089"/>
      <c r="F29" s="1089"/>
      <c r="G29" s="1089"/>
      <c r="H29" s="1089"/>
      <c r="I29" s="1089"/>
      <c r="J29" s="1089"/>
      <c r="K29" s="1089"/>
      <c r="L29" s="1089"/>
      <c r="M29" s="1089"/>
      <c r="N29" s="1089"/>
      <c r="O29" s="1089"/>
      <c r="P29" s="1090"/>
      <c r="Q29" s="1094">
        <v>140062</v>
      </c>
      <c r="R29" s="1095"/>
      <c r="S29" s="1095"/>
      <c r="T29" s="1095"/>
      <c r="U29" s="1095"/>
      <c r="V29" s="1095">
        <v>138132</v>
      </c>
      <c r="W29" s="1095"/>
      <c r="X29" s="1095"/>
      <c r="Y29" s="1095"/>
      <c r="Z29" s="1095"/>
      <c r="AA29" s="1095">
        <v>1929</v>
      </c>
      <c r="AB29" s="1095"/>
      <c r="AC29" s="1095"/>
      <c r="AD29" s="1095"/>
      <c r="AE29" s="1096"/>
      <c r="AF29" s="1070">
        <v>1929</v>
      </c>
      <c r="AG29" s="1071"/>
      <c r="AH29" s="1071"/>
      <c r="AI29" s="1071"/>
      <c r="AJ29" s="1072"/>
      <c r="AK29" s="1031">
        <v>20842</v>
      </c>
      <c r="AL29" s="1022"/>
      <c r="AM29" s="1022"/>
      <c r="AN29" s="1022"/>
      <c r="AO29" s="1022"/>
      <c r="AP29" s="1022" t="s">
        <v>499</v>
      </c>
      <c r="AQ29" s="1022"/>
      <c r="AR29" s="1022"/>
      <c r="AS29" s="1022"/>
      <c r="AT29" s="1022"/>
      <c r="AU29" s="1022" t="s">
        <v>499</v>
      </c>
      <c r="AV29" s="1022"/>
      <c r="AW29" s="1022"/>
      <c r="AX29" s="1022"/>
      <c r="AY29" s="1022"/>
      <c r="AZ29" s="1093" t="s">
        <v>499</v>
      </c>
      <c r="BA29" s="1093"/>
      <c r="BB29" s="1093"/>
      <c r="BC29" s="1093"/>
      <c r="BD29" s="1093"/>
      <c r="BE29" s="1083"/>
      <c r="BF29" s="1083"/>
      <c r="BG29" s="1083"/>
      <c r="BH29" s="1083"/>
      <c r="BI29" s="1084"/>
      <c r="BJ29" s="252"/>
      <c r="BK29" s="252"/>
      <c r="BL29" s="252"/>
      <c r="BM29" s="252"/>
      <c r="BN29" s="252"/>
      <c r="BO29" s="265"/>
      <c r="BP29" s="265"/>
      <c r="BQ29" s="262">
        <v>23</v>
      </c>
      <c r="BR29" s="263"/>
      <c r="BS29" s="1065" t="s">
        <v>589</v>
      </c>
      <c r="BT29" s="1066"/>
      <c r="BU29" s="1066"/>
      <c r="BV29" s="1066"/>
      <c r="BW29" s="1066"/>
      <c r="BX29" s="1066"/>
      <c r="BY29" s="1066"/>
      <c r="BZ29" s="1066"/>
      <c r="CA29" s="1066"/>
      <c r="CB29" s="1066"/>
      <c r="CC29" s="1066"/>
      <c r="CD29" s="1066"/>
      <c r="CE29" s="1066"/>
      <c r="CF29" s="1066"/>
      <c r="CG29" s="1067"/>
      <c r="CH29" s="1040">
        <v>2</v>
      </c>
      <c r="CI29" s="1041"/>
      <c r="CJ29" s="1041"/>
      <c r="CK29" s="1041"/>
      <c r="CL29" s="1042"/>
      <c r="CM29" s="1040">
        <v>102</v>
      </c>
      <c r="CN29" s="1041"/>
      <c r="CO29" s="1041"/>
      <c r="CP29" s="1041"/>
      <c r="CQ29" s="1042"/>
      <c r="CR29" s="1040">
        <v>50</v>
      </c>
      <c r="CS29" s="1041"/>
      <c r="CT29" s="1041"/>
      <c r="CU29" s="1041"/>
      <c r="CV29" s="1042"/>
      <c r="CW29" s="1040" t="s">
        <v>596</v>
      </c>
      <c r="CX29" s="1041"/>
      <c r="CY29" s="1041"/>
      <c r="CZ29" s="1041"/>
      <c r="DA29" s="1042"/>
      <c r="DB29" s="1040" t="s">
        <v>596</v>
      </c>
      <c r="DC29" s="1041"/>
      <c r="DD29" s="1041"/>
      <c r="DE29" s="1041"/>
      <c r="DF29" s="1042"/>
      <c r="DG29" s="1040" t="s">
        <v>596</v>
      </c>
      <c r="DH29" s="1041"/>
      <c r="DI29" s="1041"/>
      <c r="DJ29" s="1041"/>
      <c r="DK29" s="1042"/>
      <c r="DL29" s="1040" t="s">
        <v>596</v>
      </c>
      <c r="DM29" s="1041"/>
      <c r="DN29" s="1041"/>
      <c r="DO29" s="1041"/>
      <c r="DP29" s="1042"/>
      <c r="DQ29" s="1040" t="s">
        <v>596</v>
      </c>
      <c r="DR29" s="1041"/>
      <c r="DS29" s="1041"/>
      <c r="DT29" s="1041"/>
      <c r="DU29" s="1042"/>
      <c r="DV29" s="1043"/>
      <c r="DW29" s="1044"/>
      <c r="DX29" s="1044"/>
      <c r="DY29" s="1044"/>
      <c r="DZ29" s="1045"/>
      <c r="EA29" s="246"/>
    </row>
    <row r="30" spans="1:131" s="247" customFormat="1" ht="26.25" customHeight="1" x14ac:dyDescent="0.15">
      <c r="A30" s="266">
        <v>3</v>
      </c>
      <c r="B30" s="1088" t="s">
        <v>556</v>
      </c>
      <c r="C30" s="1089"/>
      <c r="D30" s="1089"/>
      <c r="E30" s="1089"/>
      <c r="F30" s="1089"/>
      <c r="G30" s="1089"/>
      <c r="H30" s="1089"/>
      <c r="I30" s="1089"/>
      <c r="J30" s="1089"/>
      <c r="K30" s="1089"/>
      <c r="L30" s="1089"/>
      <c r="M30" s="1089"/>
      <c r="N30" s="1089"/>
      <c r="O30" s="1089"/>
      <c r="P30" s="1090"/>
      <c r="Q30" s="1094">
        <v>20040</v>
      </c>
      <c r="R30" s="1095"/>
      <c r="S30" s="1095"/>
      <c r="T30" s="1095"/>
      <c r="U30" s="1095"/>
      <c r="V30" s="1095">
        <v>19295</v>
      </c>
      <c r="W30" s="1095"/>
      <c r="X30" s="1095"/>
      <c r="Y30" s="1095"/>
      <c r="Z30" s="1095"/>
      <c r="AA30" s="1095">
        <v>745</v>
      </c>
      <c r="AB30" s="1095"/>
      <c r="AC30" s="1095"/>
      <c r="AD30" s="1095"/>
      <c r="AE30" s="1096"/>
      <c r="AF30" s="1070">
        <v>745</v>
      </c>
      <c r="AG30" s="1071"/>
      <c r="AH30" s="1071"/>
      <c r="AI30" s="1071"/>
      <c r="AJ30" s="1072"/>
      <c r="AK30" s="1031">
        <v>3951</v>
      </c>
      <c r="AL30" s="1022"/>
      <c r="AM30" s="1022"/>
      <c r="AN30" s="1022"/>
      <c r="AO30" s="1022"/>
      <c r="AP30" s="1022" t="s">
        <v>499</v>
      </c>
      <c r="AQ30" s="1022"/>
      <c r="AR30" s="1022"/>
      <c r="AS30" s="1022"/>
      <c r="AT30" s="1022"/>
      <c r="AU30" s="1022" t="s">
        <v>499</v>
      </c>
      <c r="AV30" s="1022"/>
      <c r="AW30" s="1022"/>
      <c r="AX30" s="1022"/>
      <c r="AY30" s="1022"/>
      <c r="AZ30" s="1093" t="s">
        <v>499</v>
      </c>
      <c r="BA30" s="1093"/>
      <c r="BB30" s="1093"/>
      <c r="BC30" s="1093"/>
      <c r="BD30" s="1093"/>
      <c r="BE30" s="1083"/>
      <c r="BF30" s="1083"/>
      <c r="BG30" s="1083"/>
      <c r="BH30" s="1083"/>
      <c r="BI30" s="1084"/>
      <c r="BJ30" s="252"/>
      <c r="BK30" s="252"/>
      <c r="BL30" s="252"/>
      <c r="BM30" s="252"/>
      <c r="BN30" s="252"/>
      <c r="BO30" s="265"/>
      <c r="BP30" s="265"/>
      <c r="BQ30" s="262">
        <v>24</v>
      </c>
      <c r="BR30" s="263"/>
      <c r="BS30" s="1065" t="s">
        <v>590</v>
      </c>
      <c r="BT30" s="1066"/>
      <c r="BU30" s="1066"/>
      <c r="BV30" s="1066"/>
      <c r="BW30" s="1066"/>
      <c r="BX30" s="1066"/>
      <c r="BY30" s="1066"/>
      <c r="BZ30" s="1066"/>
      <c r="CA30" s="1066"/>
      <c r="CB30" s="1066"/>
      <c r="CC30" s="1066"/>
      <c r="CD30" s="1066"/>
      <c r="CE30" s="1066"/>
      <c r="CF30" s="1066"/>
      <c r="CG30" s="1067"/>
      <c r="CH30" s="1040">
        <v>159</v>
      </c>
      <c r="CI30" s="1041"/>
      <c r="CJ30" s="1041"/>
      <c r="CK30" s="1041"/>
      <c r="CL30" s="1042"/>
      <c r="CM30" s="1040">
        <v>1111</v>
      </c>
      <c r="CN30" s="1041"/>
      <c r="CO30" s="1041"/>
      <c r="CP30" s="1041"/>
      <c r="CQ30" s="1042"/>
      <c r="CR30" s="1040">
        <v>280</v>
      </c>
      <c r="CS30" s="1041"/>
      <c r="CT30" s="1041"/>
      <c r="CU30" s="1041"/>
      <c r="CV30" s="1042"/>
      <c r="CW30" s="1040" t="s">
        <v>596</v>
      </c>
      <c r="CX30" s="1041"/>
      <c r="CY30" s="1041"/>
      <c r="CZ30" s="1041"/>
      <c r="DA30" s="1042"/>
      <c r="DB30" s="1040" t="s">
        <v>596</v>
      </c>
      <c r="DC30" s="1041"/>
      <c r="DD30" s="1041"/>
      <c r="DE30" s="1041"/>
      <c r="DF30" s="1042"/>
      <c r="DG30" s="1040" t="s">
        <v>596</v>
      </c>
      <c r="DH30" s="1041"/>
      <c r="DI30" s="1041"/>
      <c r="DJ30" s="1041"/>
      <c r="DK30" s="1042"/>
      <c r="DL30" s="1040" t="s">
        <v>596</v>
      </c>
      <c r="DM30" s="1041"/>
      <c r="DN30" s="1041"/>
      <c r="DO30" s="1041"/>
      <c r="DP30" s="1042"/>
      <c r="DQ30" s="1040" t="s">
        <v>596</v>
      </c>
      <c r="DR30" s="1041"/>
      <c r="DS30" s="1041"/>
      <c r="DT30" s="1041"/>
      <c r="DU30" s="1042"/>
      <c r="DV30" s="1043"/>
      <c r="DW30" s="1044"/>
      <c r="DX30" s="1044"/>
      <c r="DY30" s="1044"/>
      <c r="DZ30" s="1045"/>
      <c r="EA30" s="246"/>
    </row>
    <row r="31" spans="1:131" s="247" customFormat="1" ht="26.25" customHeight="1" x14ac:dyDescent="0.15">
      <c r="A31" s="266">
        <v>4</v>
      </c>
      <c r="B31" s="1088" t="s">
        <v>604</v>
      </c>
      <c r="C31" s="1089"/>
      <c r="D31" s="1089"/>
      <c r="E31" s="1089"/>
      <c r="F31" s="1089"/>
      <c r="G31" s="1089"/>
      <c r="H31" s="1089"/>
      <c r="I31" s="1089"/>
      <c r="J31" s="1089"/>
      <c r="K31" s="1089"/>
      <c r="L31" s="1089"/>
      <c r="M31" s="1089"/>
      <c r="N31" s="1089"/>
      <c r="O31" s="1089"/>
      <c r="P31" s="1090"/>
      <c r="Q31" s="1094">
        <v>703</v>
      </c>
      <c r="R31" s="1095"/>
      <c r="S31" s="1095"/>
      <c r="T31" s="1095"/>
      <c r="U31" s="1095"/>
      <c r="V31" s="1095">
        <v>703</v>
      </c>
      <c r="W31" s="1095"/>
      <c r="X31" s="1095"/>
      <c r="Y31" s="1095"/>
      <c r="Z31" s="1095"/>
      <c r="AA31" s="1095">
        <v>0</v>
      </c>
      <c r="AB31" s="1095"/>
      <c r="AC31" s="1095"/>
      <c r="AD31" s="1095"/>
      <c r="AE31" s="1096"/>
      <c r="AF31" s="1070">
        <v>0</v>
      </c>
      <c r="AG31" s="1071"/>
      <c r="AH31" s="1071"/>
      <c r="AI31" s="1071"/>
      <c r="AJ31" s="1072"/>
      <c r="AK31" s="1031">
        <v>143</v>
      </c>
      <c r="AL31" s="1022"/>
      <c r="AM31" s="1022"/>
      <c r="AN31" s="1022"/>
      <c r="AO31" s="1022"/>
      <c r="AP31" s="1022">
        <v>4</v>
      </c>
      <c r="AQ31" s="1022"/>
      <c r="AR31" s="1022"/>
      <c r="AS31" s="1022"/>
      <c r="AT31" s="1022"/>
      <c r="AU31" s="1022">
        <v>1</v>
      </c>
      <c r="AV31" s="1022"/>
      <c r="AW31" s="1022"/>
      <c r="AX31" s="1022"/>
      <c r="AY31" s="1022"/>
      <c r="AZ31" s="1093" t="s">
        <v>499</v>
      </c>
      <c r="BA31" s="1093"/>
      <c r="BB31" s="1093"/>
      <c r="BC31" s="1093"/>
      <c r="BD31" s="1093"/>
      <c r="BE31" s="1083"/>
      <c r="BF31" s="1083"/>
      <c r="BG31" s="1083"/>
      <c r="BH31" s="1083"/>
      <c r="BI31" s="1084"/>
      <c r="BJ31" s="252"/>
      <c r="BK31" s="252"/>
      <c r="BL31" s="252"/>
      <c r="BM31" s="252"/>
      <c r="BN31" s="252"/>
      <c r="BO31" s="265"/>
      <c r="BP31" s="265"/>
      <c r="BQ31" s="262">
        <v>25</v>
      </c>
      <c r="BR31" s="263"/>
      <c r="BS31" s="1065" t="s">
        <v>591</v>
      </c>
      <c r="BT31" s="1066"/>
      <c r="BU31" s="1066"/>
      <c r="BV31" s="1066"/>
      <c r="BW31" s="1066"/>
      <c r="BX31" s="1066"/>
      <c r="BY31" s="1066"/>
      <c r="BZ31" s="1066"/>
      <c r="CA31" s="1066"/>
      <c r="CB31" s="1066"/>
      <c r="CC31" s="1066"/>
      <c r="CD31" s="1066"/>
      <c r="CE31" s="1066"/>
      <c r="CF31" s="1066"/>
      <c r="CG31" s="1067"/>
      <c r="CH31" s="1040">
        <v>2</v>
      </c>
      <c r="CI31" s="1041"/>
      <c r="CJ31" s="1041"/>
      <c r="CK31" s="1041"/>
      <c r="CL31" s="1042"/>
      <c r="CM31" s="1040">
        <v>52</v>
      </c>
      <c r="CN31" s="1041"/>
      <c r="CO31" s="1041"/>
      <c r="CP31" s="1041"/>
      <c r="CQ31" s="1042"/>
      <c r="CR31" s="1040">
        <v>10</v>
      </c>
      <c r="CS31" s="1041"/>
      <c r="CT31" s="1041"/>
      <c r="CU31" s="1041"/>
      <c r="CV31" s="1042"/>
      <c r="CW31" s="1040" t="s">
        <v>596</v>
      </c>
      <c r="CX31" s="1041"/>
      <c r="CY31" s="1041"/>
      <c r="CZ31" s="1041"/>
      <c r="DA31" s="1042"/>
      <c r="DB31" s="1040" t="s">
        <v>596</v>
      </c>
      <c r="DC31" s="1041"/>
      <c r="DD31" s="1041"/>
      <c r="DE31" s="1041"/>
      <c r="DF31" s="1042"/>
      <c r="DG31" s="1040" t="s">
        <v>596</v>
      </c>
      <c r="DH31" s="1041"/>
      <c r="DI31" s="1041"/>
      <c r="DJ31" s="1041"/>
      <c r="DK31" s="1042"/>
      <c r="DL31" s="1040" t="s">
        <v>596</v>
      </c>
      <c r="DM31" s="1041"/>
      <c r="DN31" s="1041"/>
      <c r="DO31" s="1041"/>
      <c r="DP31" s="1042"/>
      <c r="DQ31" s="1040" t="s">
        <v>596</v>
      </c>
      <c r="DR31" s="1041"/>
      <c r="DS31" s="1041"/>
      <c r="DT31" s="1041"/>
      <c r="DU31" s="1042"/>
      <c r="DV31" s="1043"/>
      <c r="DW31" s="1044"/>
      <c r="DX31" s="1044"/>
      <c r="DY31" s="1044"/>
      <c r="DZ31" s="1045"/>
      <c r="EA31" s="246"/>
    </row>
    <row r="32" spans="1:131" s="247" customFormat="1" ht="26.25" customHeight="1" x14ac:dyDescent="0.15">
      <c r="A32" s="266">
        <v>5</v>
      </c>
      <c r="B32" s="1088" t="s">
        <v>549</v>
      </c>
      <c r="C32" s="1089"/>
      <c r="D32" s="1089"/>
      <c r="E32" s="1089"/>
      <c r="F32" s="1089"/>
      <c r="G32" s="1089"/>
      <c r="H32" s="1089"/>
      <c r="I32" s="1089"/>
      <c r="J32" s="1089"/>
      <c r="K32" s="1089"/>
      <c r="L32" s="1089"/>
      <c r="M32" s="1089"/>
      <c r="N32" s="1089"/>
      <c r="O32" s="1089"/>
      <c r="P32" s="1090"/>
      <c r="Q32" s="1094">
        <v>18364</v>
      </c>
      <c r="R32" s="1095"/>
      <c r="S32" s="1095"/>
      <c r="T32" s="1095"/>
      <c r="U32" s="1095"/>
      <c r="V32" s="1095">
        <v>9420</v>
      </c>
      <c r="W32" s="1095"/>
      <c r="X32" s="1095"/>
      <c r="Y32" s="1095"/>
      <c r="Z32" s="1095"/>
      <c r="AA32" s="1095">
        <v>8943</v>
      </c>
      <c r="AB32" s="1095"/>
      <c r="AC32" s="1095"/>
      <c r="AD32" s="1095"/>
      <c r="AE32" s="1096"/>
      <c r="AF32" s="1070">
        <v>8943</v>
      </c>
      <c r="AG32" s="1071"/>
      <c r="AH32" s="1071"/>
      <c r="AI32" s="1071"/>
      <c r="AJ32" s="1072"/>
      <c r="AK32" s="1031">
        <v>2233</v>
      </c>
      <c r="AL32" s="1022"/>
      <c r="AM32" s="1022"/>
      <c r="AN32" s="1022"/>
      <c r="AO32" s="1022"/>
      <c r="AP32" s="1022">
        <v>163811</v>
      </c>
      <c r="AQ32" s="1022"/>
      <c r="AR32" s="1022"/>
      <c r="AS32" s="1022"/>
      <c r="AT32" s="1022"/>
      <c r="AU32" s="1022">
        <v>6061</v>
      </c>
      <c r="AV32" s="1022"/>
      <c r="AW32" s="1022"/>
      <c r="AX32" s="1022"/>
      <c r="AY32" s="1022"/>
      <c r="AZ32" s="1093" t="s">
        <v>499</v>
      </c>
      <c r="BA32" s="1093"/>
      <c r="BB32" s="1093"/>
      <c r="BC32" s="1093"/>
      <c r="BD32" s="1093"/>
      <c r="BE32" s="1083" t="s">
        <v>609</v>
      </c>
      <c r="BF32" s="1083"/>
      <c r="BG32" s="1083"/>
      <c r="BH32" s="1083"/>
      <c r="BI32" s="1084"/>
      <c r="BJ32" s="252"/>
      <c r="BK32" s="252"/>
      <c r="BL32" s="252"/>
      <c r="BM32" s="252"/>
      <c r="BN32" s="252"/>
      <c r="BO32" s="265"/>
      <c r="BP32" s="265"/>
      <c r="BQ32" s="262">
        <v>26</v>
      </c>
      <c r="BR32" s="263"/>
      <c r="BS32" s="1065" t="s">
        <v>592</v>
      </c>
      <c r="BT32" s="1066"/>
      <c r="BU32" s="1066"/>
      <c r="BV32" s="1066"/>
      <c r="BW32" s="1066"/>
      <c r="BX32" s="1066"/>
      <c r="BY32" s="1066"/>
      <c r="BZ32" s="1066"/>
      <c r="CA32" s="1066"/>
      <c r="CB32" s="1066"/>
      <c r="CC32" s="1066"/>
      <c r="CD32" s="1066"/>
      <c r="CE32" s="1066"/>
      <c r="CF32" s="1066"/>
      <c r="CG32" s="1067"/>
      <c r="CH32" s="1040">
        <v>2</v>
      </c>
      <c r="CI32" s="1041"/>
      <c r="CJ32" s="1041"/>
      <c r="CK32" s="1041"/>
      <c r="CL32" s="1042"/>
      <c r="CM32" s="1040">
        <v>195</v>
      </c>
      <c r="CN32" s="1041"/>
      <c r="CO32" s="1041"/>
      <c r="CP32" s="1041"/>
      <c r="CQ32" s="1042"/>
      <c r="CR32" s="1040">
        <v>22</v>
      </c>
      <c r="CS32" s="1041"/>
      <c r="CT32" s="1041"/>
      <c r="CU32" s="1041"/>
      <c r="CV32" s="1042"/>
      <c r="CW32" s="1040" t="s">
        <v>596</v>
      </c>
      <c r="CX32" s="1041"/>
      <c r="CY32" s="1041"/>
      <c r="CZ32" s="1041"/>
      <c r="DA32" s="1042"/>
      <c r="DB32" s="1040" t="s">
        <v>596</v>
      </c>
      <c r="DC32" s="1041"/>
      <c r="DD32" s="1041"/>
      <c r="DE32" s="1041"/>
      <c r="DF32" s="1042"/>
      <c r="DG32" s="1040" t="s">
        <v>596</v>
      </c>
      <c r="DH32" s="1041"/>
      <c r="DI32" s="1041"/>
      <c r="DJ32" s="1041"/>
      <c r="DK32" s="1042"/>
      <c r="DL32" s="1040" t="s">
        <v>596</v>
      </c>
      <c r="DM32" s="1041"/>
      <c r="DN32" s="1041"/>
      <c r="DO32" s="1041"/>
      <c r="DP32" s="1042"/>
      <c r="DQ32" s="1040" t="s">
        <v>596</v>
      </c>
      <c r="DR32" s="1041"/>
      <c r="DS32" s="1041"/>
      <c r="DT32" s="1041"/>
      <c r="DU32" s="1042"/>
      <c r="DV32" s="1043"/>
      <c r="DW32" s="1044"/>
      <c r="DX32" s="1044"/>
      <c r="DY32" s="1044"/>
      <c r="DZ32" s="1045"/>
      <c r="EA32" s="246"/>
    </row>
    <row r="33" spans="1:131" s="247" customFormat="1" ht="26.25" customHeight="1" x14ac:dyDescent="0.15">
      <c r="A33" s="266">
        <v>6</v>
      </c>
      <c r="B33" s="1088" t="s">
        <v>550</v>
      </c>
      <c r="C33" s="1089"/>
      <c r="D33" s="1089"/>
      <c r="E33" s="1089"/>
      <c r="F33" s="1089"/>
      <c r="G33" s="1089"/>
      <c r="H33" s="1089"/>
      <c r="I33" s="1089"/>
      <c r="J33" s="1089"/>
      <c r="K33" s="1089"/>
      <c r="L33" s="1089"/>
      <c r="M33" s="1089"/>
      <c r="N33" s="1089"/>
      <c r="O33" s="1089"/>
      <c r="P33" s="1090"/>
      <c r="Q33" s="1094">
        <v>16036</v>
      </c>
      <c r="R33" s="1095"/>
      <c r="S33" s="1095"/>
      <c r="T33" s="1095"/>
      <c r="U33" s="1095"/>
      <c r="V33" s="1095">
        <v>7812</v>
      </c>
      <c r="W33" s="1095"/>
      <c r="X33" s="1095"/>
      <c r="Y33" s="1095"/>
      <c r="Z33" s="1095"/>
      <c r="AA33" s="1095">
        <v>8224</v>
      </c>
      <c r="AB33" s="1095"/>
      <c r="AC33" s="1095"/>
      <c r="AD33" s="1095"/>
      <c r="AE33" s="1096"/>
      <c r="AF33" s="1070">
        <v>8224</v>
      </c>
      <c r="AG33" s="1071"/>
      <c r="AH33" s="1071"/>
      <c r="AI33" s="1071"/>
      <c r="AJ33" s="1072"/>
      <c r="AK33" s="1031">
        <v>21587</v>
      </c>
      <c r="AL33" s="1022"/>
      <c r="AM33" s="1022"/>
      <c r="AN33" s="1022"/>
      <c r="AO33" s="1022"/>
      <c r="AP33" s="1022">
        <v>286039</v>
      </c>
      <c r="AQ33" s="1022"/>
      <c r="AR33" s="1022"/>
      <c r="AS33" s="1022"/>
      <c r="AT33" s="1022"/>
      <c r="AU33" s="1022">
        <v>177344</v>
      </c>
      <c r="AV33" s="1022"/>
      <c r="AW33" s="1022"/>
      <c r="AX33" s="1022"/>
      <c r="AY33" s="1022"/>
      <c r="AZ33" s="1093" t="s">
        <v>499</v>
      </c>
      <c r="BA33" s="1093"/>
      <c r="BB33" s="1093"/>
      <c r="BC33" s="1093"/>
      <c r="BD33" s="1093"/>
      <c r="BE33" s="1083" t="s">
        <v>609</v>
      </c>
      <c r="BF33" s="1083"/>
      <c r="BG33" s="1083"/>
      <c r="BH33" s="1083"/>
      <c r="BI33" s="1084"/>
      <c r="BJ33" s="252"/>
      <c r="BK33" s="252"/>
      <c r="BL33" s="252"/>
      <c r="BM33" s="252"/>
      <c r="BN33" s="252"/>
      <c r="BO33" s="265"/>
      <c r="BP33" s="265"/>
      <c r="BQ33" s="262">
        <v>27</v>
      </c>
      <c r="BR33" s="263"/>
      <c r="BS33" s="1065" t="s">
        <v>593</v>
      </c>
      <c r="BT33" s="1066"/>
      <c r="BU33" s="1066"/>
      <c r="BV33" s="1066"/>
      <c r="BW33" s="1066"/>
      <c r="BX33" s="1066"/>
      <c r="BY33" s="1066"/>
      <c r="BZ33" s="1066"/>
      <c r="CA33" s="1066"/>
      <c r="CB33" s="1066"/>
      <c r="CC33" s="1066"/>
      <c r="CD33" s="1066"/>
      <c r="CE33" s="1066"/>
      <c r="CF33" s="1066"/>
      <c r="CG33" s="1067"/>
      <c r="CH33" s="1040">
        <v>16</v>
      </c>
      <c r="CI33" s="1041"/>
      <c r="CJ33" s="1041"/>
      <c r="CK33" s="1041"/>
      <c r="CL33" s="1042"/>
      <c r="CM33" s="1040">
        <v>594</v>
      </c>
      <c r="CN33" s="1041"/>
      <c r="CO33" s="1041"/>
      <c r="CP33" s="1041"/>
      <c r="CQ33" s="1042"/>
      <c r="CR33" s="1040">
        <v>4</v>
      </c>
      <c r="CS33" s="1041"/>
      <c r="CT33" s="1041"/>
      <c r="CU33" s="1041"/>
      <c r="CV33" s="1042"/>
      <c r="CW33" s="1040" t="s">
        <v>596</v>
      </c>
      <c r="CX33" s="1041"/>
      <c r="CY33" s="1041"/>
      <c r="CZ33" s="1041"/>
      <c r="DA33" s="1042"/>
      <c r="DB33" s="1040" t="s">
        <v>596</v>
      </c>
      <c r="DC33" s="1041"/>
      <c r="DD33" s="1041"/>
      <c r="DE33" s="1041"/>
      <c r="DF33" s="1042"/>
      <c r="DG33" s="1040" t="s">
        <v>596</v>
      </c>
      <c r="DH33" s="1041"/>
      <c r="DI33" s="1041"/>
      <c r="DJ33" s="1041"/>
      <c r="DK33" s="1042"/>
      <c r="DL33" s="1040" t="s">
        <v>596</v>
      </c>
      <c r="DM33" s="1041"/>
      <c r="DN33" s="1041"/>
      <c r="DO33" s="1041"/>
      <c r="DP33" s="1042"/>
      <c r="DQ33" s="1040" t="s">
        <v>596</v>
      </c>
      <c r="DR33" s="1041"/>
      <c r="DS33" s="1041"/>
      <c r="DT33" s="1041"/>
      <c r="DU33" s="1042"/>
      <c r="DV33" s="1043"/>
      <c r="DW33" s="1044"/>
      <c r="DX33" s="1044"/>
      <c r="DY33" s="1044"/>
      <c r="DZ33" s="1045"/>
      <c r="EA33" s="246"/>
    </row>
    <row r="34" spans="1:131" s="247" customFormat="1" ht="26.25" customHeight="1" x14ac:dyDescent="0.15">
      <c r="A34" s="266">
        <v>7</v>
      </c>
      <c r="B34" s="1088" t="s">
        <v>551</v>
      </c>
      <c r="C34" s="1089"/>
      <c r="D34" s="1089"/>
      <c r="E34" s="1089"/>
      <c r="F34" s="1089"/>
      <c r="G34" s="1089"/>
      <c r="H34" s="1089"/>
      <c r="I34" s="1089"/>
      <c r="J34" s="1089"/>
      <c r="K34" s="1089"/>
      <c r="L34" s="1089"/>
      <c r="M34" s="1089"/>
      <c r="N34" s="1089"/>
      <c r="O34" s="1089"/>
      <c r="P34" s="1090"/>
      <c r="Q34" s="1094">
        <v>10107</v>
      </c>
      <c r="R34" s="1095"/>
      <c r="S34" s="1095"/>
      <c r="T34" s="1095"/>
      <c r="U34" s="1095"/>
      <c r="V34" s="1095">
        <v>4482</v>
      </c>
      <c r="W34" s="1095"/>
      <c r="X34" s="1095"/>
      <c r="Y34" s="1095"/>
      <c r="Z34" s="1095"/>
      <c r="AA34" s="1095">
        <v>5625</v>
      </c>
      <c r="AB34" s="1095"/>
      <c r="AC34" s="1095"/>
      <c r="AD34" s="1095"/>
      <c r="AE34" s="1096"/>
      <c r="AF34" s="1070">
        <v>5625</v>
      </c>
      <c r="AG34" s="1071"/>
      <c r="AH34" s="1071"/>
      <c r="AI34" s="1071"/>
      <c r="AJ34" s="1072"/>
      <c r="AK34" s="1031">
        <v>50</v>
      </c>
      <c r="AL34" s="1022"/>
      <c r="AM34" s="1022"/>
      <c r="AN34" s="1022"/>
      <c r="AO34" s="1022"/>
      <c r="AP34" s="1022">
        <v>4658</v>
      </c>
      <c r="AQ34" s="1022"/>
      <c r="AR34" s="1022"/>
      <c r="AS34" s="1022"/>
      <c r="AT34" s="1022"/>
      <c r="AU34" s="1022">
        <v>5</v>
      </c>
      <c r="AV34" s="1022"/>
      <c r="AW34" s="1022"/>
      <c r="AX34" s="1022"/>
      <c r="AY34" s="1022"/>
      <c r="AZ34" s="1093" t="s">
        <v>499</v>
      </c>
      <c r="BA34" s="1093"/>
      <c r="BB34" s="1093"/>
      <c r="BC34" s="1093"/>
      <c r="BD34" s="1093"/>
      <c r="BE34" s="1083" t="s">
        <v>609</v>
      </c>
      <c r="BF34" s="1083"/>
      <c r="BG34" s="1083"/>
      <c r="BH34" s="1083"/>
      <c r="BI34" s="1084"/>
      <c r="BJ34" s="252"/>
      <c r="BK34" s="252"/>
      <c r="BL34" s="252"/>
      <c r="BM34" s="252"/>
      <c r="BN34" s="252"/>
      <c r="BO34" s="265"/>
      <c r="BP34" s="265"/>
      <c r="BQ34" s="262">
        <v>28</v>
      </c>
      <c r="BR34" s="263"/>
      <c r="BS34" s="1065" t="s">
        <v>594</v>
      </c>
      <c r="BT34" s="1066"/>
      <c r="BU34" s="1066"/>
      <c r="BV34" s="1066"/>
      <c r="BW34" s="1066"/>
      <c r="BX34" s="1066"/>
      <c r="BY34" s="1066"/>
      <c r="BZ34" s="1066"/>
      <c r="CA34" s="1066"/>
      <c r="CB34" s="1066"/>
      <c r="CC34" s="1066"/>
      <c r="CD34" s="1066"/>
      <c r="CE34" s="1066"/>
      <c r="CF34" s="1066"/>
      <c r="CG34" s="1067"/>
      <c r="CH34" s="1040">
        <v>-5</v>
      </c>
      <c r="CI34" s="1041"/>
      <c r="CJ34" s="1041"/>
      <c r="CK34" s="1041"/>
      <c r="CL34" s="1042"/>
      <c r="CM34" s="1040">
        <v>111</v>
      </c>
      <c r="CN34" s="1041"/>
      <c r="CO34" s="1041"/>
      <c r="CP34" s="1041"/>
      <c r="CQ34" s="1042"/>
      <c r="CR34" s="1040">
        <v>80</v>
      </c>
      <c r="CS34" s="1041"/>
      <c r="CT34" s="1041"/>
      <c r="CU34" s="1041"/>
      <c r="CV34" s="1042"/>
      <c r="CW34" s="1040" t="s">
        <v>596</v>
      </c>
      <c r="CX34" s="1041"/>
      <c r="CY34" s="1041"/>
      <c r="CZ34" s="1041"/>
      <c r="DA34" s="1042"/>
      <c r="DB34" s="1040" t="s">
        <v>596</v>
      </c>
      <c r="DC34" s="1041"/>
      <c r="DD34" s="1041"/>
      <c r="DE34" s="1041"/>
      <c r="DF34" s="1042"/>
      <c r="DG34" s="1040" t="s">
        <v>596</v>
      </c>
      <c r="DH34" s="1041"/>
      <c r="DI34" s="1041"/>
      <c r="DJ34" s="1041"/>
      <c r="DK34" s="1042"/>
      <c r="DL34" s="1040" t="s">
        <v>596</v>
      </c>
      <c r="DM34" s="1041"/>
      <c r="DN34" s="1041"/>
      <c r="DO34" s="1041"/>
      <c r="DP34" s="1042"/>
      <c r="DQ34" s="1040" t="s">
        <v>596</v>
      </c>
      <c r="DR34" s="1041"/>
      <c r="DS34" s="1041"/>
      <c r="DT34" s="1041"/>
      <c r="DU34" s="1042"/>
      <c r="DV34" s="1043"/>
      <c r="DW34" s="1044"/>
      <c r="DX34" s="1044"/>
      <c r="DY34" s="1044"/>
      <c r="DZ34" s="1045"/>
      <c r="EA34" s="246"/>
    </row>
    <row r="35" spans="1:131" s="247" customFormat="1" ht="26.25" customHeight="1" x14ac:dyDescent="0.15">
      <c r="A35" s="266">
        <v>8</v>
      </c>
      <c r="B35" s="1088" t="s">
        <v>605</v>
      </c>
      <c r="C35" s="1089"/>
      <c r="D35" s="1089"/>
      <c r="E35" s="1089"/>
      <c r="F35" s="1089"/>
      <c r="G35" s="1089"/>
      <c r="H35" s="1089"/>
      <c r="I35" s="1089"/>
      <c r="J35" s="1089"/>
      <c r="K35" s="1089"/>
      <c r="L35" s="1089"/>
      <c r="M35" s="1089"/>
      <c r="N35" s="1089"/>
      <c r="O35" s="1089"/>
      <c r="P35" s="1090"/>
      <c r="Q35" s="1094">
        <v>2106</v>
      </c>
      <c r="R35" s="1095"/>
      <c r="S35" s="1095"/>
      <c r="T35" s="1095"/>
      <c r="U35" s="1095"/>
      <c r="V35" s="1095">
        <v>33469</v>
      </c>
      <c r="W35" s="1095"/>
      <c r="X35" s="1095"/>
      <c r="Y35" s="1095"/>
      <c r="Z35" s="1095"/>
      <c r="AA35" s="1095">
        <v>-31363</v>
      </c>
      <c r="AB35" s="1095"/>
      <c r="AC35" s="1095"/>
      <c r="AD35" s="1095"/>
      <c r="AE35" s="1096"/>
      <c r="AF35" s="1070">
        <v>0</v>
      </c>
      <c r="AG35" s="1071"/>
      <c r="AH35" s="1071"/>
      <c r="AI35" s="1071"/>
      <c r="AJ35" s="1072"/>
      <c r="AK35" s="1031">
        <v>4675</v>
      </c>
      <c r="AL35" s="1022"/>
      <c r="AM35" s="1022"/>
      <c r="AN35" s="1022"/>
      <c r="AO35" s="1022"/>
      <c r="AP35" s="1022">
        <v>309718</v>
      </c>
      <c r="AQ35" s="1022"/>
      <c r="AR35" s="1022"/>
      <c r="AS35" s="1022"/>
      <c r="AT35" s="1022"/>
      <c r="AU35" s="1022">
        <v>36547</v>
      </c>
      <c r="AV35" s="1022"/>
      <c r="AW35" s="1022"/>
      <c r="AX35" s="1022"/>
      <c r="AY35" s="1022"/>
      <c r="AZ35" s="1093" t="s">
        <v>499</v>
      </c>
      <c r="BA35" s="1093"/>
      <c r="BB35" s="1093"/>
      <c r="BC35" s="1093"/>
      <c r="BD35" s="1093"/>
      <c r="BE35" s="1083" t="s">
        <v>609</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555</v>
      </c>
      <c r="C36" s="1089"/>
      <c r="D36" s="1089"/>
      <c r="E36" s="1089"/>
      <c r="F36" s="1089"/>
      <c r="G36" s="1089"/>
      <c r="H36" s="1089"/>
      <c r="I36" s="1089"/>
      <c r="J36" s="1089"/>
      <c r="K36" s="1089"/>
      <c r="L36" s="1089"/>
      <c r="M36" s="1089"/>
      <c r="N36" s="1089"/>
      <c r="O36" s="1089"/>
      <c r="P36" s="1090"/>
      <c r="Q36" s="1094">
        <v>7018</v>
      </c>
      <c r="R36" s="1095"/>
      <c r="S36" s="1095"/>
      <c r="T36" s="1095"/>
      <c r="U36" s="1095"/>
      <c r="V36" s="1095">
        <v>6040</v>
      </c>
      <c r="W36" s="1095"/>
      <c r="X36" s="1095"/>
      <c r="Y36" s="1095"/>
      <c r="Z36" s="1095"/>
      <c r="AA36" s="1095">
        <v>977</v>
      </c>
      <c r="AB36" s="1095"/>
      <c r="AC36" s="1095"/>
      <c r="AD36" s="1095"/>
      <c r="AE36" s="1096"/>
      <c r="AF36" s="1070">
        <v>977</v>
      </c>
      <c r="AG36" s="1071"/>
      <c r="AH36" s="1071"/>
      <c r="AI36" s="1071"/>
      <c r="AJ36" s="1072"/>
      <c r="AK36" s="1031">
        <v>410</v>
      </c>
      <c r="AL36" s="1022"/>
      <c r="AM36" s="1022"/>
      <c r="AN36" s="1022"/>
      <c r="AO36" s="1022"/>
      <c r="AP36" s="1022">
        <v>6509</v>
      </c>
      <c r="AQ36" s="1022"/>
      <c r="AR36" s="1022"/>
      <c r="AS36" s="1022"/>
      <c r="AT36" s="1022"/>
      <c r="AU36" s="1022">
        <v>3645</v>
      </c>
      <c r="AV36" s="1022"/>
      <c r="AW36" s="1022"/>
      <c r="AX36" s="1022"/>
      <c r="AY36" s="1022"/>
      <c r="AZ36" s="1093" t="s">
        <v>499</v>
      </c>
      <c r="BA36" s="1093"/>
      <c r="BB36" s="1093"/>
      <c r="BC36" s="1093"/>
      <c r="BD36" s="1093"/>
      <c r="BE36" s="1083" t="s">
        <v>610</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606</v>
      </c>
      <c r="C37" s="1089"/>
      <c r="D37" s="1089"/>
      <c r="E37" s="1089"/>
      <c r="F37" s="1089"/>
      <c r="G37" s="1089"/>
      <c r="H37" s="1089"/>
      <c r="I37" s="1089"/>
      <c r="J37" s="1089"/>
      <c r="K37" s="1089"/>
      <c r="L37" s="1089"/>
      <c r="M37" s="1089"/>
      <c r="N37" s="1089"/>
      <c r="O37" s="1089"/>
      <c r="P37" s="1090"/>
      <c r="Q37" s="1094">
        <v>2982</v>
      </c>
      <c r="R37" s="1095"/>
      <c r="S37" s="1095"/>
      <c r="T37" s="1095"/>
      <c r="U37" s="1095"/>
      <c r="V37" s="1095">
        <v>2952</v>
      </c>
      <c r="W37" s="1095"/>
      <c r="X37" s="1095"/>
      <c r="Y37" s="1095"/>
      <c r="Z37" s="1095"/>
      <c r="AA37" s="1095">
        <v>30</v>
      </c>
      <c r="AB37" s="1095"/>
      <c r="AC37" s="1095"/>
      <c r="AD37" s="1095"/>
      <c r="AE37" s="1096"/>
      <c r="AF37" s="1070">
        <v>30</v>
      </c>
      <c r="AG37" s="1071"/>
      <c r="AH37" s="1071"/>
      <c r="AI37" s="1071"/>
      <c r="AJ37" s="1072"/>
      <c r="AK37" s="1031">
        <v>363</v>
      </c>
      <c r="AL37" s="1022"/>
      <c r="AM37" s="1022"/>
      <c r="AN37" s="1022"/>
      <c r="AO37" s="1022"/>
      <c r="AP37" s="1022">
        <v>5967</v>
      </c>
      <c r="AQ37" s="1022"/>
      <c r="AR37" s="1022"/>
      <c r="AS37" s="1022"/>
      <c r="AT37" s="1022"/>
      <c r="AU37" s="1022">
        <v>4028</v>
      </c>
      <c r="AV37" s="1022"/>
      <c r="AW37" s="1022"/>
      <c r="AX37" s="1022"/>
      <c r="AY37" s="1022"/>
      <c r="AZ37" s="1093" t="s">
        <v>499</v>
      </c>
      <c r="BA37" s="1093"/>
      <c r="BB37" s="1093"/>
      <c r="BC37" s="1093"/>
      <c r="BD37" s="1093"/>
      <c r="BE37" s="1083" t="s">
        <v>610</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t="s">
        <v>607</v>
      </c>
      <c r="C38" s="1089"/>
      <c r="D38" s="1089"/>
      <c r="E38" s="1089"/>
      <c r="F38" s="1089"/>
      <c r="G38" s="1089"/>
      <c r="H38" s="1089"/>
      <c r="I38" s="1089"/>
      <c r="J38" s="1089"/>
      <c r="K38" s="1089"/>
      <c r="L38" s="1089"/>
      <c r="M38" s="1089"/>
      <c r="N38" s="1089"/>
      <c r="O38" s="1089"/>
      <c r="P38" s="1090"/>
      <c r="Q38" s="1094">
        <v>47</v>
      </c>
      <c r="R38" s="1095"/>
      <c r="S38" s="1095"/>
      <c r="T38" s="1095"/>
      <c r="U38" s="1095"/>
      <c r="V38" s="1095">
        <v>47</v>
      </c>
      <c r="W38" s="1095"/>
      <c r="X38" s="1095"/>
      <c r="Y38" s="1095"/>
      <c r="Z38" s="1095"/>
      <c r="AA38" s="1095">
        <v>0</v>
      </c>
      <c r="AB38" s="1095"/>
      <c r="AC38" s="1095"/>
      <c r="AD38" s="1095"/>
      <c r="AE38" s="1096"/>
      <c r="AF38" s="1070">
        <v>0</v>
      </c>
      <c r="AG38" s="1071"/>
      <c r="AH38" s="1071"/>
      <c r="AI38" s="1071"/>
      <c r="AJ38" s="1072"/>
      <c r="AK38" s="1031">
        <v>34</v>
      </c>
      <c r="AL38" s="1022"/>
      <c r="AM38" s="1022"/>
      <c r="AN38" s="1022"/>
      <c r="AO38" s="1022"/>
      <c r="AP38" s="1022">
        <v>236</v>
      </c>
      <c r="AQ38" s="1022"/>
      <c r="AR38" s="1022"/>
      <c r="AS38" s="1022"/>
      <c r="AT38" s="1022"/>
      <c r="AU38" s="1022">
        <v>154</v>
      </c>
      <c r="AV38" s="1022"/>
      <c r="AW38" s="1022"/>
      <c r="AX38" s="1022"/>
      <c r="AY38" s="1022"/>
      <c r="AZ38" s="1093" t="s">
        <v>499</v>
      </c>
      <c r="BA38" s="1093"/>
      <c r="BB38" s="1093"/>
      <c r="BC38" s="1093"/>
      <c r="BD38" s="1093"/>
      <c r="BE38" s="1083" t="s">
        <v>610</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t="s">
        <v>608</v>
      </c>
      <c r="C39" s="1089"/>
      <c r="D39" s="1089"/>
      <c r="E39" s="1089"/>
      <c r="F39" s="1089"/>
      <c r="G39" s="1089"/>
      <c r="H39" s="1089"/>
      <c r="I39" s="1089"/>
      <c r="J39" s="1089"/>
      <c r="K39" s="1089"/>
      <c r="L39" s="1089"/>
      <c r="M39" s="1089"/>
      <c r="N39" s="1089"/>
      <c r="O39" s="1089"/>
      <c r="P39" s="1090"/>
      <c r="Q39" s="1094">
        <v>421</v>
      </c>
      <c r="R39" s="1095"/>
      <c r="S39" s="1095"/>
      <c r="T39" s="1095"/>
      <c r="U39" s="1095"/>
      <c r="V39" s="1095">
        <v>182</v>
      </c>
      <c r="W39" s="1095"/>
      <c r="X39" s="1095"/>
      <c r="Y39" s="1095"/>
      <c r="Z39" s="1095"/>
      <c r="AA39" s="1095">
        <v>239</v>
      </c>
      <c r="AB39" s="1095"/>
      <c r="AC39" s="1095"/>
      <c r="AD39" s="1095"/>
      <c r="AE39" s="1096"/>
      <c r="AF39" s="1070">
        <v>0</v>
      </c>
      <c r="AG39" s="1071"/>
      <c r="AH39" s="1071"/>
      <c r="AI39" s="1071"/>
      <c r="AJ39" s="1072"/>
      <c r="AK39" s="1031" t="s">
        <v>499</v>
      </c>
      <c r="AL39" s="1022"/>
      <c r="AM39" s="1022"/>
      <c r="AN39" s="1022"/>
      <c r="AO39" s="1022"/>
      <c r="AP39" s="1022" t="s">
        <v>499</v>
      </c>
      <c r="AQ39" s="1022"/>
      <c r="AR39" s="1022"/>
      <c r="AS39" s="1022"/>
      <c r="AT39" s="1022"/>
      <c r="AU39" s="1022" t="s">
        <v>499</v>
      </c>
      <c r="AV39" s="1022"/>
      <c r="AW39" s="1022"/>
      <c r="AX39" s="1022"/>
      <c r="AY39" s="1022"/>
      <c r="AZ39" s="1093" t="s">
        <v>499</v>
      </c>
      <c r="BA39" s="1093"/>
      <c r="BB39" s="1093"/>
      <c r="BC39" s="1093"/>
      <c r="BD39" s="1093"/>
      <c r="BE39" s="1083" t="s">
        <v>610</v>
      </c>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27709</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128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393</v>
      </c>
      <c r="R66" s="1053"/>
      <c r="S66" s="1053"/>
      <c r="T66" s="1053"/>
      <c r="U66" s="1054"/>
      <c r="V66" s="1052" t="s">
        <v>394</v>
      </c>
      <c r="W66" s="1053"/>
      <c r="X66" s="1053"/>
      <c r="Y66" s="1053"/>
      <c r="Z66" s="1054"/>
      <c r="AA66" s="1052" t="s">
        <v>395</v>
      </c>
      <c r="AB66" s="1053"/>
      <c r="AC66" s="1053"/>
      <c r="AD66" s="1053"/>
      <c r="AE66" s="1054"/>
      <c r="AF66" s="1058" t="s">
        <v>396</v>
      </c>
      <c r="AG66" s="1059"/>
      <c r="AH66" s="1059"/>
      <c r="AI66" s="1059"/>
      <c r="AJ66" s="1060"/>
      <c r="AK66" s="1052" t="s">
        <v>397</v>
      </c>
      <c r="AL66" s="1047"/>
      <c r="AM66" s="1047"/>
      <c r="AN66" s="1047"/>
      <c r="AO66" s="1048"/>
      <c r="AP66" s="1052" t="s">
        <v>398</v>
      </c>
      <c r="AQ66" s="1053"/>
      <c r="AR66" s="1053"/>
      <c r="AS66" s="1053"/>
      <c r="AT66" s="1054"/>
      <c r="AU66" s="1052" t="s">
        <v>409</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599</v>
      </c>
      <c r="C68" s="1037"/>
      <c r="D68" s="1037"/>
      <c r="E68" s="1037"/>
      <c r="F68" s="1037"/>
      <c r="G68" s="1037"/>
      <c r="H68" s="1037"/>
      <c r="I68" s="1037"/>
      <c r="J68" s="1037"/>
      <c r="K68" s="1037"/>
      <c r="L68" s="1037"/>
      <c r="M68" s="1037"/>
      <c r="N68" s="1037"/>
      <c r="O68" s="1037"/>
      <c r="P68" s="1038"/>
      <c r="Q68" s="1039">
        <v>16</v>
      </c>
      <c r="R68" s="1033"/>
      <c r="S68" s="1033"/>
      <c r="T68" s="1033"/>
      <c r="U68" s="1033"/>
      <c r="V68" s="1033">
        <v>14</v>
      </c>
      <c r="W68" s="1033"/>
      <c r="X68" s="1033"/>
      <c r="Y68" s="1033"/>
      <c r="Z68" s="1033"/>
      <c r="AA68" s="1033">
        <v>2</v>
      </c>
      <c r="AB68" s="1033"/>
      <c r="AC68" s="1033"/>
      <c r="AD68" s="1033"/>
      <c r="AE68" s="1033"/>
      <c r="AF68" s="1033">
        <v>2</v>
      </c>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600</v>
      </c>
      <c r="C69" s="1026"/>
      <c r="D69" s="1026"/>
      <c r="E69" s="1026"/>
      <c r="F69" s="1026"/>
      <c r="G69" s="1026"/>
      <c r="H69" s="1026"/>
      <c r="I69" s="1026"/>
      <c r="J69" s="1026"/>
      <c r="K69" s="1026"/>
      <c r="L69" s="1026"/>
      <c r="M69" s="1026"/>
      <c r="N69" s="1026"/>
      <c r="O69" s="1026"/>
      <c r="P69" s="1027"/>
      <c r="Q69" s="1028">
        <v>11</v>
      </c>
      <c r="R69" s="1022"/>
      <c r="S69" s="1022"/>
      <c r="T69" s="1022"/>
      <c r="U69" s="1022"/>
      <c r="V69" s="1022">
        <v>9</v>
      </c>
      <c r="W69" s="1022"/>
      <c r="X69" s="1022"/>
      <c r="Y69" s="1022"/>
      <c r="Z69" s="1022"/>
      <c r="AA69" s="1022">
        <v>2</v>
      </c>
      <c r="AB69" s="1022"/>
      <c r="AC69" s="1022"/>
      <c r="AD69" s="1022"/>
      <c r="AE69" s="1022"/>
      <c r="AF69" s="1022">
        <v>2</v>
      </c>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601</v>
      </c>
      <c r="C70" s="1026"/>
      <c r="D70" s="1026"/>
      <c r="E70" s="1026"/>
      <c r="F70" s="1026"/>
      <c r="G70" s="1026"/>
      <c r="H70" s="1026"/>
      <c r="I70" s="1026"/>
      <c r="J70" s="1026"/>
      <c r="K70" s="1026"/>
      <c r="L70" s="1026"/>
      <c r="M70" s="1026"/>
      <c r="N70" s="1026"/>
      <c r="O70" s="1026"/>
      <c r="P70" s="1027"/>
      <c r="Q70" s="1028">
        <v>15</v>
      </c>
      <c r="R70" s="1022"/>
      <c r="S70" s="1022"/>
      <c r="T70" s="1022"/>
      <c r="U70" s="1022"/>
      <c r="V70" s="1022">
        <v>12</v>
      </c>
      <c r="W70" s="1022"/>
      <c r="X70" s="1022"/>
      <c r="Y70" s="1022"/>
      <c r="Z70" s="1022"/>
      <c r="AA70" s="1022">
        <v>3</v>
      </c>
      <c r="AB70" s="1022"/>
      <c r="AC70" s="1022"/>
      <c r="AD70" s="1022"/>
      <c r="AE70" s="1022"/>
      <c r="AF70" s="1022">
        <v>3</v>
      </c>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602</v>
      </c>
      <c r="C71" s="1026"/>
      <c r="D71" s="1026"/>
      <c r="E71" s="1026"/>
      <c r="F71" s="1026"/>
      <c r="G71" s="1026"/>
      <c r="H71" s="1026"/>
      <c r="I71" s="1026"/>
      <c r="J71" s="1026"/>
      <c r="K71" s="1026"/>
      <c r="L71" s="1026"/>
      <c r="M71" s="1026"/>
      <c r="N71" s="1026"/>
      <c r="O71" s="1026"/>
      <c r="P71" s="1027"/>
      <c r="Q71" s="1028">
        <v>359019</v>
      </c>
      <c r="R71" s="1022"/>
      <c r="S71" s="1022"/>
      <c r="T71" s="1022"/>
      <c r="U71" s="1022"/>
      <c r="V71" s="1022">
        <v>349179</v>
      </c>
      <c r="W71" s="1022"/>
      <c r="X71" s="1022"/>
      <c r="Y71" s="1022"/>
      <c r="Z71" s="1022"/>
      <c r="AA71" s="1022">
        <v>9840</v>
      </c>
      <c r="AB71" s="1022"/>
      <c r="AC71" s="1022"/>
      <c r="AD71" s="1022"/>
      <c r="AE71" s="1022"/>
      <c r="AF71" s="1022">
        <v>9840</v>
      </c>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603</v>
      </c>
      <c r="C72" s="1026"/>
      <c r="D72" s="1026"/>
      <c r="E72" s="1026"/>
      <c r="F72" s="1026"/>
      <c r="G72" s="1026"/>
      <c r="H72" s="1026"/>
      <c r="I72" s="1026"/>
      <c r="J72" s="1026"/>
      <c r="K72" s="1026"/>
      <c r="L72" s="1026"/>
      <c r="M72" s="1026"/>
      <c r="N72" s="1026"/>
      <c r="O72" s="1026"/>
      <c r="P72" s="1027"/>
      <c r="Q72" s="1028">
        <v>2362</v>
      </c>
      <c r="R72" s="1022"/>
      <c r="S72" s="1022"/>
      <c r="T72" s="1022"/>
      <c r="U72" s="1022"/>
      <c r="V72" s="1022">
        <v>2310</v>
      </c>
      <c r="W72" s="1022"/>
      <c r="X72" s="1022"/>
      <c r="Y72" s="1022"/>
      <c r="Z72" s="1022"/>
      <c r="AA72" s="1022">
        <v>52</v>
      </c>
      <c r="AB72" s="1022"/>
      <c r="AC72" s="1022"/>
      <c r="AD72" s="1022"/>
      <c r="AE72" s="1022"/>
      <c r="AF72" s="1022">
        <v>52</v>
      </c>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410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411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5233</v>
      </c>
      <c r="CS102" s="1002"/>
      <c r="CT102" s="1002"/>
      <c r="CU102" s="1002"/>
      <c r="CV102" s="1003"/>
      <c r="CW102" s="1001">
        <v>1172</v>
      </c>
      <c r="CX102" s="1002"/>
      <c r="CY102" s="1002"/>
      <c r="CZ102" s="1002"/>
      <c r="DA102" s="1003"/>
      <c r="DB102" s="1001">
        <v>11647</v>
      </c>
      <c r="DC102" s="1002"/>
      <c r="DD102" s="1002"/>
      <c r="DE102" s="1002"/>
      <c r="DF102" s="1003"/>
      <c r="DG102" s="1001">
        <v>11000</v>
      </c>
      <c r="DH102" s="1002"/>
      <c r="DI102" s="1002"/>
      <c r="DJ102" s="1002"/>
      <c r="DK102" s="1003"/>
      <c r="DL102" s="1001">
        <v>2398</v>
      </c>
      <c r="DM102" s="1002"/>
      <c r="DN102" s="1002"/>
      <c r="DO102" s="1002"/>
      <c r="DP102" s="1003"/>
      <c r="DQ102" s="1001">
        <v>240</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419</v>
      </c>
      <c r="AB109" s="945"/>
      <c r="AC109" s="945"/>
      <c r="AD109" s="945"/>
      <c r="AE109" s="946"/>
      <c r="AF109" s="947" t="s">
        <v>304</v>
      </c>
      <c r="AG109" s="945"/>
      <c r="AH109" s="945"/>
      <c r="AI109" s="945"/>
      <c r="AJ109" s="946"/>
      <c r="AK109" s="947" t="s">
        <v>303</v>
      </c>
      <c r="AL109" s="945"/>
      <c r="AM109" s="945"/>
      <c r="AN109" s="945"/>
      <c r="AO109" s="946"/>
      <c r="AP109" s="947" t="s">
        <v>420</v>
      </c>
      <c r="AQ109" s="945"/>
      <c r="AR109" s="945"/>
      <c r="AS109" s="945"/>
      <c r="AT109" s="976"/>
      <c r="AU109" s="944" t="s">
        <v>418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419</v>
      </c>
      <c r="BR109" s="945"/>
      <c r="BS109" s="945"/>
      <c r="BT109" s="945"/>
      <c r="BU109" s="946"/>
      <c r="BV109" s="947" t="s">
        <v>304</v>
      </c>
      <c r="BW109" s="945"/>
      <c r="BX109" s="945"/>
      <c r="BY109" s="945"/>
      <c r="BZ109" s="946"/>
      <c r="CA109" s="947" t="s">
        <v>303</v>
      </c>
      <c r="CB109" s="945"/>
      <c r="CC109" s="945"/>
      <c r="CD109" s="945"/>
      <c r="CE109" s="946"/>
      <c r="CF109" s="983" t="s">
        <v>420</v>
      </c>
      <c r="CG109" s="983"/>
      <c r="CH109" s="983"/>
      <c r="CI109" s="983"/>
      <c r="CJ109" s="983"/>
      <c r="CK109" s="947" t="s">
        <v>421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419</v>
      </c>
      <c r="DH109" s="945"/>
      <c r="DI109" s="945"/>
      <c r="DJ109" s="945"/>
      <c r="DK109" s="946"/>
      <c r="DL109" s="947" t="s">
        <v>304</v>
      </c>
      <c r="DM109" s="945"/>
      <c r="DN109" s="945"/>
      <c r="DO109" s="945"/>
      <c r="DP109" s="946"/>
      <c r="DQ109" s="947" t="s">
        <v>303</v>
      </c>
      <c r="DR109" s="945"/>
      <c r="DS109" s="945"/>
      <c r="DT109" s="945"/>
      <c r="DU109" s="946"/>
      <c r="DV109" s="947" t="s">
        <v>420</v>
      </c>
      <c r="DW109" s="945"/>
      <c r="DX109" s="945"/>
      <c r="DY109" s="945"/>
      <c r="DZ109" s="976"/>
    </row>
    <row r="110" spans="1:131" s="246" customFormat="1" ht="26.25" customHeight="1" x14ac:dyDescent="0.15">
      <c r="A110" s="847" t="s">
        <v>422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46003392</v>
      </c>
      <c r="AB110" s="938"/>
      <c r="AC110" s="938"/>
      <c r="AD110" s="938"/>
      <c r="AE110" s="939"/>
      <c r="AF110" s="940">
        <v>46833681</v>
      </c>
      <c r="AG110" s="938"/>
      <c r="AH110" s="938"/>
      <c r="AI110" s="938"/>
      <c r="AJ110" s="939"/>
      <c r="AK110" s="940">
        <v>47590532</v>
      </c>
      <c r="AL110" s="938"/>
      <c r="AM110" s="938"/>
      <c r="AN110" s="938"/>
      <c r="AO110" s="939"/>
      <c r="AP110" s="941">
        <v>13.8</v>
      </c>
      <c r="AQ110" s="942"/>
      <c r="AR110" s="942"/>
      <c r="AS110" s="942"/>
      <c r="AT110" s="943"/>
      <c r="AU110" s="977" t="s">
        <v>73</v>
      </c>
      <c r="AV110" s="978"/>
      <c r="AW110" s="978"/>
      <c r="AX110" s="978"/>
      <c r="AY110" s="978"/>
      <c r="AZ110" s="903" t="s">
        <v>423</v>
      </c>
      <c r="BA110" s="848"/>
      <c r="BB110" s="848"/>
      <c r="BC110" s="848"/>
      <c r="BD110" s="848"/>
      <c r="BE110" s="848"/>
      <c r="BF110" s="848"/>
      <c r="BG110" s="848"/>
      <c r="BH110" s="848"/>
      <c r="BI110" s="848"/>
      <c r="BJ110" s="848"/>
      <c r="BK110" s="848"/>
      <c r="BL110" s="848"/>
      <c r="BM110" s="848"/>
      <c r="BN110" s="848"/>
      <c r="BO110" s="848"/>
      <c r="BP110" s="849"/>
      <c r="BQ110" s="904">
        <v>1457993948</v>
      </c>
      <c r="BR110" s="885"/>
      <c r="BS110" s="885"/>
      <c r="BT110" s="885"/>
      <c r="BU110" s="885"/>
      <c r="BV110" s="885">
        <v>1489846988</v>
      </c>
      <c r="BW110" s="885"/>
      <c r="BX110" s="885"/>
      <c r="BY110" s="885"/>
      <c r="BZ110" s="885"/>
      <c r="CA110" s="885">
        <v>1518530603</v>
      </c>
      <c r="CB110" s="885"/>
      <c r="CC110" s="885"/>
      <c r="CD110" s="885"/>
      <c r="CE110" s="885"/>
      <c r="CF110" s="909">
        <v>439.6</v>
      </c>
      <c r="CG110" s="910"/>
      <c r="CH110" s="910"/>
      <c r="CI110" s="910"/>
      <c r="CJ110" s="910"/>
      <c r="CK110" s="973" t="s">
        <v>424</v>
      </c>
      <c r="CL110" s="859"/>
      <c r="CM110" s="934" t="s">
        <v>425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4398600</v>
      </c>
      <c r="DH110" s="885"/>
      <c r="DI110" s="885"/>
      <c r="DJ110" s="885"/>
      <c r="DK110" s="885"/>
      <c r="DL110" s="885">
        <v>3531491</v>
      </c>
      <c r="DM110" s="885"/>
      <c r="DN110" s="885"/>
      <c r="DO110" s="885"/>
      <c r="DP110" s="885"/>
      <c r="DQ110" s="885">
        <v>2663173</v>
      </c>
      <c r="DR110" s="885"/>
      <c r="DS110" s="885"/>
      <c r="DT110" s="885"/>
      <c r="DU110" s="885"/>
      <c r="DV110" s="886">
        <v>0.8</v>
      </c>
      <c r="DW110" s="886"/>
      <c r="DX110" s="886"/>
      <c r="DY110" s="886"/>
      <c r="DZ110" s="887"/>
    </row>
    <row r="111" spans="1:131" s="246" customFormat="1" ht="26.25" customHeight="1" x14ac:dyDescent="0.15">
      <c r="A111" s="814" t="s">
        <v>426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v>14539509</v>
      </c>
      <c r="AB111" s="966"/>
      <c r="AC111" s="966"/>
      <c r="AD111" s="966"/>
      <c r="AE111" s="967"/>
      <c r="AF111" s="968">
        <v>7876738</v>
      </c>
      <c r="AG111" s="966"/>
      <c r="AH111" s="966"/>
      <c r="AI111" s="966"/>
      <c r="AJ111" s="967"/>
      <c r="AK111" s="968">
        <v>9240808</v>
      </c>
      <c r="AL111" s="966"/>
      <c r="AM111" s="966"/>
      <c r="AN111" s="966"/>
      <c r="AO111" s="967"/>
      <c r="AP111" s="969">
        <v>2.7</v>
      </c>
      <c r="AQ111" s="970"/>
      <c r="AR111" s="970"/>
      <c r="AS111" s="970"/>
      <c r="AT111" s="971"/>
      <c r="AU111" s="979"/>
      <c r="AV111" s="980"/>
      <c r="AW111" s="980"/>
      <c r="AX111" s="980"/>
      <c r="AY111" s="980"/>
      <c r="AZ111" s="855" t="s">
        <v>427</v>
      </c>
      <c r="BA111" s="790"/>
      <c r="BB111" s="790"/>
      <c r="BC111" s="790"/>
      <c r="BD111" s="790"/>
      <c r="BE111" s="790"/>
      <c r="BF111" s="790"/>
      <c r="BG111" s="790"/>
      <c r="BH111" s="790"/>
      <c r="BI111" s="790"/>
      <c r="BJ111" s="790"/>
      <c r="BK111" s="790"/>
      <c r="BL111" s="790"/>
      <c r="BM111" s="790"/>
      <c r="BN111" s="790"/>
      <c r="BO111" s="790"/>
      <c r="BP111" s="791"/>
      <c r="BQ111" s="856">
        <v>10537133</v>
      </c>
      <c r="BR111" s="857"/>
      <c r="BS111" s="857"/>
      <c r="BT111" s="857"/>
      <c r="BU111" s="857"/>
      <c r="BV111" s="857">
        <v>8976937</v>
      </c>
      <c r="BW111" s="857"/>
      <c r="BX111" s="857"/>
      <c r="BY111" s="857"/>
      <c r="BZ111" s="857"/>
      <c r="CA111" s="857">
        <v>7557178</v>
      </c>
      <c r="CB111" s="857"/>
      <c r="CC111" s="857"/>
      <c r="CD111" s="857"/>
      <c r="CE111" s="857"/>
      <c r="CF111" s="918">
        <v>2.2000000000000002</v>
      </c>
      <c r="CG111" s="919"/>
      <c r="CH111" s="919"/>
      <c r="CI111" s="919"/>
      <c r="CJ111" s="919"/>
      <c r="CK111" s="974"/>
      <c r="CL111" s="861"/>
      <c r="CM111" s="864" t="s">
        <v>428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429</v>
      </c>
      <c r="DH111" s="857"/>
      <c r="DI111" s="857"/>
      <c r="DJ111" s="857"/>
      <c r="DK111" s="857"/>
      <c r="DL111" s="857" t="s">
        <v>429</v>
      </c>
      <c r="DM111" s="857"/>
      <c r="DN111" s="857"/>
      <c r="DO111" s="857"/>
      <c r="DP111" s="857"/>
      <c r="DQ111" s="857" t="s">
        <v>128</v>
      </c>
      <c r="DR111" s="857"/>
      <c r="DS111" s="857"/>
      <c r="DT111" s="857"/>
      <c r="DU111" s="857"/>
      <c r="DV111" s="834" t="s">
        <v>128</v>
      </c>
      <c r="DW111" s="834"/>
      <c r="DX111" s="834"/>
      <c r="DY111" s="834"/>
      <c r="DZ111" s="835"/>
    </row>
    <row r="112" spans="1:131" s="246" customFormat="1" ht="26.25" customHeight="1" x14ac:dyDescent="0.15">
      <c r="A112" s="959" t="s">
        <v>430</v>
      </c>
      <c r="B112" s="960"/>
      <c r="C112" s="790" t="s">
        <v>431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43080314</v>
      </c>
      <c r="AB112" s="820"/>
      <c r="AC112" s="820"/>
      <c r="AD112" s="820"/>
      <c r="AE112" s="821"/>
      <c r="AF112" s="822">
        <v>43788811</v>
      </c>
      <c r="AG112" s="820"/>
      <c r="AH112" s="820"/>
      <c r="AI112" s="820"/>
      <c r="AJ112" s="821"/>
      <c r="AK112" s="822">
        <v>44580347</v>
      </c>
      <c r="AL112" s="820"/>
      <c r="AM112" s="820"/>
      <c r="AN112" s="820"/>
      <c r="AO112" s="821"/>
      <c r="AP112" s="867">
        <v>12.9</v>
      </c>
      <c r="AQ112" s="868"/>
      <c r="AR112" s="868"/>
      <c r="AS112" s="868"/>
      <c r="AT112" s="869"/>
      <c r="AU112" s="979"/>
      <c r="AV112" s="980"/>
      <c r="AW112" s="980"/>
      <c r="AX112" s="980"/>
      <c r="AY112" s="980"/>
      <c r="AZ112" s="855" t="s">
        <v>432</v>
      </c>
      <c r="BA112" s="790"/>
      <c r="BB112" s="790"/>
      <c r="BC112" s="790"/>
      <c r="BD112" s="790"/>
      <c r="BE112" s="790"/>
      <c r="BF112" s="790"/>
      <c r="BG112" s="790"/>
      <c r="BH112" s="790"/>
      <c r="BI112" s="790"/>
      <c r="BJ112" s="790"/>
      <c r="BK112" s="790"/>
      <c r="BL112" s="790"/>
      <c r="BM112" s="790"/>
      <c r="BN112" s="790"/>
      <c r="BO112" s="790"/>
      <c r="BP112" s="791"/>
      <c r="BQ112" s="856">
        <v>284538735</v>
      </c>
      <c r="BR112" s="857"/>
      <c r="BS112" s="857"/>
      <c r="BT112" s="857"/>
      <c r="BU112" s="857"/>
      <c r="BV112" s="857">
        <v>253235840</v>
      </c>
      <c r="BW112" s="857"/>
      <c r="BX112" s="857"/>
      <c r="BY112" s="857"/>
      <c r="BZ112" s="857"/>
      <c r="CA112" s="857">
        <v>227784341</v>
      </c>
      <c r="CB112" s="857"/>
      <c r="CC112" s="857"/>
      <c r="CD112" s="857"/>
      <c r="CE112" s="857"/>
      <c r="CF112" s="918">
        <v>65.900000000000006</v>
      </c>
      <c r="CG112" s="919"/>
      <c r="CH112" s="919"/>
      <c r="CI112" s="919"/>
      <c r="CJ112" s="919"/>
      <c r="CK112" s="974"/>
      <c r="CL112" s="861"/>
      <c r="CM112" s="864" t="s">
        <v>433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429</v>
      </c>
      <c r="DM112" s="857"/>
      <c r="DN112" s="857"/>
      <c r="DO112" s="857"/>
      <c r="DP112" s="857"/>
      <c r="DQ112" s="857" t="s">
        <v>128</v>
      </c>
      <c r="DR112" s="857"/>
      <c r="DS112" s="857"/>
      <c r="DT112" s="857"/>
      <c r="DU112" s="857"/>
      <c r="DV112" s="834" t="s">
        <v>128</v>
      </c>
      <c r="DW112" s="834"/>
      <c r="DX112" s="834"/>
      <c r="DY112" s="834"/>
      <c r="DZ112" s="835"/>
    </row>
    <row r="113" spans="1:130" s="246" customFormat="1" ht="26.25" customHeight="1" x14ac:dyDescent="0.15">
      <c r="A113" s="961"/>
      <c r="B113" s="962"/>
      <c r="C113" s="790" t="s">
        <v>434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21138019</v>
      </c>
      <c r="AB113" s="966"/>
      <c r="AC113" s="966"/>
      <c r="AD113" s="966"/>
      <c r="AE113" s="967"/>
      <c r="AF113" s="968">
        <v>19485620</v>
      </c>
      <c r="AG113" s="966"/>
      <c r="AH113" s="966"/>
      <c r="AI113" s="966"/>
      <c r="AJ113" s="967"/>
      <c r="AK113" s="968">
        <v>19945564</v>
      </c>
      <c r="AL113" s="966"/>
      <c r="AM113" s="966"/>
      <c r="AN113" s="966"/>
      <c r="AO113" s="967"/>
      <c r="AP113" s="969">
        <v>5.8</v>
      </c>
      <c r="AQ113" s="970"/>
      <c r="AR113" s="970"/>
      <c r="AS113" s="970"/>
      <c r="AT113" s="971"/>
      <c r="AU113" s="979"/>
      <c r="AV113" s="980"/>
      <c r="AW113" s="980"/>
      <c r="AX113" s="980"/>
      <c r="AY113" s="980"/>
      <c r="AZ113" s="855" t="s">
        <v>435</v>
      </c>
      <c r="BA113" s="790"/>
      <c r="BB113" s="790"/>
      <c r="BC113" s="790"/>
      <c r="BD113" s="790"/>
      <c r="BE113" s="790"/>
      <c r="BF113" s="790"/>
      <c r="BG113" s="790"/>
      <c r="BH113" s="790"/>
      <c r="BI113" s="790"/>
      <c r="BJ113" s="790"/>
      <c r="BK113" s="790"/>
      <c r="BL113" s="790"/>
      <c r="BM113" s="790"/>
      <c r="BN113" s="790"/>
      <c r="BO113" s="790"/>
      <c r="BP113" s="791"/>
      <c r="BQ113" s="856" t="s">
        <v>429</v>
      </c>
      <c r="BR113" s="857"/>
      <c r="BS113" s="857"/>
      <c r="BT113" s="857"/>
      <c r="BU113" s="857"/>
      <c r="BV113" s="857" t="s">
        <v>128</v>
      </c>
      <c r="BW113" s="857"/>
      <c r="BX113" s="857"/>
      <c r="BY113" s="857"/>
      <c r="BZ113" s="857"/>
      <c r="CA113" s="857" t="s">
        <v>436</v>
      </c>
      <c r="CB113" s="857"/>
      <c r="CC113" s="857"/>
      <c r="CD113" s="857"/>
      <c r="CE113" s="857"/>
      <c r="CF113" s="918" t="s">
        <v>128</v>
      </c>
      <c r="CG113" s="919"/>
      <c r="CH113" s="919"/>
      <c r="CI113" s="919"/>
      <c r="CJ113" s="919"/>
      <c r="CK113" s="974"/>
      <c r="CL113" s="861"/>
      <c r="CM113" s="864" t="s">
        <v>437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436</v>
      </c>
      <c r="DM113" s="820"/>
      <c r="DN113" s="820"/>
      <c r="DO113" s="820"/>
      <c r="DP113" s="821"/>
      <c r="DQ113" s="822" t="s">
        <v>128</v>
      </c>
      <c r="DR113" s="820"/>
      <c r="DS113" s="820"/>
      <c r="DT113" s="820"/>
      <c r="DU113" s="821"/>
      <c r="DV113" s="867" t="s">
        <v>128</v>
      </c>
      <c r="DW113" s="868"/>
      <c r="DX113" s="868"/>
      <c r="DY113" s="868"/>
      <c r="DZ113" s="869"/>
    </row>
    <row r="114" spans="1:130" s="246" customFormat="1" ht="26.25" customHeight="1" x14ac:dyDescent="0.15">
      <c r="A114" s="961"/>
      <c r="B114" s="962"/>
      <c r="C114" s="790" t="s">
        <v>438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436</v>
      </c>
      <c r="AB114" s="820"/>
      <c r="AC114" s="820"/>
      <c r="AD114" s="820"/>
      <c r="AE114" s="821"/>
      <c r="AF114" s="822" t="s">
        <v>436</v>
      </c>
      <c r="AG114" s="820"/>
      <c r="AH114" s="820"/>
      <c r="AI114" s="820"/>
      <c r="AJ114" s="821"/>
      <c r="AK114" s="822" t="s">
        <v>128</v>
      </c>
      <c r="AL114" s="820"/>
      <c r="AM114" s="820"/>
      <c r="AN114" s="820"/>
      <c r="AO114" s="821"/>
      <c r="AP114" s="867" t="s">
        <v>128</v>
      </c>
      <c r="AQ114" s="868"/>
      <c r="AR114" s="868"/>
      <c r="AS114" s="868"/>
      <c r="AT114" s="869"/>
      <c r="AU114" s="979"/>
      <c r="AV114" s="980"/>
      <c r="AW114" s="980"/>
      <c r="AX114" s="980"/>
      <c r="AY114" s="980"/>
      <c r="AZ114" s="855" t="s">
        <v>439</v>
      </c>
      <c r="BA114" s="790"/>
      <c r="BB114" s="790"/>
      <c r="BC114" s="790"/>
      <c r="BD114" s="790"/>
      <c r="BE114" s="790"/>
      <c r="BF114" s="790"/>
      <c r="BG114" s="790"/>
      <c r="BH114" s="790"/>
      <c r="BI114" s="790"/>
      <c r="BJ114" s="790"/>
      <c r="BK114" s="790"/>
      <c r="BL114" s="790"/>
      <c r="BM114" s="790"/>
      <c r="BN114" s="790"/>
      <c r="BO114" s="790"/>
      <c r="BP114" s="791"/>
      <c r="BQ114" s="856">
        <v>77573158</v>
      </c>
      <c r="BR114" s="857"/>
      <c r="BS114" s="857"/>
      <c r="BT114" s="857"/>
      <c r="BU114" s="857"/>
      <c r="BV114" s="857">
        <v>109777662</v>
      </c>
      <c r="BW114" s="857"/>
      <c r="BX114" s="857"/>
      <c r="BY114" s="857"/>
      <c r="BZ114" s="857"/>
      <c r="CA114" s="857">
        <v>101966986</v>
      </c>
      <c r="CB114" s="857"/>
      <c r="CC114" s="857"/>
      <c r="CD114" s="857"/>
      <c r="CE114" s="857"/>
      <c r="CF114" s="918">
        <v>29.5</v>
      </c>
      <c r="CG114" s="919"/>
      <c r="CH114" s="919"/>
      <c r="CI114" s="919"/>
      <c r="CJ114" s="919"/>
      <c r="CK114" s="974"/>
      <c r="CL114" s="861"/>
      <c r="CM114" s="864" t="s">
        <v>440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128</v>
      </c>
      <c r="DM114" s="820"/>
      <c r="DN114" s="820"/>
      <c r="DO114" s="820"/>
      <c r="DP114" s="821"/>
      <c r="DQ114" s="822" t="s">
        <v>128</v>
      </c>
      <c r="DR114" s="820"/>
      <c r="DS114" s="820"/>
      <c r="DT114" s="820"/>
      <c r="DU114" s="821"/>
      <c r="DV114" s="867" t="s">
        <v>429</v>
      </c>
      <c r="DW114" s="868"/>
      <c r="DX114" s="868"/>
      <c r="DY114" s="868"/>
      <c r="DZ114" s="869"/>
    </row>
    <row r="115" spans="1:130" s="246" customFormat="1" ht="26.25" customHeight="1" x14ac:dyDescent="0.15">
      <c r="A115" s="961"/>
      <c r="B115" s="962"/>
      <c r="C115" s="790" t="s">
        <v>441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831964</v>
      </c>
      <c r="AB115" s="966"/>
      <c r="AC115" s="966"/>
      <c r="AD115" s="966"/>
      <c r="AE115" s="967"/>
      <c r="AF115" s="968">
        <v>867110</v>
      </c>
      <c r="AG115" s="966"/>
      <c r="AH115" s="966"/>
      <c r="AI115" s="966"/>
      <c r="AJ115" s="967"/>
      <c r="AK115" s="968">
        <v>868317</v>
      </c>
      <c r="AL115" s="966"/>
      <c r="AM115" s="966"/>
      <c r="AN115" s="966"/>
      <c r="AO115" s="967"/>
      <c r="AP115" s="969">
        <v>0.3</v>
      </c>
      <c r="AQ115" s="970"/>
      <c r="AR115" s="970"/>
      <c r="AS115" s="970"/>
      <c r="AT115" s="971"/>
      <c r="AU115" s="979"/>
      <c r="AV115" s="980"/>
      <c r="AW115" s="980"/>
      <c r="AX115" s="980"/>
      <c r="AY115" s="980"/>
      <c r="AZ115" s="855" t="s">
        <v>442</v>
      </c>
      <c r="BA115" s="790"/>
      <c r="BB115" s="790"/>
      <c r="BC115" s="790"/>
      <c r="BD115" s="790"/>
      <c r="BE115" s="790"/>
      <c r="BF115" s="790"/>
      <c r="BG115" s="790"/>
      <c r="BH115" s="790"/>
      <c r="BI115" s="790"/>
      <c r="BJ115" s="790"/>
      <c r="BK115" s="790"/>
      <c r="BL115" s="790"/>
      <c r="BM115" s="790"/>
      <c r="BN115" s="790"/>
      <c r="BO115" s="790"/>
      <c r="BP115" s="791"/>
      <c r="BQ115" s="856">
        <v>3250595</v>
      </c>
      <c r="BR115" s="857"/>
      <c r="BS115" s="857"/>
      <c r="BT115" s="857"/>
      <c r="BU115" s="857"/>
      <c r="BV115" s="857">
        <v>1108159</v>
      </c>
      <c r="BW115" s="857"/>
      <c r="BX115" s="857"/>
      <c r="BY115" s="857"/>
      <c r="BZ115" s="857"/>
      <c r="CA115" s="857">
        <v>2625509</v>
      </c>
      <c r="CB115" s="857"/>
      <c r="CC115" s="857"/>
      <c r="CD115" s="857"/>
      <c r="CE115" s="857"/>
      <c r="CF115" s="918">
        <v>0.8</v>
      </c>
      <c r="CG115" s="919"/>
      <c r="CH115" s="919"/>
      <c r="CI115" s="919"/>
      <c r="CJ115" s="919"/>
      <c r="CK115" s="974"/>
      <c r="CL115" s="861"/>
      <c r="CM115" s="855" t="s">
        <v>443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6138533</v>
      </c>
      <c r="DH115" s="820"/>
      <c r="DI115" s="820"/>
      <c r="DJ115" s="820"/>
      <c r="DK115" s="821"/>
      <c r="DL115" s="822">
        <v>5445446</v>
      </c>
      <c r="DM115" s="820"/>
      <c r="DN115" s="820"/>
      <c r="DO115" s="820"/>
      <c r="DP115" s="821"/>
      <c r="DQ115" s="822">
        <v>4894005</v>
      </c>
      <c r="DR115" s="820"/>
      <c r="DS115" s="820"/>
      <c r="DT115" s="820"/>
      <c r="DU115" s="821"/>
      <c r="DV115" s="867">
        <v>1.4</v>
      </c>
      <c r="DW115" s="868"/>
      <c r="DX115" s="868"/>
      <c r="DY115" s="868"/>
      <c r="DZ115" s="869"/>
    </row>
    <row r="116" spans="1:130" s="246" customFormat="1" ht="26.25" customHeight="1" x14ac:dyDescent="0.15">
      <c r="A116" s="963"/>
      <c r="B116" s="964"/>
      <c r="C116" s="923" t="s">
        <v>444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20</v>
      </c>
      <c r="AB116" s="820"/>
      <c r="AC116" s="820"/>
      <c r="AD116" s="820"/>
      <c r="AE116" s="821"/>
      <c r="AF116" s="822">
        <v>17</v>
      </c>
      <c r="AG116" s="820"/>
      <c r="AH116" s="820"/>
      <c r="AI116" s="820"/>
      <c r="AJ116" s="821"/>
      <c r="AK116" s="822">
        <v>1</v>
      </c>
      <c r="AL116" s="820"/>
      <c r="AM116" s="820"/>
      <c r="AN116" s="820"/>
      <c r="AO116" s="821"/>
      <c r="AP116" s="867">
        <v>0</v>
      </c>
      <c r="AQ116" s="868"/>
      <c r="AR116" s="868"/>
      <c r="AS116" s="868"/>
      <c r="AT116" s="869"/>
      <c r="AU116" s="979"/>
      <c r="AV116" s="980"/>
      <c r="AW116" s="980"/>
      <c r="AX116" s="980"/>
      <c r="AY116" s="980"/>
      <c r="AZ116" s="906" t="s">
        <v>445</v>
      </c>
      <c r="BA116" s="907"/>
      <c r="BB116" s="907"/>
      <c r="BC116" s="907"/>
      <c r="BD116" s="907"/>
      <c r="BE116" s="907"/>
      <c r="BF116" s="907"/>
      <c r="BG116" s="907"/>
      <c r="BH116" s="907"/>
      <c r="BI116" s="907"/>
      <c r="BJ116" s="907"/>
      <c r="BK116" s="907"/>
      <c r="BL116" s="907"/>
      <c r="BM116" s="907"/>
      <c r="BN116" s="907"/>
      <c r="BO116" s="907"/>
      <c r="BP116" s="908"/>
      <c r="BQ116" s="856" t="s">
        <v>429</v>
      </c>
      <c r="BR116" s="857"/>
      <c r="BS116" s="857"/>
      <c r="BT116" s="857"/>
      <c r="BU116" s="857"/>
      <c r="BV116" s="857" t="s">
        <v>436</v>
      </c>
      <c r="BW116" s="857"/>
      <c r="BX116" s="857"/>
      <c r="BY116" s="857"/>
      <c r="BZ116" s="857"/>
      <c r="CA116" s="857" t="s">
        <v>128</v>
      </c>
      <c r="CB116" s="857"/>
      <c r="CC116" s="857"/>
      <c r="CD116" s="857"/>
      <c r="CE116" s="857"/>
      <c r="CF116" s="918" t="s">
        <v>128</v>
      </c>
      <c r="CG116" s="919"/>
      <c r="CH116" s="919"/>
      <c r="CI116" s="919"/>
      <c r="CJ116" s="919"/>
      <c r="CK116" s="974"/>
      <c r="CL116" s="861"/>
      <c r="CM116" s="864" t="s">
        <v>446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128</v>
      </c>
      <c r="DH116" s="820"/>
      <c r="DI116" s="820"/>
      <c r="DJ116" s="820"/>
      <c r="DK116" s="821"/>
      <c r="DL116" s="822" t="s">
        <v>429</v>
      </c>
      <c r="DM116" s="820"/>
      <c r="DN116" s="820"/>
      <c r="DO116" s="820"/>
      <c r="DP116" s="821"/>
      <c r="DQ116" s="822" t="s">
        <v>128</v>
      </c>
      <c r="DR116" s="820"/>
      <c r="DS116" s="820"/>
      <c r="DT116" s="820"/>
      <c r="DU116" s="821"/>
      <c r="DV116" s="867" t="s">
        <v>128</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447</v>
      </c>
      <c r="Z117" s="946"/>
      <c r="AA117" s="951">
        <v>125593218</v>
      </c>
      <c r="AB117" s="952"/>
      <c r="AC117" s="952"/>
      <c r="AD117" s="952"/>
      <c r="AE117" s="953"/>
      <c r="AF117" s="954">
        <v>118851977</v>
      </c>
      <c r="AG117" s="952"/>
      <c r="AH117" s="952"/>
      <c r="AI117" s="952"/>
      <c r="AJ117" s="953"/>
      <c r="AK117" s="954">
        <v>122225569</v>
      </c>
      <c r="AL117" s="952"/>
      <c r="AM117" s="952"/>
      <c r="AN117" s="952"/>
      <c r="AO117" s="953"/>
      <c r="AP117" s="955"/>
      <c r="AQ117" s="956"/>
      <c r="AR117" s="956"/>
      <c r="AS117" s="956"/>
      <c r="AT117" s="957"/>
      <c r="AU117" s="979"/>
      <c r="AV117" s="980"/>
      <c r="AW117" s="980"/>
      <c r="AX117" s="980"/>
      <c r="AY117" s="980"/>
      <c r="AZ117" s="906" t="s">
        <v>448</v>
      </c>
      <c r="BA117" s="907"/>
      <c r="BB117" s="907"/>
      <c r="BC117" s="907"/>
      <c r="BD117" s="907"/>
      <c r="BE117" s="907"/>
      <c r="BF117" s="907"/>
      <c r="BG117" s="907"/>
      <c r="BH117" s="907"/>
      <c r="BI117" s="907"/>
      <c r="BJ117" s="907"/>
      <c r="BK117" s="907"/>
      <c r="BL117" s="907"/>
      <c r="BM117" s="907"/>
      <c r="BN117" s="907"/>
      <c r="BO117" s="907"/>
      <c r="BP117" s="908"/>
      <c r="BQ117" s="856" t="s">
        <v>436</v>
      </c>
      <c r="BR117" s="857"/>
      <c r="BS117" s="857"/>
      <c r="BT117" s="857"/>
      <c r="BU117" s="857"/>
      <c r="BV117" s="857" t="s">
        <v>436</v>
      </c>
      <c r="BW117" s="857"/>
      <c r="BX117" s="857"/>
      <c r="BY117" s="857"/>
      <c r="BZ117" s="857"/>
      <c r="CA117" s="857" t="s">
        <v>436</v>
      </c>
      <c r="CB117" s="857"/>
      <c r="CC117" s="857"/>
      <c r="CD117" s="857"/>
      <c r="CE117" s="857"/>
      <c r="CF117" s="918" t="s">
        <v>436</v>
      </c>
      <c r="CG117" s="919"/>
      <c r="CH117" s="919"/>
      <c r="CI117" s="919"/>
      <c r="CJ117" s="919"/>
      <c r="CK117" s="974"/>
      <c r="CL117" s="861"/>
      <c r="CM117" s="864" t="s">
        <v>449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436</v>
      </c>
      <c r="DH117" s="820"/>
      <c r="DI117" s="820"/>
      <c r="DJ117" s="820"/>
      <c r="DK117" s="821"/>
      <c r="DL117" s="822" t="s">
        <v>128</v>
      </c>
      <c r="DM117" s="820"/>
      <c r="DN117" s="820"/>
      <c r="DO117" s="820"/>
      <c r="DP117" s="821"/>
      <c r="DQ117" s="822" t="s">
        <v>436</v>
      </c>
      <c r="DR117" s="820"/>
      <c r="DS117" s="820"/>
      <c r="DT117" s="820"/>
      <c r="DU117" s="821"/>
      <c r="DV117" s="867" t="s">
        <v>436</v>
      </c>
      <c r="DW117" s="868"/>
      <c r="DX117" s="868"/>
      <c r="DY117" s="868"/>
      <c r="DZ117" s="869"/>
    </row>
    <row r="118" spans="1:130" s="246" customFormat="1" ht="26.25" customHeight="1" x14ac:dyDescent="0.15">
      <c r="A118" s="944" t="s">
        <v>421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419</v>
      </c>
      <c r="AB118" s="945"/>
      <c r="AC118" s="945"/>
      <c r="AD118" s="945"/>
      <c r="AE118" s="946"/>
      <c r="AF118" s="947" t="s">
        <v>304</v>
      </c>
      <c r="AG118" s="945"/>
      <c r="AH118" s="945"/>
      <c r="AI118" s="945"/>
      <c r="AJ118" s="946"/>
      <c r="AK118" s="947" t="s">
        <v>303</v>
      </c>
      <c r="AL118" s="945"/>
      <c r="AM118" s="945"/>
      <c r="AN118" s="945"/>
      <c r="AO118" s="946"/>
      <c r="AP118" s="948" t="s">
        <v>420</v>
      </c>
      <c r="AQ118" s="949"/>
      <c r="AR118" s="949"/>
      <c r="AS118" s="949"/>
      <c r="AT118" s="950"/>
      <c r="AU118" s="979"/>
      <c r="AV118" s="980"/>
      <c r="AW118" s="980"/>
      <c r="AX118" s="980"/>
      <c r="AY118" s="980"/>
      <c r="AZ118" s="922" t="s">
        <v>450</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128</v>
      </c>
      <c r="CB118" s="888"/>
      <c r="CC118" s="888"/>
      <c r="CD118" s="888"/>
      <c r="CE118" s="888"/>
      <c r="CF118" s="918" t="s">
        <v>128</v>
      </c>
      <c r="CG118" s="919"/>
      <c r="CH118" s="919"/>
      <c r="CI118" s="919"/>
      <c r="CJ118" s="919"/>
      <c r="CK118" s="974"/>
      <c r="CL118" s="861"/>
      <c r="CM118" s="864" t="s">
        <v>451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15">
      <c r="A119" s="858" t="s">
        <v>424</v>
      </c>
      <c r="B119" s="859"/>
      <c r="C119" s="934" t="s">
        <v>425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831964</v>
      </c>
      <c r="AB119" s="938"/>
      <c r="AC119" s="938"/>
      <c r="AD119" s="938"/>
      <c r="AE119" s="939"/>
      <c r="AF119" s="940">
        <v>867110</v>
      </c>
      <c r="AG119" s="938"/>
      <c r="AH119" s="938"/>
      <c r="AI119" s="938"/>
      <c r="AJ119" s="939"/>
      <c r="AK119" s="940">
        <v>868317</v>
      </c>
      <c r="AL119" s="938"/>
      <c r="AM119" s="938"/>
      <c r="AN119" s="938"/>
      <c r="AO119" s="939"/>
      <c r="AP119" s="941">
        <v>0.3</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452</v>
      </c>
      <c r="BP119" s="921"/>
      <c r="BQ119" s="925">
        <v>1833893569</v>
      </c>
      <c r="BR119" s="888"/>
      <c r="BS119" s="888"/>
      <c r="BT119" s="888"/>
      <c r="BU119" s="888"/>
      <c r="BV119" s="888">
        <v>1862945586</v>
      </c>
      <c r="BW119" s="888"/>
      <c r="BX119" s="888"/>
      <c r="BY119" s="888"/>
      <c r="BZ119" s="888"/>
      <c r="CA119" s="888">
        <v>1858464617</v>
      </c>
      <c r="CB119" s="888"/>
      <c r="CC119" s="888"/>
      <c r="CD119" s="888"/>
      <c r="CE119" s="888"/>
      <c r="CF119" s="786"/>
      <c r="CG119" s="787"/>
      <c r="CH119" s="787"/>
      <c r="CI119" s="787"/>
      <c r="CJ119" s="877"/>
      <c r="CK119" s="975"/>
      <c r="CL119" s="863"/>
      <c r="CM119" s="881" t="s">
        <v>453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128</v>
      </c>
      <c r="DH119" s="803"/>
      <c r="DI119" s="803"/>
      <c r="DJ119" s="803"/>
      <c r="DK119" s="804"/>
      <c r="DL119" s="805" t="s">
        <v>128</v>
      </c>
      <c r="DM119" s="803"/>
      <c r="DN119" s="803"/>
      <c r="DO119" s="803"/>
      <c r="DP119" s="804"/>
      <c r="DQ119" s="805" t="s">
        <v>128</v>
      </c>
      <c r="DR119" s="803"/>
      <c r="DS119" s="803"/>
      <c r="DT119" s="803"/>
      <c r="DU119" s="804"/>
      <c r="DV119" s="891" t="s">
        <v>128</v>
      </c>
      <c r="DW119" s="892"/>
      <c r="DX119" s="892"/>
      <c r="DY119" s="892"/>
      <c r="DZ119" s="893"/>
    </row>
    <row r="120" spans="1:130" s="246" customFormat="1" ht="26.25" customHeight="1" x14ac:dyDescent="0.15">
      <c r="A120" s="860"/>
      <c r="B120" s="861"/>
      <c r="C120" s="864" t="s">
        <v>428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128</v>
      </c>
      <c r="AG120" s="820"/>
      <c r="AH120" s="820"/>
      <c r="AI120" s="820"/>
      <c r="AJ120" s="821"/>
      <c r="AK120" s="822" t="s">
        <v>128</v>
      </c>
      <c r="AL120" s="820"/>
      <c r="AM120" s="820"/>
      <c r="AN120" s="820"/>
      <c r="AO120" s="821"/>
      <c r="AP120" s="867" t="s">
        <v>128</v>
      </c>
      <c r="AQ120" s="868"/>
      <c r="AR120" s="868"/>
      <c r="AS120" s="868"/>
      <c r="AT120" s="869"/>
      <c r="AU120" s="926" t="s">
        <v>454</v>
      </c>
      <c r="AV120" s="927"/>
      <c r="AW120" s="927"/>
      <c r="AX120" s="927"/>
      <c r="AY120" s="928"/>
      <c r="AZ120" s="903" t="s">
        <v>455</v>
      </c>
      <c r="BA120" s="848"/>
      <c r="BB120" s="848"/>
      <c r="BC120" s="848"/>
      <c r="BD120" s="848"/>
      <c r="BE120" s="848"/>
      <c r="BF120" s="848"/>
      <c r="BG120" s="848"/>
      <c r="BH120" s="848"/>
      <c r="BI120" s="848"/>
      <c r="BJ120" s="848"/>
      <c r="BK120" s="848"/>
      <c r="BL120" s="848"/>
      <c r="BM120" s="848"/>
      <c r="BN120" s="848"/>
      <c r="BO120" s="848"/>
      <c r="BP120" s="849"/>
      <c r="BQ120" s="904">
        <v>124094293</v>
      </c>
      <c r="BR120" s="885"/>
      <c r="BS120" s="885"/>
      <c r="BT120" s="885"/>
      <c r="BU120" s="885"/>
      <c r="BV120" s="885">
        <v>150341002</v>
      </c>
      <c r="BW120" s="885"/>
      <c r="BX120" s="885"/>
      <c r="BY120" s="885"/>
      <c r="BZ120" s="885"/>
      <c r="CA120" s="885">
        <v>165597649</v>
      </c>
      <c r="CB120" s="885"/>
      <c r="CC120" s="885"/>
      <c r="CD120" s="885"/>
      <c r="CE120" s="885"/>
      <c r="CF120" s="909">
        <v>47.9</v>
      </c>
      <c r="CG120" s="910"/>
      <c r="CH120" s="910"/>
      <c r="CI120" s="910"/>
      <c r="CJ120" s="910"/>
      <c r="CK120" s="911" t="s">
        <v>456</v>
      </c>
      <c r="CL120" s="895"/>
      <c r="CM120" s="895"/>
      <c r="CN120" s="895"/>
      <c r="CO120" s="896"/>
      <c r="CP120" s="915" t="s">
        <v>402</v>
      </c>
      <c r="CQ120" s="916"/>
      <c r="CR120" s="916"/>
      <c r="CS120" s="916"/>
      <c r="CT120" s="916"/>
      <c r="CU120" s="916"/>
      <c r="CV120" s="916"/>
      <c r="CW120" s="916"/>
      <c r="CX120" s="916"/>
      <c r="CY120" s="916"/>
      <c r="CZ120" s="916"/>
      <c r="DA120" s="916"/>
      <c r="DB120" s="916"/>
      <c r="DC120" s="916"/>
      <c r="DD120" s="916"/>
      <c r="DE120" s="916"/>
      <c r="DF120" s="917"/>
      <c r="DG120" s="904">
        <v>213768673</v>
      </c>
      <c r="DH120" s="885"/>
      <c r="DI120" s="885"/>
      <c r="DJ120" s="885"/>
      <c r="DK120" s="885"/>
      <c r="DL120" s="885">
        <v>202462567</v>
      </c>
      <c r="DM120" s="885"/>
      <c r="DN120" s="885"/>
      <c r="DO120" s="885"/>
      <c r="DP120" s="885"/>
      <c r="DQ120" s="885">
        <v>177344450</v>
      </c>
      <c r="DR120" s="885"/>
      <c r="DS120" s="885"/>
      <c r="DT120" s="885"/>
      <c r="DU120" s="885"/>
      <c r="DV120" s="886">
        <v>51.3</v>
      </c>
      <c r="DW120" s="886"/>
      <c r="DX120" s="886"/>
      <c r="DY120" s="886"/>
      <c r="DZ120" s="887"/>
    </row>
    <row r="121" spans="1:130" s="246" customFormat="1" ht="26.25" customHeight="1" x14ac:dyDescent="0.15">
      <c r="A121" s="860"/>
      <c r="B121" s="861"/>
      <c r="C121" s="906" t="s">
        <v>457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458</v>
      </c>
      <c r="BA121" s="790"/>
      <c r="BB121" s="790"/>
      <c r="BC121" s="790"/>
      <c r="BD121" s="790"/>
      <c r="BE121" s="790"/>
      <c r="BF121" s="790"/>
      <c r="BG121" s="790"/>
      <c r="BH121" s="790"/>
      <c r="BI121" s="790"/>
      <c r="BJ121" s="790"/>
      <c r="BK121" s="790"/>
      <c r="BL121" s="790"/>
      <c r="BM121" s="790"/>
      <c r="BN121" s="790"/>
      <c r="BO121" s="790"/>
      <c r="BP121" s="791"/>
      <c r="BQ121" s="856">
        <v>325249478</v>
      </c>
      <c r="BR121" s="857"/>
      <c r="BS121" s="857"/>
      <c r="BT121" s="857"/>
      <c r="BU121" s="857"/>
      <c r="BV121" s="857">
        <v>319616627</v>
      </c>
      <c r="BW121" s="857"/>
      <c r="BX121" s="857"/>
      <c r="BY121" s="857"/>
      <c r="BZ121" s="857"/>
      <c r="CA121" s="857">
        <v>307247633</v>
      </c>
      <c r="CB121" s="857"/>
      <c r="CC121" s="857"/>
      <c r="CD121" s="857"/>
      <c r="CE121" s="857"/>
      <c r="CF121" s="918">
        <v>89</v>
      </c>
      <c r="CG121" s="919"/>
      <c r="CH121" s="919"/>
      <c r="CI121" s="919"/>
      <c r="CJ121" s="919"/>
      <c r="CK121" s="912"/>
      <c r="CL121" s="898"/>
      <c r="CM121" s="898"/>
      <c r="CN121" s="898"/>
      <c r="CO121" s="899"/>
      <c r="CP121" s="878" t="s">
        <v>403</v>
      </c>
      <c r="CQ121" s="879"/>
      <c r="CR121" s="879"/>
      <c r="CS121" s="879"/>
      <c r="CT121" s="879"/>
      <c r="CU121" s="879"/>
      <c r="CV121" s="879"/>
      <c r="CW121" s="879"/>
      <c r="CX121" s="879"/>
      <c r="CY121" s="879"/>
      <c r="CZ121" s="879"/>
      <c r="DA121" s="879"/>
      <c r="DB121" s="879"/>
      <c r="DC121" s="879"/>
      <c r="DD121" s="879"/>
      <c r="DE121" s="879"/>
      <c r="DF121" s="880"/>
      <c r="DG121" s="856">
        <v>52412805</v>
      </c>
      <c r="DH121" s="857"/>
      <c r="DI121" s="857"/>
      <c r="DJ121" s="857"/>
      <c r="DK121" s="857"/>
      <c r="DL121" s="857">
        <v>40614124</v>
      </c>
      <c r="DM121" s="857"/>
      <c r="DN121" s="857"/>
      <c r="DO121" s="857"/>
      <c r="DP121" s="857"/>
      <c r="DQ121" s="857">
        <v>36546758</v>
      </c>
      <c r="DR121" s="857"/>
      <c r="DS121" s="857"/>
      <c r="DT121" s="857"/>
      <c r="DU121" s="857"/>
      <c r="DV121" s="834">
        <v>10.6</v>
      </c>
      <c r="DW121" s="834"/>
      <c r="DX121" s="834"/>
      <c r="DY121" s="834"/>
      <c r="DZ121" s="835"/>
    </row>
    <row r="122" spans="1:130" s="246" customFormat="1" ht="26.25" customHeight="1" x14ac:dyDescent="0.15">
      <c r="A122" s="860"/>
      <c r="B122" s="861"/>
      <c r="C122" s="864" t="s">
        <v>440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128</v>
      </c>
      <c r="AL122" s="820"/>
      <c r="AM122" s="820"/>
      <c r="AN122" s="820"/>
      <c r="AO122" s="821"/>
      <c r="AP122" s="867" t="s">
        <v>128</v>
      </c>
      <c r="AQ122" s="868"/>
      <c r="AR122" s="868"/>
      <c r="AS122" s="868"/>
      <c r="AT122" s="869"/>
      <c r="AU122" s="929"/>
      <c r="AV122" s="930"/>
      <c r="AW122" s="930"/>
      <c r="AX122" s="930"/>
      <c r="AY122" s="931"/>
      <c r="AZ122" s="922" t="s">
        <v>459</v>
      </c>
      <c r="BA122" s="923"/>
      <c r="BB122" s="923"/>
      <c r="BC122" s="923"/>
      <c r="BD122" s="923"/>
      <c r="BE122" s="923"/>
      <c r="BF122" s="923"/>
      <c r="BG122" s="923"/>
      <c r="BH122" s="923"/>
      <c r="BI122" s="923"/>
      <c r="BJ122" s="923"/>
      <c r="BK122" s="923"/>
      <c r="BL122" s="923"/>
      <c r="BM122" s="923"/>
      <c r="BN122" s="923"/>
      <c r="BO122" s="923"/>
      <c r="BP122" s="924"/>
      <c r="BQ122" s="925">
        <v>714544208</v>
      </c>
      <c r="BR122" s="888"/>
      <c r="BS122" s="888"/>
      <c r="BT122" s="888"/>
      <c r="BU122" s="888"/>
      <c r="BV122" s="888">
        <v>717026507</v>
      </c>
      <c r="BW122" s="888"/>
      <c r="BX122" s="888"/>
      <c r="BY122" s="888"/>
      <c r="BZ122" s="888"/>
      <c r="CA122" s="888">
        <v>724977094</v>
      </c>
      <c r="CB122" s="888"/>
      <c r="CC122" s="888"/>
      <c r="CD122" s="888"/>
      <c r="CE122" s="888"/>
      <c r="CF122" s="889">
        <v>209.9</v>
      </c>
      <c r="CG122" s="890"/>
      <c r="CH122" s="890"/>
      <c r="CI122" s="890"/>
      <c r="CJ122" s="890"/>
      <c r="CK122" s="912"/>
      <c r="CL122" s="898"/>
      <c r="CM122" s="898"/>
      <c r="CN122" s="898"/>
      <c r="CO122" s="899"/>
      <c r="CP122" s="878" t="s">
        <v>401</v>
      </c>
      <c r="CQ122" s="879"/>
      <c r="CR122" s="879"/>
      <c r="CS122" s="879"/>
      <c r="CT122" s="879"/>
      <c r="CU122" s="879"/>
      <c r="CV122" s="879"/>
      <c r="CW122" s="879"/>
      <c r="CX122" s="879"/>
      <c r="CY122" s="879"/>
      <c r="CZ122" s="879"/>
      <c r="DA122" s="879"/>
      <c r="DB122" s="879"/>
      <c r="DC122" s="879"/>
      <c r="DD122" s="879"/>
      <c r="DE122" s="879"/>
      <c r="DF122" s="880"/>
      <c r="DG122" s="856">
        <v>1292416</v>
      </c>
      <c r="DH122" s="857"/>
      <c r="DI122" s="857"/>
      <c r="DJ122" s="857"/>
      <c r="DK122" s="857"/>
      <c r="DL122" s="857">
        <v>4233427</v>
      </c>
      <c r="DM122" s="857"/>
      <c r="DN122" s="857"/>
      <c r="DO122" s="857"/>
      <c r="DP122" s="857"/>
      <c r="DQ122" s="857">
        <v>6060998</v>
      </c>
      <c r="DR122" s="857"/>
      <c r="DS122" s="857"/>
      <c r="DT122" s="857"/>
      <c r="DU122" s="857"/>
      <c r="DV122" s="834">
        <v>1.8</v>
      </c>
      <c r="DW122" s="834"/>
      <c r="DX122" s="834"/>
      <c r="DY122" s="834"/>
      <c r="DZ122" s="835"/>
    </row>
    <row r="123" spans="1:130" s="246" customFormat="1" ht="26.25" customHeight="1" x14ac:dyDescent="0.15">
      <c r="A123" s="860"/>
      <c r="B123" s="861"/>
      <c r="C123" s="864" t="s">
        <v>446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460</v>
      </c>
      <c r="BP123" s="921"/>
      <c r="BQ123" s="875">
        <v>1163887979</v>
      </c>
      <c r="BR123" s="876"/>
      <c r="BS123" s="876"/>
      <c r="BT123" s="876"/>
      <c r="BU123" s="876"/>
      <c r="BV123" s="876">
        <v>1186984136</v>
      </c>
      <c r="BW123" s="876"/>
      <c r="BX123" s="876"/>
      <c r="BY123" s="876"/>
      <c r="BZ123" s="876"/>
      <c r="CA123" s="876">
        <v>1197822376</v>
      </c>
      <c r="CB123" s="876"/>
      <c r="CC123" s="876"/>
      <c r="CD123" s="876"/>
      <c r="CE123" s="876"/>
      <c r="CF123" s="786"/>
      <c r="CG123" s="787"/>
      <c r="CH123" s="787"/>
      <c r="CI123" s="787"/>
      <c r="CJ123" s="877"/>
      <c r="CK123" s="912"/>
      <c r="CL123" s="898"/>
      <c r="CM123" s="898"/>
      <c r="CN123" s="898"/>
      <c r="CO123" s="899"/>
      <c r="CP123" s="878" t="s">
        <v>404</v>
      </c>
      <c r="CQ123" s="879"/>
      <c r="CR123" s="879"/>
      <c r="CS123" s="879"/>
      <c r="CT123" s="879"/>
      <c r="CU123" s="879"/>
      <c r="CV123" s="879"/>
      <c r="CW123" s="879"/>
      <c r="CX123" s="879"/>
      <c r="CY123" s="879"/>
      <c r="CZ123" s="879"/>
      <c r="DA123" s="879"/>
      <c r="DB123" s="879"/>
      <c r="DC123" s="879"/>
      <c r="DD123" s="879"/>
      <c r="DE123" s="879"/>
      <c r="DF123" s="880"/>
      <c r="DG123" s="819">
        <v>1111254</v>
      </c>
      <c r="DH123" s="820"/>
      <c r="DI123" s="820"/>
      <c r="DJ123" s="820"/>
      <c r="DK123" s="821"/>
      <c r="DL123" s="822">
        <v>3233220</v>
      </c>
      <c r="DM123" s="820"/>
      <c r="DN123" s="820"/>
      <c r="DO123" s="820"/>
      <c r="DP123" s="821"/>
      <c r="DQ123" s="822">
        <v>4027617</v>
      </c>
      <c r="DR123" s="820"/>
      <c r="DS123" s="820"/>
      <c r="DT123" s="820"/>
      <c r="DU123" s="821"/>
      <c r="DV123" s="867">
        <v>1.2</v>
      </c>
      <c r="DW123" s="868"/>
      <c r="DX123" s="868"/>
      <c r="DY123" s="868"/>
      <c r="DZ123" s="869"/>
    </row>
    <row r="124" spans="1:130" s="246" customFormat="1" ht="26.25" customHeight="1" thickBot="1" x14ac:dyDescent="0.2">
      <c r="A124" s="860"/>
      <c r="B124" s="861"/>
      <c r="C124" s="864" t="s">
        <v>449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461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226.2</v>
      </c>
      <c r="BR124" s="874"/>
      <c r="BS124" s="874"/>
      <c r="BT124" s="874"/>
      <c r="BU124" s="874"/>
      <c r="BV124" s="874">
        <v>197.4</v>
      </c>
      <c r="BW124" s="874"/>
      <c r="BX124" s="874"/>
      <c r="BY124" s="874"/>
      <c r="BZ124" s="874"/>
      <c r="CA124" s="874">
        <v>191.2</v>
      </c>
      <c r="CB124" s="874"/>
      <c r="CC124" s="874"/>
      <c r="CD124" s="874"/>
      <c r="CE124" s="874"/>
      <c r="CF124" s="764"/>
      <c r="CG124" s="765"/>
      <c r="CH124" s="765"/>
      <c r="CI124" s="765"/>
      <c r="CJ124" s="905"/>
      <c r="CK124" s="913"/>
      <c r="CL124" s="913"/>
      <c r="CM124" s="913"/>
      <c r="CN124" s="913"/>
      <c r="CO124" s="914"/>
      <c r="CP124" s="878" t="s">
        <v>462</v>
      </c>
      <c r="CQ124" s="879"/>
      <c r="CR124" s="879"/>
      <c r="CS124" s="879"/>
      <c r="CT124" s="879"/>
      <c r="CU124" s="879"/>
      <c r="CV124" s="879"/>
      <c r="CW124" s="879"/>
      <c r="CX124" s="879"/>
      <c r="CY124" s="879"/>
      <c r="CZ124" s="879"/>
      <c r="DA124" s="879"/>
      <c r="DB124" s="879"/>
      <c r="DC124" s="879"/>
      <c r="DD124" s="879"/>
      <c r="DE124" s="879"/>
      <c r="DF124" s="880"/>
      <c r="DG124" s="802">
        <v>15953587</v>
      </c>
      <c r="DH124" s="803"/>
      <c r="DI124" s="803"/>
      <c r="DJ124" s="803"/>
      <c r="DK124" s="804"/>
      <c r="DL124" s="805">
        <v>2692502</v>
      </c>
      <c r="DM124" s="803"/>
      <c r="DN124" s="803"/>
      <c r="DO124" s="803"/>
      <c r="DP124" s="804"/>
      <c r="DQ124" s="805">
        <v>3804518</v>
      </c>
      <c r="DR124" s="803"/>
      <c r="DS124" s="803"/>
      <c r="DT124" s="803"/>
      <c r="DU124" s="804"/>
      <c r="DV124" s="891">
        <v>1.1000000000000001</v>
      </c>
      <c r="DW124" s="892"/>
      <c r="DX124" s="892"/>
      <c r="DY124" s="892"/>
      <c r="DZ124" s="893"/>
    </row>
    <row r="125" spans="1:130" s="246" customFormat="1" ht="26.25" customHeight="1" x14ac:dyDescent="0.15">
      <c r="A125" s="860"/>
      <c r="B125" s="861"/>
      <c r="C125" s="864" t="s">
        <v>451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463</v>
      </c>
      <c r="CL125" s="895"/>
      <c r="CM125" s="895"/>
      <c r="CN125" s="895"/>
      <c r="CO125" s="896"/>
      <c r="CP125" s="903" t="s">
        <v>464</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128</v>
      </c>
      <c r="DW125" s="886"/>
      <c r="DX125" s="886"/>
      <c r="DY125" s="886"/>
      <c r="DZ125" s="887"/>
    </row>
    <row r="126" spans="1:130" s="246" customFormat="1" ht="26.25" customHeight="1" thickBot="1" x14ac:dyDescent="0.2">
      <c r="A126" s="860"/>
      <c r="B126" s="861"/>
      <c r="C126" s="864" t="s">
        <v>453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128</v>
      </c>
      <c r="AB126" s="820"/>
      <c r="AC126" s="820"/>
      <c r="AD126" s="820"/>
      <c r="AE126" s="821"/>
      <c r="AF126" s="822" t="s">
        <v>128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465</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x14ac:dyDescent="0.15">
      <c r="A127" s="862"/>
      <c r="B127" s="863"/>
      <c r="C127" s="881" t="s">
        <v>466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128</v>
      </c>
      <c r="AG127" s="820"/>
      <c r="AH127" s="820"/>
      <c r="AI127" s="820"/>
      <c r="AJ127" s="821"/>
      <c r="AK127" s="822" t="s">
        <v>128</v>
      </c>
      <c r="AL127" s="820"/>
      <c r="AM127" s="820"/>
      <c r="AN127" s="820"/>
      <c r="AO127" s="821"/>
      <c r="AP127" s="867" t="s">
        <v>128</v>
      </c>
      <c r="AQ127" s="868"/>
      <c r="AR127" s="868"/>
      <c r="AS127" s="868"/>
      <c r="AT127" s="869"/>
      <c r="AU127" s="282"/>
      <c r="AV127" s="282"/>
      <c r="AW127" s="282"/>
      <c r="AX127" s="884" t="s">
        <v>467</v>
      </c>
      <c r="AY127" s="852"/>
      <c r="AZ127" s="852"/>
      <c r="BA127" s="852"/>
      <c r="BB127" s="852"/>
      <c r="BC127" s="852"/>
      <c r="BD127" s="852"/>
      <c r="BE127" s="853"/>
      <c r="BF127" s="851" t="s">
        <v>468</v>
      </c>
      <c r="BG127" s="852"/>
      <c r="BH127" s="852"/>
      <c r="BI127" s="852"/>
      <c r="BJ127" s="852"/>
      <c r="BK127" s="852"/>
      <c r="BL127" s="853"/>
      <c r="BM127" s="851" t="s">
        <v>469</v>
      </c>
      <c r="BN127" s="852"/>
      <c r="BO127" s="852"/>
      <c r="BP127" s="852"/>
      <c r="BQ127" s="852"/>
      <c r="BR127" s="852"/>
      <c r="BS127" s="853"/>
      <c r="BT127" s="851" t="s">
        <v>470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471</v>
      </c>
      <c r="CQ127" s="790"/>
      <c r="CR127" s="790"/>
      <c r="CS127" s="790"/>
      <c r="CT127" s="790"/>
      <c r="CU127" s="790"/>
      <c r="CV127" s="790"/>
      <c r="CW127" s="790"/>
      <c r="CX127" s="790"/>
      <c r="CY127" s="790"/>
      <c r="CZ127" s="790"/>
      <c r="DA127" s="790"/>
      <c r="DB127" s="790"/>
      <c r="DC127" s="790"/>
      <c r="DD127" s="790"/>
      <c r="DE127" s="790"/>
      <c r="DF127" s="791"/>
      <c r="DG127" s="856">
        <v>1038157</v>
      </c>
      <c r="DH127" s="857"/>
      <c r="DI127" s="857"/>
      <c r="DJ127" s="857"/>
      <c r="DK127" s="857"/>
      <c r="DL127" s="857">
        <v>767597</v>
      </c>
      <c r="DM127" s="857"/>
      <c r="DN127" s="857"/>
      <c r="DO127" s="857"/>
      <c r="DP127" s="857"/>
      <c r="DQ127" s="857">
        <v>787184</v>
      </c>
      <c r="DR127" s="857"/>
      <c r="DS127" s="857"/>
      <c r="DT127" s="857"/>
      <c r="DU127" s="857"/>
      <c r="DV127" s="834">
        <v>0.2</v>
      </c>
      <c r="DW127" s="834"/>
      <c r="DX127" s="834"/>
      <c r="DY127" s="834"/>
      <c r="DZ127" s="835"/>
    </row>
    <row r="128" spans="1:130" s="246" customFormat="1" ht="26.25" customHeight="1" thickBot="1" x14ac:dyDescent="0.2">
      <c r="A128" s="836" t="s">
        <v>472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473</v>
      </c>
      <c r="X128" s="838"/>
      <c r="Y128" s="838"/>
      <c r="Z128" s="839"/>
      <c r="AA128" s="840">
        <v>29695675</v>
      </c>
      <c r="AB128" s="841"/>
      <c r="AC128" s="841"/>
      <c r="AD128" s="841"/>
      <c r="AE128" s="842"/>
      <c r="AF128" s="843">
        <v>27505401</v>
      </c>
      <c r="AG128" s="841"/>
      <c r="AH128" s="841"/>
      <c r="AI128" s="841"/>
      <c r="AJ128" s="842"/>
      <c r="AK128" s="843">
        <v>27683799</v>
      </c>
      <c r="AL128" s="841"/>
      <c r="AM128" s="841"/>
      <c r="AN128" s="841"/>
      <c r="AO128" s="842"/>
      <c r="AP128" s="844"/>
      <c r="AQ128" s="845"/>
      <c r="AR128" s="845"/>
      <c r="AS128" s="845"/>
      <c r="AT128" s="846"/>
      <c r="AU128" s="282"/>
      <c r="AV128" s="282"/>
      <c r="AW128" s="282"/>
      <c r="AX128" s="847" t="s">
        <v>474</v>
      </c>
      <c r="AY128" s="848"/>
      <c r="AZ128" s="848"/>
      <c r="BA128" s="848"/>
      <c r="BB128" s="848"/>
      <c r="BC128" s="848"/>
      <c r="BD128" s="848"/>
      <c r="BE128" s="849"/>
      <c r="BF128" s="826" t="s">
        <v>128</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475</v>
      </c>
      <c r="CQ128" s="768"/>
      <c r="CR128" s="768"/>
      <c r="CS128" s="768"/>
      <c r="CT128" s="768"/>
      <c r="CU128" s="768"/>
      <c r="CV128" s="768"/>
      <c r="CW128" s="768"/>
      <c r="CX128" s="768"/>
      <c r="CY128" s="768"/>
      <c r="CZ128" s="768"/>
      <c r="DA128" s="768"/>
      <c r="DB128" s="768"/>
      <c r="DC128" s="768"/>
      <c r="DD128" s="768"/>
      <c r="DE128" s="768"/>
      <c r="DF128" s="769"/>
      <c r="DG128" s="830">
        <v>2212438</v>
      </c>
      <c r="DH128" s="831"/>
      <c r="DI128" s="831"/>
      <c r="DJ128" s="831"/>
      <c r="DK128" s="831"/>
      <c r="DL128" s="831">
        <v>340562</v>
      </c>
      <c r="DM128" s="831"/>
      <c r="DN128" s="831"/>
      <c r="DO128" s="831"/>
      <c r="DP128" s="831"/>
      <c r="DQ128" s="831">
        <v>1838325</v>
      </c>
      <c r="DR128" s="831"/>
      <c r="DS128" s="831"/>
      <c r="DT128" s="831"/>
      <c r="DU128" s="831"/>
      <c r="DV128" s="832">
        <v>0.5</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476</v>
      </c>
      <c r="X129" s="817"/>
      <c r="Y129" s="817"/>
      <c r="Z129" s="818"/>
      <c r="AA129" s="819">
        <v>349954895</v>
      </c>
      <c r="AB129" s="820"/>
      <c r="AC129" s="820"/>
      <c r="AD129" s="820"/>
      <c r="AE129" s="821"/>
      <c r="AF129" s="822">
        <v>402633179</v>
      </c>
      <c r="AG129" s="820"/>
      <c r="AH129" s="820"/>
      <c r="AI129" s="820"/>
      <c r="AJ129" s="821"/>
      <c r="AK129" s="822">
        <v>401859108</v>
      </c>
      <c r="AL129" s="820"/>
      <c r="AM129" s="820"/>
      <c r="AN129" s="820"/>
      <c r="AO129" s="821"/>
      <c r="AP129" s="823"/>
      <c r="AQ129" s="824"/>
      <c r="AR129" s="824"/>
      <c r="AS129" s="824"/>
      <c r="AT129" s="825"/>
      <c r="AU129" s="284"/>
      <c r="AV129" s="284"/>
      <c r="AW129" s="284"/>
      <c r="AX129" s="789" t="s">
        <v>477</v>
      </c>
      <c r="AY129" s="790"/>
      <c r="AZ129" s="790"/>
      <c r="BA129" s="790"/>
      <c r="BB129" s="790"/>
      <c r="BC129" s="790"/>
      <c r="BD129" s="790"/>
      <c r="BE129" s="791"/>
      <c r="BF129" s="809" t="s">
        <v>128</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478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479</v>
      </c>
      <c r="X130" s="817"/>
      <c r="Y130" s="817"/>
      <c r="Z130" s="818"/>
      <c r="AA130" s="819">
        <v>53775564</v>
      </c>
      <c r="AB130" s="820"/>
      <c r="AC130" s="820"/>
      <c r="AD130" s="820"/>
      <c r="AE130" s="821"/>
      <c r="AF130" s="822">
        <v>60217802</v>
      </c>
      <c r="AG130" s="820"/>
      <c r="AH130" s="820"/>
      <c r="AI130" s="820"/>
      <c r="AJ130" s="821"/>
      <c r="AK130" s="822">
        <v>56445244</v>
      </c>
      <c r="AL130" s="820"/>
      <c r="AM130" s="820"/>
      <c r="AN130" s="820"/>
      <c r="AO130" s="821"/>
      <c r="AP130" s="823"/>
      <c r="AQ130" s="824"/>
      <c r="AR130" s="824"/>
      <c r="AS130" s="824"/>
      <c r="AT130" s="825"/>
      <c r="AU130" s="284"/>
      <c r="AV130" s="284"/>
      <c r="AW130" s="284"/>
      <c r="AX130" s="789" t="s">
        <v>480</v>
      </c>
      <c r="AY130" s="790"/>
      <c r="AZ130" s="790"/>
      <c r="BA130" s="790"/>
      <c r="BB130" s="790"/>
      <c r="BC130" s="790"/>
      <c r="BD130" s="790"/>
      <c r="BE130" s="791"/>
      <c r="BF130" s="792">
        <v>11.4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481</v>
      </c>
      <c r="X131" s="800"/>
      <c r="Y131" s="800"/>
      <c r="Z131" s="801"/>
      <c r="AA131" s="802">
        <v>296179331</v>
      </c>
      <c r="AB131" s="803"/>
      <c r="AC131" s="803"/>
      <c r="AD131" s="803"/>
      <c r="AE131" s="804"/>
      <c r="AF131" s="805">
        <v>342415377</v>
      </c>
      <c r="AG131" s="803"/>
      <c r="AH131" s="803"/>
      <c r="AI131" s="803"/>
      <c r="AJ131" s="804"/>
      <c r="AK131" s="805">
        <v>345413864</v>
      </c>
      <c r="AL131" s="803"/>
      <c r="AM131" s="803"/>
      <c r="AN131" s="803"/>
      <c r="AO131" s="804"/>
      <c r="AP131" s="806"/>
      <c r="AQ131" s="807"/>
      <c r="AR131" s="807"/>
      <c r="AS131" s="807"/>
      <c r="AT131" s="808"/>
      <c r="AU131" s="284"/>
      <c r="AV131" s="284"/>
      <c r="AW131" s="284"/>
      <c r="AX131" s="767" t="s">
        <v>482</v>
      </c>
      <c r="AY131" s="768"/>
      <c r="AZ131" s="768"/>
      <c r="BA131" s="768"/>
      <c r="BB131" s="768"/>
      <c r="BC131" s="768"/>
      <c r="BD131" s="768"/>
      <c r="BE131" s="769"/>
      <c r="BF131" s="770">
        <v>191.2</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484</v>
      </c>
      <c r="W132" s="780"/>
      <c r="X132" s="780"/>
      <c r="Y132" s="780"/>
      <c r="Z132" s="781"/>
      <c r="AA132" s="782">
        <v>14.221782129999999</v>
      </c>
      <c r="AB132" s="783"/>
      <c r="AC132" s="783"/>
      <c r="AD132" s="783"/>
      <c r="AE132" s="784"/>
      <c r="AF132" s="785">
        <v>9.0909390810000001</v>
      </c>
      <c r="AG132" s="783"/>
      <c r="AH132" s="783"/>
      <c r="AI132" s="783"/>
      <c r="AJ132" s="784"/>
      <c r="AK132" s="785">
        <v>11.02924076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485</v>
      </c>
      <c r="W133" s="759"/>
      <c r="X133" s="759"/>
      <c r="Y133" s="759"/>
      <c r="Z133" s="760"/>
      <c r="AA133" s="761">
        <v>15.2</v>
      </c>
      <c r="AB133" s="762"/>
      <c r="AC133" s="762"/>
      <c r="AD133" s="762"/>
      <c r="AE133" s="763"/>
      <c r="AF133" s="761">
        <v>12.8</v>
      </c>
      <c r="AG133" s="762"/>
      <c r="AH133" s="762"/>
      <c r="AI133" s="762"/>
      <c r="AJ133" s="763"/>
      <c r="AK133" s="761">
        <v>11.4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pic0OTD3ZhN1pDRmUdYZFQCAnFV50BoT2QmbPgJnVA/slmAJTd104v6mme1D/2o8xSeyT6ai+Po3iZ7bq1YXg==" saltValue="1FQ4h0aAyryrZVVlWUoo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46" zoomScaleNormal="85" zoomScaleSheetLayoutView="100" workbookViewId="0">
      <selection activeCell="DF54" sqref="DF5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Jxahpz74/C81cAsJ4ovLApKWiCSFDfJV95/sAfuOttj/EBiHQtEjFzO61D3OY1LhDiHbCX57/LRqMePkY6+PA==" saltValue="PEJEs623gIpGUKlwCguq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61" zoomScaleNormal="100" zoomScaleSheetLayoutView="55" workbookViewId="0">
      <selection activeCell="DL45" sqref="DL45"/>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cMT4vKNI1/T0Peyfc3EZ8TF1IONe6LvuMPePlb0L3dvHXyzLgTJ2+3hRDPjw0JipktPrLt4FQG5NdqOjT5bBA==" saltValue="T897lFqbniJC+1Li/WCU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5" workbookViewId="0">
      <selection activeCell="AL18" sqref="AL1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489</v>
      </c>
      <c r="AP7" s="303"/>
      <c r="AQ7" s="304" t="s">
        <v>490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491</v>
      </c>
      <c r="AQ8" s="310" t="s">
        <v>492</v>
      </c>
      <c r="AR8" s="311" t="s">
        <v>493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494</v>
      </c>
      <c r="AL9" s="1189"/>
      <c r="AM9" s="1189"/>
      <c r="AN9" s="1190"/>
      <c r="AO9" s="312">
        <v>168554867</v>
      </c>
      <c r="AP9" s="312">
        <v>119325</v>
      </c>
      <c r="AQ9" s="313">
        <v>103123</v>
      </c>
      <c r="AR9" s="314">
        <v>15.7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495</v>
      </c>
      <c r="AL10" s="1189"/>
      <c r="AM10" s="1189"/>
      <c r="AN10" s="1190"/>
      <c r="AO10" s="315">
        <v>1384796</v>
      </c>
      <c r="AP10" s="315">
        <v>980</v>
      </c>
      <c r="AQ10" s="316">
        <v>1485</v>
      </c>
      <c r="AR10" s="317">
        <v>-34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496</v>
      </c>
      <c r="AL11" s="1189"/>
      <c r="AM11" s="1189"/>
      <c r="AN11" s="1190"/>
      <c r="AO11" s="315">
        <v>5644</v>
      </c>
      <c r="AP11" s="315">
        <v>4</v>
      </c>
      <c r="AQ11" s="316">
        <v>130</v>
      </c>
      <c r="AR11" s="317">
        <v>-96.9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497</v>
      </c>
      <c r="AL12" s="1189"/>
      <c r="AM12" s="1189"/>
      <c r="AN12" s="1190"/>
      <c r="AO12" s="315">
        <v>1762144</v>
      </c>
      <c r="AP12" s="315">
        <v>1247</v>
      </c>
      <c r="AQ12" s="316">
        <v>1206</v>
      </c>
      <c r="AR12" s="317">
        <v>3.4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498</v>
      </c>
      <c r="AL13" s="1189"/>
      <c r="AM13" s="1189"/>
      <c r="AN13" s="1190"/>
      <c r="AO13" s="315" t="s">
        <v>499</v>
      </c>
      <c r="AP13" s="315" t="s">
        <v>499</v>
      </c>
      <c r="AQ13" s="316">
        <v>5</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500</v>
      </c>
      <c r="AL14" s="1189"/>
      <c r="AM14" s="1189"/>
      <c r="AN14" s="1190"/>
      <c r="AO14" s="315">
        <v>5018725</v>
      </c>
      <c r="AP14" s="315">
        <v>3553</v>
      </c>
      <c r="AQ14" s="316">
        <v>1897</v>
      </c>
      <c r="AR14" s="317">
        <v>87.3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501</v>
      </c>
      <c r="AL15" s="1189"/>
      <c r="AM15" s="1189"/>
      <c r="AN15" s="1190"/>
      <c r="AO15" s="315">
        <v>1047997</v>
      </c>
      <c r="AP15" s="315">
        <v>742</v>
      </c>
      <c r="AQ15" s="316">
        <v>1181</v>
      </c>
      <c r="AR15" s="317">
        <v>-37.200000000000003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502</v>
      </c>
      <c r="AL16" s="1192"/>
      <c r="AM16" s="1192"/>
      <c r="AN16" s="1193"/>
      <c r="AO16" s="315">
        <v>-14710047</v>
      </c>
      <c r="AP16" s="315">
        <v>-10414</v>
      </c>
      <c r="AQ16" s="316">
        <v>-7816</v>
      </c>
      <c r="AR16" s="317">
        <v>33.200000000000003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163064126</v>
      </c>
      <c r="AP17" s="315">
        <v>115438</v>
      </c>
      <c r="AQ17" s="316">
        <v>101211</v>
      </c>
      <c r="AR17" s="317">
        <v>14.1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507</v>
      </c>
      <c r="AL21" s="1186"/>
      <c r="AM21" s="1186"/>
      <c r="AN21" s="1187"/>
      <c r="AO21" s="327">
        <v>11.72</v>
      </c>
      <c r="AP21" s="328">
        <v>10.74</v>
      </c>
      <c r="AQ21" s="329">
        <v>0.98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508</v>
      </c>
      <c r="AL22" s="1186"/>
      <c r="AM22" s="1186"/>
      <c r="AN22" s="1187"/>
      <c r="AO22" s="332">
        <v>101.8</v>
      </c>
      <c r="AP22" s="333">
        <v>99.9</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489</v>
      </c>
      <c r="AP30" s="303"/>
      <c r="AQ30" s="304" t="s">
        <v>490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491</v>
      </c>
      <c r="AQ31" s="310" t="s">
        <v>492</v>
      </c>
      <c r="AR31" s="311" t="s">
        <v>493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512</v>
      </c>
      <c r="AL32" s="1177"/>
      <c r="AM32" s="1177"/>
      <c r="AN32" s="1178"/>
      <c r="AO32" s="342">
        <v>47590532</v>
      </c>
      <c r="AP32" s="342">
        <v>33691</v>
      </c>
      <c r="AQ32" s="343">
        <v>32293</v>
      </c>
      <c r="AR32" s="344">
        <v>4.3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513</v>
      </c>
      <c r="AL33" s="1177"/>
      <c r="AM33" s="1177"/>
      <c r="AN33" s="1178"/>
      <c r="AO33" s="342">
        <v>9240808</v>
      </c>
      <c r="AP33" s="342">
        <v>6542</v>
      </c>
      <c r="AQ33" s="343">
        <v>2903</v>
      </c>
      <c r="AR33" s="344">
        <v>125.4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514</v>
      </c>
      <c r="AL34" s="1177"/>
      <c r="AM34" s="1177"/>
      <c r="AN34" s="1178"/>
      <c r="AO34" s="342">
        <v>44580347</v>
      </c>
      <c r="AP34" s="342">
        <v>31560</v>
      </c>
      <c r="AQ34" s="343">
        <v>20757</v>
      </c>
      <c r="AR34" s="344">
        <v>52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515</v>
      </c>
      <c r="AL35" s="1177"/>
      <c r="AM35" s="1177"/>
      <c r="AN35" s="1178"/>
      <c r="AO35" s="342">
        <v>19945564</v>
      </c>
      <c r="AP35" s="342">
        <v>14120</v>
      </c>
      <c r="AQ35" s="343">
        <v>11103</v>
      </c>
      <c r="AR35" s="344">
        <v>27.2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516</v>
      </c>
      <c r="AL36" s="1177"/>
      <c r="AM36" s="1177"/>
      <c r="AN36" s="1178"/>
      <c r="AO36" s="342" t="s">
        <v>499</v>
      </c>
      <c r="AP36" s="342" t="s">
        <v>499</v>
      </c>
      <c r="AQ36" s="343">
        <v>186</v>
      </c>
      <c r="AR36" s="344" t="s">
        <v>499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517</v>
      </c>
      <c r="AL37" s="1177"/>
      <c r="AM37" s="1177"/>
      <c r="AN37" s="1178"/>
      <c r="AO37" s="342">
        <v>868317</v>
      </c>
      <c r="AP37" s="342">
        <v>615</v>
      </c>
      <c r="AQ37" s="343">
        <v>1195</v>
      </c>
      <c r="AR37" s="344">
        <v>-48.5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518</v>
      </c>
      <c r="AL38" s="1180"/>
      <c r="AM38" s="1180"/>
      <c r="AN38" s="1181"/>
      <c r="AO38" s="345">
        <v>1</v>
      </c>
      <c r="AP38" s="345">
        <v>0</v>
      </c>
      <c r="AQ38" s="346">
        <v>0</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519</v>
      </c>
      <c r="AL39" s="1180"/>
      <c r="AM39" s="1180"/>
      <c r="AN39" s="1181"/>
      <c r="AO39" s="342">
        <v>-27683799</v>
      </c>
      <c r="AP39" s="342">
        <v>-19598</v>
      </c>
      <c r="AQ39" s="343">
        <v>-17395</v>
      </c>
      <c r="AR39" s="344">
        <v>12.7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520</v>
      </c>
      <c r="AL40" s="1177"/>
      <c r="AM40" s="1177"/>
      <c r="AN40" s="1178"/>
      <c r="AO40" s="342">
        <v>-56445244</v>
      </c>
      <c r="AP40" s="342">
        <v>-39959</v>
      </c>
      <c r="AQ40" s="343">
        <v>-33490</v>
      </c>
      <c r="AR40" s="344">
        <v>19.3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38096526</v>
      </c>
      <c r="AP41" s="342">
        <v>26970</v>
      </c>
      <c r="AQ41" s="343">
        <v>17551</v>
      </c>
      <c r="AR41" s="344">
        <v>53.7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489</v>
      </c>
      <c r="AN49" s="1171" t="s">
        <v>524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525</v>
      </c>
      <c r="AO50" s="359" t="s">
        <v>526</v>
      </c>
      <c r="AP50" s="360" t="s">
        <v>527</v>
      </c>
      <c r="AQ50" s="361" t="s">
        <v>528</v>
      </c>
      <c r="AR50" s="362" t="s">
        <v>529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59216694</v>
      </c>
      <c r="AN51" s="364">
        <v>41717</v>
      </c>
      <c r="AO51" s="365">
        <v>16.399999999999999</v>
      </c>
      <c r="AP51" s="366">
        <v>53572</v>
      </c>
      <c r="AQ51" s="367">
        <v>5.4</v>
      </c>
      <c r="AR51" s="368">
        <v>11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36199156</v>
      </c>
      <c r="AN52" s="372">
        <v>25502</v>
      </c>
      <c r="AO52" s="373">
        <v>33.200000000000003</v>
      </c>
      <c r="AP52" s="374">
        <v>25259</v>
      </c>
      <c r="AQ52" s="375">
        <v>11.8</v>
      </c>
      <c r="AR52" s="376">
        <v>21.4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66217935</v>
      </c>
      <c r="AN53" s="364">
        <v>46647</v>
      </c>
      <c r="AO53" s="365">
        <v>11.8</v>
      </c>
      <c r="AP53" s="366">
        <v>51898</v>
      </c>
      <c r="AQ53" s="367">
        <v>-3.1</v>
      </c>
      <c r="AR53" s="368">
        <v>14.9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39383696</v>
      </c>
      <c r="AN54" s="372">
        <v>27744</v>
      </c>
      <c r="AO54" s="373">
        <v>8.8000000000000007</v>
      </c>
      <c r="AP54" s="374">
        <v>25986</v>
      </c>
      <c r="AQ54" s="375">
        <v>2.9</v>
      </c>
      <c r="AR54" s="376">
        <v>5.9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59540822</v>
      </c>
      <c r="AN55" s="364">
        <v>41979</v>
      </c>
      <c r="AO55" s="365">
        <v>-10</v>
      </c>
      <c r="AP55" s="366">
        <v>51684</v>
      </c>
      <c r="AQ55" s="367">
        <v>-0.4</v>
      </c>
      <c r="AR55" s="368">
        <v>-9.6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31749752</v>
      </c>
      <c r="AN56" s="372">
        <v>22385</v>
      </c>
      <c r="AO56" s="373">
        <v>-19.3</v>
      </c>
      <c r="AP56" s="374">
        <v>26671</v>
      </c>
      <c r="AQ56" s="375">
        <v>2.6</v>
      </c>
      <c r="AR56" s="376">
        <v>-21.9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61364688</v>
      </c>
      <c r="AN57" s="364">
        <v>43344</v>
      </c>
      <c r="AO57" s="365">
        <v>3.3</v>
      </c>
      <c r="AP57" s="366">
        <v>52897</v>
      </c>
      <c r="AQ57" s="367">
        <v>2.2999999999999998</v>
      </c>
      <c r="AR57" s="368">
        <v>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33439285</v>
      </c>
      <c r="AN58" s="372">
        <v>23619</v>
      </c>
      <c r="AO58" s="373">
        <v>5.5</v>
      </c>
      <c r="AP58" s="374">
        <v>27013</v>
      </c>
      <c r="AQ58" s="375">
        <v>1.3</v>
      </c>
      <c r="AR58" s="376">
        <v>4.2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81292048</v>
      </c>
      <c r="AN59" s="364">
        <v>57549</v>
      </c>
      <c r="AO59" s="365">
        <v>32.799999999999997</v>
      </c>
      <c r="AP59" s="366">
        <v>54945</v>
      </c>
      <c r="AQ59" s="367">
        <v>3.9</v>
      </c>
      <c r="AR59" s="368">
        <v>28.9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41395792</v>
      </c>
      <c r="AN60" s="372">
        <v>29305</v>
      </c>
      <c r="AO60" s="373">
        <v>24.1</v>
      </c>
      <c r="AP60" s="374">
        <v>29293</v>
      </c>
      <c r="AQ60" s="375">
        <v>8.4</v>
      </c>
      <c r="AR60" s="376">
        <v>15.7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65526437</v>
      </c>
      <c r="AN61" s="379">
        <v>46247</v>
      </c>
      <c r="AO61" s="380">
        <v>10.9</v>
      </c>
      <c r="AP61" s="381">
        <v>52999</v>
      </c>
      <c r="AQ61" s="382">
        <v>1.6</v>
      </c>
      <c r="AR61" s="368">
        <v>9.3000000000000007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36433536</v>
      </c>
      <c r="AN62" s="372">
        <v>25711</v>
      </c>
      <c r="AO62" s="373">
        <v>10.5</v>
      </c>
      <c r="AP62" s="374">
        <v>26844</v>
      </c>
      <c r="AQ62" s="375">
        <v>5.4</v>
      </c>
      <c r="AR62" s="376">
        <v>5.0999999999999996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4Fdvo7yfCz/6J9hGmBprUA0aUFvi7xB1binEMp1AIaP0i6OHil3RwUcK5iA/6aEE/1zogPQ00CgRn1rSaK5TQ==" saltValue="Rhh98Safr1fzTNUikiVn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7" zoomScaleNormal="100" zoomScaleSheetLayoutView="55" workbookViewId="0">
      <selection activeCell="AN116" sqref="AN11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kNp33OyFUckVCBGYfuk+dzAiU/WP8hsd3W0R5wY2Q/YWh+rWTIsduJQswkySBsy0E73WAKlsBb0CMhtPZN0uA==" saltValue="W/U6auGUOLeVpVKsQ5X0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VQ0kguo9Hu1jT/cG6Wl30lW+4Se0GW2H7qTMgKqHfQL7nvQVUkWYhkPSkLiBpkO22XDTOEUutPAB2aRXzPeUg==" saltValue="GYWbYM/ZPXJI35rlbnQ8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topLeftCell="F1"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94" t="s">
        <v>3</v>
      </c>
      <c r="D47" s="1194"/>
      <c r="E47" s="1195"/>
      <c r="F47" s="11">
        <v>0.14000000000000001</v>
      </c>
      <c r="G47" s="12">
        <v>0.39</v>
      </c>
      <c r="H47" s="12" t="s">
        <v>499</v>
      </c>
      <c r="I47" s="12">
        <v>0.33</v>
      </c>
      <c r="J47" s="13">
        <v>0.89</v>
      </c>
    </row>
    <row r="48" spans="2:10" ht="57.75" customHeight="1" x14ac:dyDescent="0.15">
      <c r="B48" s="14"/>
      <c r="C48" s="1196" t="s">
        <v>4</v>
      </c>
      <c r="D48" s="1196"/>
      <c r="E48" s="1197"/>
      <c r="F48" s="15">
        <v>0.6</v>
      </c>
      <c r="G48" s="16">
        <v>0.54</v>
      </c>
      <c r="H48" s="16">
        <v>0.14000000000000001</v>
      </c>
      <c r="I48" s="16">
        <v>0.09</v>
      </c>
      <c r="J48" s="17">
        <v>0.09</v>
      </c>
    </row>
    <row r="49" spans="2:10" ht="57.75" customHeight="1" thickBot="1" x14ac:dyDescent="0.2">
      <c r="B49" s="18"/>
      <c r="C49" s="1198" t="s">
        <v>5</v>
      </c>
      <c r="D49" s="1198"/>
      <c r="E49" s="1199"/>
      <c r="F49" s="19" t="s">
        <v>545</v>
      </c>
      <c r="G49" s="20" t="s">
        <v>546</v>
      </c>
      <c r="H49" s="20" t="s">
        <v>547</v>
      </c>
      <c r="I49" s="20">
        <v>0.18</v>
      </c>
      <c r="J49" s="21" t="s">
        <v>548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4Mf1wP6hnJ+tR3OC7ynu7OlZemZhg14Pj3z2852U0t0MYuoOEGr9pfN0+vKCSJa7tteOEf96BueYqcj2Gk1TAQ==" saltValue="bE4uWq30HLjQ4P37YLEm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6" zoomScaleSheetLayoutView="100" workbookViewId="0">
      <selection activeCell="J32" sqref="J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06" t="s">
        <v>549</v>
      </c>
      <c r="D34" s="1206"/>
      <c r="E34" s="1207"/>
      <c r="F34" s="32">
        <v>3.06</v>
      </c>
      <c r="G34" s="33">
        <v>3.24</v>
      </c>
      <c r="H34" s="33">
        <v>3.89</v>
      </c>
      <c r="I34" s="33">
        <v>2.66</v>
      </c>
      <c r="J34" s="34">
        <v>2.2200000000000002</v>
      </c>
      <c r="K34" s="22"/>
      <c r="L34" s="22"/>
      <c r="M34" s="22"/>
      <c r="N34" s="22"/>
      <c r="O34" s="22"/>
      <c r="P34" s="22"/>
    </row>
    <row r="35" spans="1:16" ht="39" customHeight="1" x14ac:dyDescent="0.15">
      <c r="A35" s="22"/>
      <c r="B35" s="35"/>
      <c r="C35" s="1200" t="s">
        <v>550</v>
      </c>
      <c r="D35" s="1201"/>
      <c r="E35" s="1202"/>
      <c r="F35" s="36">
        <v>5.91</v>
      </c>
      <c r="G35" s="37">
        <v>4.8499999999999996</v>
      </c>
      <c r="H35" s="37">
        <v>5.26</v>
      </c>
      <c r="I35" s="37">
        <v>4.08</v>
      </c>
      <c r="J35" s="38">
        <v>2.04</v>
      </c>
      <c r="K35" s="22"/>
      <c r="L35" s="22"/>
      <c r="M35" s="22"/>
      <c r="N35" s="22"/>
      <c r="O35" s="22"/>
      <c r="P35" s="22"/>
    </row>
    <row r="36" spans="1:16" ht="39" customHeight="1" x14ac:dyDescent="0.15">
      <c r="A36" s="22"/>
      <c r="B36" s="35"/>
      <c r="C36" s="1200" t="s">
        <v>551</v>
      </c>
      <c r="D36" s="1201"/>
      <c r="E36" s="1202"/>
      <c r="F36" s="36">
        <v>0.21</v>
      </c>
      <c r="G36" s="37">
        <v>0.84</v>
      </c>
      <c r="H36" s="37">
        <v>1.19</v>
      </c>
      <c r="I36" s="37">
        <v>0.84</v>
      </c>
      <c r="J36" s="38">
        <v>1.39</v>
      </c>
      <c r="K36" s="22"/>
      <c r="L36" s="22"/>
      <c r="M36" s="22"/>
      <c r="N36" s="22"/>
      <c r="O36" s="22"/>
      <c r="P36" s="22"/>
    </row>
    <row r="37" spans="1:16" ht="39" customHeight="1" x14ac:dyDescent="0.15">
      <c r="A37" s="22"/>
      <c r="B37" s="35"/>
      <c r="C37" s="1200" t="s">
        <v>552</v>
      </c>
      <c r="D37" s="1201"/>
      <c r="E37" s="1202"/>
      <c r="F37" s="36">
        <v>0.28999999999999998</v>
      </c>
      <c r="G37" s="37">
        <v>0.21</v>
      </c>
      <c r="H37" s="37">
        <v>0.51</v>
      </c>
      <c r="I37" s="37">
        <v>1.04</v>
      </c>
      <c r="J37" s="38">
        <v>0.48</v>
      </c>
      <c r="K37" s="22"/>
      <c r="L37" s="22"/>
      <c r="M37" s="22"/>
      <c r="N37" s="22"/>
      <c r="O37" s="22"/>
      <c r="P37" s="22"/>
    </row>
    <row r="38" spans="1:16" ht="39" customHeight="1" x14ac:dyDescent="0.15">
      <c r="A38" s="22"/>
      <c r="B38" s="35"/>
      <c r="C38" s="1200" t="s">
        <v>553</v>
      </c>
      <c r="D38" s="1201"/>
      <c r="E38" s="1202"/>
      <c r="F38" s="36">
        <v>0.38</v>
      </c>
      <c r="G38" s="37" t="s">
        <v>554</v>
      </c>
      <c r="H38" s="37">
        <v>0.45</v>
      </c>
      <c r="I38" s="37">
        <v>1.32</v>
      </c>
      <c r="J38" s="38">
        <v>0.3</v>
      </c>
      <c r="K38" s="22"/>
      <c r="L38" s="22"/>
      <c r="M38" s="22"/>
      <c r="N38" s="22"/>
      <c r="O38" s="22"/>
      <c r="P38" s="22"/>
    </row>
    <row r="39" spans="1:16" ht="39" customHeight="1" x14ac:dyDescent="0.15">
      <c r="A39" s="22"/>
      <c r="B39" s="35"/>
      <c r="C39" s="1200" t="s">
        <v>555</v>
      </c>
      <c r="D39" s="1201"/>
      <c r="E39" s="1202"/>
      <c r="F39" s="36">
        <v>0.22</v>
      </c>
      <c r="G39" s="37">
        <v>0.28999999999999998</v>
      </c>
      <c r="H39" s="37">
        <v>0.28000000000000003</v>
      </c>
      <c r="I39" s="37">
        <v>0.24</v>
      </c>
      <c r="J39" s="38">
        <v>0.24</v>
      </c>
      <c r="K39" s="22"/>
      <c r="L39" s="22"/>
      <c r="M39" s="22"/>
      <c r="N39" s="22"/>
      <c r="O39" s="22"/>
      <c r="P39" s="22"/>
    </row>
    <row r="40" spans="1:16" ht="39" customHeight="1" x14ac:dyDescent="0.15">
      <c r="A40" s="22"/>
      <c r="B40" s="35"/>
      <c r="C40" s="1200" t="s">
        <v>556</v>
      </c>
      <c r="D40" s="1201"/>
      <c r="E40" s="1202"/>
      <c r="F40" s="36">
        <v>0.18</v>
      </c>
      <c r="G40" s="37">
        <v>0.14000000000000001</v>
      </c>
      <c r="H40" s="37">
        <v>0.2</v>
      </c>
      <c r="I40" s="37">
        <v>0.17</v>
      </c>
      <c r="J40" s="38">
        <v>0.18</v>
      </c>
      <c r="K40" s="22"/>
      <c r="L40" s="22"/>
      <c r="M40" s="22"/>
      <c r="N40" s="22"/>
      <c r="O40" s="22"/>
      <c r="P40" s="22"/>
    </row>
    <row r="41" spans="1:16" ht="39" customHeight="1" x14ac:dyDescent="0.15">
      <c r="A41" s="22"/>
      <c r="B41" s="35"/>
      <c r="C41" s="1200" t="s">
        <v>557</v>
      </c>
      <c r="D41" s="1201"/>
      <c r="E41" s="1202"/>
      <c r="F41" s="36">
        <v>0.6</v>
      </c>
      <c r="G41" s="37">
        <v>0.54</v>
      </c>
      <c r="H41" s="37">
        <v>0.13</v>
      </c>
      <c r="I41" s="37">
        <v>0.08</v>
      </c>
      <c r="J41" s="38">
        <v>0.08</v>
      </c>
      <c r="K41" s="22"/>
      <c r="L41" s="22"/>
      <c r="M41" s="22"/>
      <c r="N41" s="22"/>
      <c r="O41" s="22"/>
      <c r="P41" s="22"/>
    </row>
    <row r="42" spans="1:16" ht="39" customHeight="1" x14ac:dyDescent="0.15">
      <c r="A42" s="22"/>
      <c r="B42" s="39"/>
      <c r="C42" s="1200" t="s">
        <v>558</v>
      </c>
      <c r="D42" s="1201"/>
      <c r="E42" s="1202"/>
      <c r="F42" s="36" t="s">
        <v>559</v>
      </c>
      <c r="G42" s="37" t="s">
        <v>499</v>
      </c>
      <c r="H42" s="37" t="s">
        <v>499</v>
      </c>
      <c r="I42" s="37" t="s">
        <v>499</v>
      </c>
      <c r="J42" s="38" t="s">
        <v>499</v>
      </c>
      <c r="K42" s="22"/>
      <c r="L42" s="22"/>
      <c r="M42" s="22"/>
      <c r="N42" s="22"/>
      <c r="O42" s="22"/>
      <c r="P42" s="22"/>
    </row>
    <row r="43" spans="1:16" ht="39" customHeight="1" thickBot="1" x14ac:dyDescent="0.2">
      <c r="A43" s="22"/>
      <c r="B43" s="40"/>
      <c r="C43" s="1203" t="s">
        <v>560</v>
      </c>
      <c r="D43" s="1204"/>
      <c r="E43" s="1205"/>
      <c r="F43" s="41">
        <v>0.03</v>
      </c>
      <c r="G43" s="42">
        <v>0.06</v>
      </c>
      <c r="H43" s="42">
        <v>0.05</v>
      </c>
      <c r="I43" s="42">
        <v>0.04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Y9C8R0oK3j6fj4QPy4LKoStz+g+1I5RtPf4giKeXZPctNIxy6rrIS7ObXx0Pmqq4yiVspNs5A9S0YAfROmUSQ==" saltValue="KT4hxeKt/lFQps1owtp8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52" zoomScaleSheetLayoutView="55" workbookViewId="0">
      <selection activeCell="T60" sqref="T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47553</v>
      </c>
      <c r="L45" s="60">
        <v>45817</v>
      </c>
      <c r="M45" s="60">
        <v>46003</v>
      </c>
      <c r="N45" s="60">
        <v>46834</v>
      </c>
      <c r="O45" s="61">
        <v>47591</v>
      </c>
      <c r="P45" s="48"/>
      <c r="Q45" s="48"/>
      <c r="R45" s="48"/>
      <c r="S45" s="48"/>
      <c r="T45" s="48"/>
      <c r="U45" s="48"/>
    </row>
    <row r="46" spans="1:21" ht="30.75" customHeight="1" x14ac:dyDescent="0.15">
      <c r="A46" s="48"/>
      <c r="B46" s="1228"/>
      <c r="C46" s="1229"/>
      <c r="D46" s="62"/>
      <c r="E46" s="1210" t="s">
        <v>13</v>
      </c>
      <c r="F46" s="1210"/>
      <c r="G46" s="1210"/>
      <c r="H46" s="1210"/>
      <c r="I46" s="1210"/>
      <c r="J46" s="1211"/>
      <c r="K46" s="63">
        <v>18162</v>
      </c>
      <c r="L46" s="64">
        <v>16380</v>
      </c>
      <c r="M46" s="64">
        <v>14540</v>
      </c>
      <c r="N46" s="64">
        <v>7877</v>
      </c>
      <c r="O46" s="65">
        <v>9241</v>
      </c>
      <c r="P46" s="48"/>
      <c r="Q46" s="48"/>
      <c r="R46" s="48"/>
      <c r="S46" s="48"/>
      <c r="T46" s="48"/>
      <c r="U46" s="48"/>
    </row>
    <row r="47" spans="1:21" ht="30.75" customHeight="1" x14ac:dyDescent="0.15">
      <c r="A47" s="48"/>
      <c r="B47" s="1228"/>
      <c r="C47" s="1229"/>
      <c r="D47" s="62"/>
      <c r="E47" s="1210" t="s">
        <v>14</v>
      </c>
      <c r="F47" s="1210"/>
      <c r="G47" s="1210"/>
      <c r="H47" s="1210"/>
      <c r="I47" s="1210"/>
      <c r="J47" s="1211"/>
      <c r="K47" s="63">
        <v>42673</v>
      </c>
      <c r="L47" s="64">
        <v>42685</v>
      </c>
      <c r="M47" s="64">
        <v>43080</v>
      </c>
      <c r="N47" s="64">
        <v>43789</v>
      </c>
      <c r="O47" s="65">
        <v>44580</v>
      </c>
      <c r="P47" s="48"/>
      <c r="Q47" s="48"/>
      <c r="R47" s="48"/>
      <c r="S47" s="48"/>
      <c r="T47" s="48"/>
      <c r="U47" s="48"/>
    </row>
    <row r="48" spans="1:21" ht="30.75" customHeight="1" x14ac:dyDescent="0.15">
      <c r="A48" s="48"/>
      <c r="B48" s="1228"/>
      <c r="C48" s="1229"/>
      <c r="D48" s="62"/>
      <c r="E48" s="1210" t="s">
        <v>15</v>
      </c>
      <c r="F48" s="1210"/>
      <c r="G48" s="1210"/>
      <c r="H48" s="1210"/>
      <c r="I48" s="1210"/>
      <c r="J48" s="1211"/>
      <c r="K48" s="63">
        <v>22765</v>
      </c>
      <c r="L48" s="64">
        <v>23221</v>
      </c>
      <c r="M48" s="64">
        <v>21138</v>
      </c>
      <c r="N48" s="64">
        <v>19486</v>
      </c>
      <c r="O48" s="65">
        <v>19946</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499</v>
      </c>
      <c r="L49" s="64" t="s">
        <v>499</v>
      </c>
      <c r="M49" s="64" t="s">
        <v>499</v>
      </c>
      <c r="N49" s="64" t="s">
        <v>499</v>
      </c>
      <c r="O49" s="65" t="s">
        <v>499</v>
      </c>
      <c r="P49" s="48"/>
      <c r="Q49" s="48"/>
      <c r="R49" s="48"/>
      <c r="S49" s="48"/>
      <c r="T49" s="48"/>
      <c r="U49" s="48"/>
    </row>
    <row r="50" spans="1:21" ht="30.75" customHeight="1" x14ac:dyDescent="0.15">
      <c r="A50" s="48"/>
      <c r="B50" s="1228"/>
      <c r="C50" s="1229"/>
      <c r="D50" s="62"/>
      <c r="E50" s="1210" t="s">
        <v>17</v>
      </c>
      <c r="F50" s="1210"/>
      <c r="G50" s="1210"/>
      <c r="H50" s="1210"/>
      <c r="I50" s="1210"/>
      <c r="J50" s="1211"/>
      <c r="K50" s="63">
        <v>922</v>
      </c>
      <c r="L50" s="64">
        <v>922</v>
      </c>
      <c r="M50" s="64">
        <v>832</v>
      </c>
      <c r="N50" s="64">
        <v>867</v>
      </c>
      <c r="O50" s="65">
        <v>868</v>
      </c>
      <c r="P50" s="48"/>
      <c r="Q50" s="48"/>
      <c r="R50" s="48"/>
      <c r="S50" s="48"/>
      <c r="T50" s="48"/>
      <c r="U50" s="48"/>
    </row>
    <row r="51" spans="1:21" ht="30.75" customHeight="1" x14ac:dyDescent="0.15">
      <c r="A51" s="48"/>
      <c r="B51" s="1230"/>
      <c r="C51" s="1231"/>
      <c r="D51" s="66"/>
      <c r="E51" s="1210" t="s">
        <v>18</v>
      </c>
      <c r="F51" s="1210"/>
      <c r="G51" s="1210"/>
      <c r="H51" s="1210"/>
      <c r="I51" s="1210"/>
      <c r="J51" s="1211"/>
      <c r="K51" s="63">
        <v>3</v>
      </c>
      <c r="L51" s="64">
        <v>2</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83985</v>
      </c>
      <c r="L52" s="64">
        <v>84203</v>
      </c>
      <c r="M52" s="64">
        <v>83472</v>
      </c>
      <c r="N52" s="64">
        <v>87722</v>
      </c>
      <c r="O52" s="65">
        <v>84128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48093</v>
      </c>
      <c r="L53" s="69">
        <v>44824</v>
      </c>
      <c r="M53" s="69">
        <v>42121</v>
      </c>
      <c r="N53" s="69">
        <v>31131</v>
      </c>
      <c r="O53" s="70">
        <v>38098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16" t="s">
        <v>25</v>
      </c>
      <c r="C57" s="1217"/>
      <c r="D57" s="1220" t="s">
        <v>26</v>
      </c>
      <c r="E57" s="1221"/>
      <c r="F57" s="1221"/>
      <c r="G57" s="1221"/>
      <c r="H57" s="1221"/>
      <c r="I57" s="1221"/>
      <c r="J57" s="1222"/>
      <c r="K57" s="82">
        <v>99771</v>
      </c>
      <c r="L57" s="83">
        <v>93733</v>
      </c>
      <c r="M57" s="83">
        <v>98472</v>
      </c>
      <c r="N57" s="83">
        <v>97332</v>
      </c>
      <c r="O57" s="84">
        <v>123642</v>
      </c>
    </row>
    <row r="58" spans="1:21" ht="31.5" customHeight="1" thickBot="1" x14ac:dyDescent="0.2">
      <c r="B58" s="1218"/>
      <c r="C58" s="1219"/>
      <c r="D58" s="1223" t="s">
        <v>27</v>
      </c>
      <c r="E58" s="1224"/>
      <c r="F58" s="1224"/>
      <c r="G58" s="1224"/>
      <c r="H58" s="1224"/>
      <c r="I58" s="1224"/>
      <c r="J58" s="1225"/>
      <c r="K58" s="85">
        <v>177731</v>
      </c>
      <c r="L58" s="86">
        <v>170730</v>
      </c>
      <c r="M58" s="86">
        <v>166220</v>
      </c>
      <c r="N58" s="86">
        <v>164528</v>
      </c>
      <c r="O58" s="87">
        <v>183882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5QyRfaiBH4Lr+ugJCVbSC6U9Xkw/LtbGUwY9vc1oeN9vZiCWLMg2z++9iKCMa9LDGK3WnMPpTJ4jzN3tXa0fg==" saltValue="fL1ErPejic+AH1zIQg59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4" zoomScaleSheetLayoutView="100" workbookViewId="0">
      <selection activeCell="A55" sqref="A5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540</v>
      </c>
      <c r="J40" s="99" t="s">
        <v>541</v>
      </c>
      <c r="K40" s="99" t="s">
        <v>542</v>
      </c>
      <c r="L40" s="99" t="s">
        <v>543</v>
      </c>
      <c r="M40" s="100" t="s">
        <v>544</v>
      </c>
    </row>
    <row r="41" spans="2:13" ht="27.75" customHeight="1" x14ac:dyDescent="0.15">
      <c r="B41" s="1246" t="s">
        <v>30</v>
      </c>
      <c r="C41" s="1247"/>
      <c r="D41" s="101"/>
      <c r="E41" s="1248" t="s">
        <v>31</v>
      </c>
      <c r="F41" s="1248"/>
      <c r="G41" s="1248"/>
      <c r="H41" s="1249"/>
      <c r="I41" s="102">
        <v>1427474</v>
      </c>
      <c r="J41" s="103">
        <v>1448728</v>
      </c>
      <c r="K41" s="103">
        <v>1457994</v>
      </c>
      <c r="L41" s="103">
        <v>1489847</v>
      </c>
      <c r="M41" s="104">
        <v>1518531</v>
      </c>
    </row>
    <row r="42" spans="2:13" ht="27.75" customHeight="1" x14ac:dyDescent="0.15">
      <c r="B42" s="1236"/>
      <c r="C42" s="1237"/>
      <c r="D42" s="105"/>
      <c r="E42" s="1240" t="s">
        <v>32</v>
      </c>
      <c r="F42" s="1240"/>
      <c r="G42" s="1240"/>
      <c r="H42" s="1241"/>
      <c r="I42" s="106">
        <v>14792</v>
      </c>
      <c r="J42" s="107">
        <v>12719</v>
      </c>
      <c r="K42" s="107">
        <v>10537</v>
      </c>
      <c r="L42" s="107">
        <v>8977</v>
      </c>
      <c r="M42" s="108">
        <v>7557</v>
      </c>
    </row>
    <row r="43" spans="2:13" ht="27.75" customHeight="1" x14ac:dyDescent="0.15">
      <c r="B43" s="1236"/>
      <c r="C43" s="1237"/>
      <c r="D43" s="105"/>
      <c r="E43" s="1240" t="s">
        <v>33</v>
      </c>
      <c r="F43" s="1240"/>
      <c r="G43" s="1240"/>
      <c r="H43" s="1241"/>
      <c r="I43" s="106">
        <v>297998</v>
      </c>
      <c r="J43" s="107">
        <v>292523</v>
      </c>
      <c r="K43" s="107">
        <v>284539</v>
      </c>
      <c r="L43" s="107">
        <v>253236</v>
      </c>
      <c r="M43" s="108">
        <v>227784</v>
      </c>
    </row>
    <row r="44" spans="2:13" ht="27.75" customHeight="1" x14ac:dyDescent="0.15">
      <c r="B44" s="1236"/>
      <c r="C44" s="1237"/>
      <c r="D44" s="105"/>
      <c r="E44" s="1240" t="s">
        <v>34</v>
      </c>
      <c r="F44" s="1240"/>
      <c r="G44" s="1240"/>
      <c r="H44" s="1241"/>
      <c r="I44" s="106" t="s">
        <v>499</v>
      </c>
      <c r="J44" s="107" t="s">
        <v>499</v>
      </c>
      <c r="K44" s="107" t="s">
        <v>499</v>
      </c>
      <c r="L44" s="107" t="s">
        <v>499</v>
      </c>
      <c r="M44" s="108" t="s">
        <v>499</v>
      </c>
    </row>
    <row r="45" spans="2:13" ht="27.75" customHeight="1" x14ac:dyDescent="0.15">
      <c r="B45" s="1236"/>
      <c r="C45" s="1237"/>
      <c r="D45" s="105"/>
      <c r="E45" s="1240" t="s">
        <v>35</v>
      </c>
      <c r="F45" s="1240"/>
      <c r="G45" s="1240"/>
      <c r="H45" s="1241"/>
      <c r="I45" s="106">
        <v>84144</v>
      </c>
      <c r="J45" s="107">
        <v>78466</v>
      </c>
      <c r="K45" s="107">
        <v>77573</v>
      </c>
      <c r="L45" s="107">
        <v>109778</v>
      </c>
      <c r="M45" s="108">
        <v>101967</v>
      </c>
    </row>
    <row r="46" spans="2:13" ht="27.75" customHeight="1" x14ac:dyDescent="0.15">
      <c r="B46" s="1236"/>
      <c r="C46" s="1237"/>
      <c r="D46" s="109"/>
      <c r="E46" s="1240" t="s">
        <v>36</v>
      </c>
      <c r="F46" s="1240"/>
      <c r="G46" s="1240"/>
      <c r="H46" s="1241"/>
      <c r="I46" s="106">
        <v>4130</v>
      </c>
      <c r="J46" s="107">
        <v>6208</v>
      </c>
      <c r="K46" s="107">
        <v>3251</v>
      </c>
      <c r="L46" s="107">
        <v>1108</v>
      </c>
      <c r="M46" s="108">
        <v>2626</v>
      </c>
    </row>
    <row r="47" spans="2:13" ht="27.75" customHeight="1" x14ac:dyDescent="0.15">
      <c r="B47" s="1236"/>
      <c r="C47" s="1237"/>
      <c r="D47" s="110"/>
      <c r="E47" s="1250" t="s">
        <v>37</v>
      </c>
      <c r="F47" s="1251"/>
      <c r="G47" s="1251"/>
      <c r="H47" s="1252"/>
      <c r="I47" s="106" t="s">
        <v>499</v>
      </c>
      <c r="J47" s="107" t="s">
        <v>499</v>
      </c>
      <c r="K47" s="107" t="s">
        <v>499</v>
      </c>
      <c r="L47" s="107" t="s">
        <v>499</v>
      </c>
      <c r="M47" s="108" t="s">
        <v>499</v>
      </c>
    </row>
    <row r="48" spans="2:13" ht="27.75" customHeight="1" x14ac:dyDescent="0.15">
      <c r="B48" s="1236"/>
      <c r="C48" s="1237"/>
      <c r="D48" s="105"/>
      <c r="E48" s="1240" t="s">
        <v>38</v>
      </c>
      <c r="F48" s="1240"/>
      <c r="G48" s="1240"/>
      <c r="H48" s="1241"/>
      <c r="I48" s="106" t="s">
        <v>499</v>
      </c>
      <c r="J48" s="107" t="s">
        <v>499</v>
      </c>
      <c r="K48" s="107" t="s">
        <v>499</v>
      </c>
      <c r="L48" s="107" t="s">
        <v>499</v>
      </c>
      <c r="M48" s="108" t="s">
        <v>499</v>
      </c>
    </row>
    <row r="49" spans="2:13" ht="27.75" customHeight="1" x14ac:dyDescent="0.15">
      <c r="B49" s="1238"/>
      <c r="C49" s="1239"/>
      <c r="D49" s="105"/>
      <c r="E49" s="1240" t="s">
        <v>39</v>
      </c>
      <c r="F49" s="1240"/>
      <c r="G49" s="1240"/>
      <c r="H49" s="1241"/>
      <c r="I49" s="106" t="s">
        <v>499</v>
      </c>
      <c r="J49" s="107" t="s">
        <v>499</v>
      </c>
      <c r="K49" s="107" t="s">
        <v>499</v>
      </c>
      <c r="L49" s="107" t="s">
        <v>499</v>
      </c>
      <c r="M49" s="108" t="s">
        <v>499</v>
      </c>
    </row>
    <row r="50" spans="2:13" ht="27.75" customHeight="1" x14ac:dyDescent="0.15">
      <c r="B50" s="1234" t="s">
        <v>40</v>
      </c>
      <c r="C50" s="1235"/>
      <c r="D50" s="111"/>
      <c r="E50" s="1240" t="s">
        <v>41</v>
      </c>
      <c r="F50" s="1240"/>
      <c r="G50" s="1240"/>
      <c r="H50" s="1241"/>
      <c r="I50" s="106">
        <v>119888</v>
      </c>
      <c r="J50" s="107">
        <v>127769</v>
      </c>
      <c r="K50" s="107">
        <v>124094</v>
      </c>
      <c r="L50" s="107">
        <v>150341</v>
      </c>
      <c r="M50" s="108">
        <v>165598</v>
      </c>
    </row>
    <row r="51" spans="2:13" ht="27.75" customHeight="1" x14ac:dyDescent="0.15">
      <c r="B51" s="1236"/>
      <c r="C51" s="1237"/>
      <c r="D51" s="105"/>
      <c r="E51" s="1240" t="s">
        <v>42</v>
      </c>
      <c r="F51" s="1240"/>
      <c r="G51" s="1240"/>
      <c r="H51" s="1241"/>
      <c r="I51" s="106">
        <v>330251</v>
      </c>
      <c r="J51" s="107">
        <v>321373</v>
      </c>
      <c r="K51" s="107">
        <v>325249</v>
      </c>
      <c r="L51" s="107">
        <v>319617</v>
      </c>
      <c r="M51" s="108">
        <v>307248</v>
      </c>
    </row>
    <row r="52" spans="2:13" ht="27.75" customHeight="1" x14ac:dyDescent="0.15">
      <c r="B52" s="1238"/>
      <c r="C52" s="1239"/>
      <c r="D52" s="105"/>
      <c r="E52" s="1240" t="s">
        <v>43</v>
      </c>
      <c r="F52" s="1240"/>
      <c r="G52" s="1240"/>
      <c r="H52" s="1241"/>
      <c r="I52" s="106">
        <v>705706</v>
      </c>
      <c r="J52" s="107">
        <v>711322</v>
      </c>
      <c r="K52" s="107">
        <v>714544</v>
      </c>
      <c r="L52" s="107">
        <v>717027</v>
      </c>
      <c r="M52" s="108">
        <v>724977</v>
      </c>
    </row>
    <row r="53" spans="2:13" ht="27.75" customHeight="1" thickBot="1" x14ac:dyDescent="0.2">
      <c r="B53" s="1242" t="s">
        <v>44</v>
      </c>
      <c r="C53" s="1243"/>
      <c r="D53" s="112"/>
      <c r="E53" s="1244" t="s">
        <v>45</v>
      </c>
      <c r="F53" s="1244"/>
      <c r="G53" s="1244"/>
      <c r="H53" s="1245"/>
      <c r="I53" s="113">
        <v>672693</v>
      </c>
      <c r="J53" s="114">
        <v>678180</v>
      </c>
      <c r="K53" s="114">
        <v>670006</v>
      </c>
      <c r="L53" s="114">
        <v>675961</v>
      </c>
      <c r="M53" s="115">
        <v>660642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SpMO0Wk8Or18/bB5zVqWHQBUQ4dqr89+jOCVqj38S+yeBfMUkAoEg8cJDot7LR9MR2ld6v+ZNU+o4GOJkxP+g==" saltValue="zPLfrIw/rLjsOMrYsGM9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2"/>
  <sheetViews>
    <sheetView showGridLines="0" topLeftCell="F10" zoomScale="70" zoomScaleNormal="70" zoomScaleSheetLayoutView="100" workbookViewId="0">
      <selection activeCell="I63" sqref="I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542</v>
      </c>
      <c r="G54" s="124" t="s">
        <v>543</v>
      </c>
      <c r="H54" s="125" t="s">
        <v>544</v>
      </c>
    </row>
    <row r="55" spans="2:8" ht="52.5" customHeight="1" x14ac:dyDescent="0.15">
      <c r="B55" s="126"/>
      <c r="C55" s="1261" t="s">
        <v>48</v>
      </c>
      <c r="D55" s="1261"/>
      <c r="E55" s="1262"/>
      <c r="F55" s="127" t="s">
        <v>499</v>
      </c>
      <c r="G55" s="127">
        <v>3197</v>
      </c>
      <c r="H55" s="128">
        <v>3557</v>
      </c>
    </row>
    <row r="56" spans="2:8" ht="52.5" customHeight="1" x14ac:dyDescent="0.15">
      <c r="B56" s="129"/>
      <c r="C56" s="1263" t="s">
        <v>49</v>
      </c>
      <c r="D56" s="1263"/>
      <c r="E56" s="1264"/>
      <c r="F56" s="130" t="s">
        <v>499</v>
      </c>
      <c r="G56" s="130" t="s">
        <v>499</v>
      </c>
      <c r="H56" s="131">
        <v>238</v>
      </c>
    </row>
    <row r="57" spans="2:8" ht="53.25" customHeight="1" x14ac:dyDescent="0.15">
      <c r="B57" s="129"/>
      <c r="C57" s="1265" t="s">
        <v>50</v>
      </c>
      <c r="D57" s="1265"/>
      <c r="E57" s="1266"/>
      <c r="F57" s="132">
        <v>37304</v>
      </c>
      <c r="G57" s="132">
        <v>40433</v>
      </c>
      <c r="H57" s="133">
        <v>36945</v>
      </c>
    </row>
    <row r="58" spans="2:8" ht="45.75" customHeight="1" x14ac:dyDescent="0.15">
      <c r="B58" s="134"/>
      <c r="C58" s="1253" t="s">
        <v>611</v>
      </c>
      <c r="D58" s="1254"/>
      <c r="E58" s="1255"/>
      <c r="F58" s="135">
        <v>15843</v>
      </c>
      <c r="G58" s="135">
        <v>15326</v>
      </c>
      <c r="H58" s="136">
        <v>15433</v>
      </c>
    </row>
    <row r="59" spans="2:8" ht="45.75" customHeight="1" x14ac:dyDescent="0.15">
      <c r="B59" s="134"/>
      <c r="C59" s="1253" t="s">
        <v>612</v>
      </c>
      <c r="D59" s="1254"/>
      <c r="E59" s="1255"/>
      <c r="F59" s="135">
        <v>4994</v>
      </c>
      <c r="G59" s="135">
        <v>5097</v>
      </c>
      <c r="H59" s="136">
        <v>5858</v>
      </c>
    </row>
    <row r="60" spans="2:8" ht="45.75" customHeight="1" x14ac:dyDescent="0.15">
      <c r="B60" s="134"/>
      <c r="C60" s="1253" t="s">
        <v>613</v>
      </c>
      <c r="D60" s="1254"/>
      <c r="E60" s="1255"/>
      <c r="F60" s="135">
        <v>3344</v>
      </c>
      <c r="G60" s="135">
        <v>3255</v>
      </c>
      <c r="H60" s="136">
        <v>3143</v>
      </c>
    </row>
    <row r="61" spans="2:8" ht="45.75" customHeight="1" x14ac:dyDescent="0.15">
      <c r="B61" s="134"/>
      <c r="C61" s="1253" t="s">
        <v>614</v>
      </c>
      <c r="D61" s="1254"/>
      <c r="E61" s="1255"/>
      <c r="F61" s="135">
        <v>2578</v>
      </c>
      <c r="G61" s="135">
        <v>2500</v>
      </c>
      <c r="H61" s="136">
        <v>2421</v>
      </c>
    </row>
    <row r="62" spans="2:8" ht="45.75" customHeight="1" thickBot="1" x14ac:dyDescent="0.2">
      <c r="B62" s="137"/>
      <c r="C62" s="1256" t="s">
        <v>615</v>
      </c>
      <c r="D62" s="1257"/>
      <c r="E62" s="1258"/>
      <c r="F62" s="138">
        <v>1088</v>
      </c>
      <c r="G62" s="138">
        <v>1566</v>
      </c>
      <c r="H62" s="139">
        <v>2227</v>
      </c>
    </row>
    <row r="63" spans="2:8" ht="52.5" customHeight="1" thickBot="1" x14ac:dyDescent="0.2">
      <c r="B63" s="140"/>
      <c r="C63" s="1259" t="s">
        <v>51</v>
      </c>
      <c r="D63" s="1259"/>
      <c r="E63" s="1260"/>
      <c r="F63" s="141">
        <v>37304</v>
      </c>
      <c r="G63" s="141">
        <v>43630</v>
      </c>
      <c r="H63" s="142">
        <v>40739</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sheetData>
  <sheetProtection algorithmName="SHA-512" hashValue="u9QNCJXBHi9eZudWRlq0Fsg7kRBJ0LwR0MhyBNlUodz3n2ZFID9WJgxsP/87rc2aKE8D1hl1o2cy+gKiRGw5/A==" saltValue="eY7ns189o7jGUCoVWxaS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61AC-6E37-40F1-AB76-37863E7437EE}">
  <sheetPr>
    <pageSetUpPr fitToPage="1"/>
  </sheetPr>
  <dimension ref="A1:WZM191"/>
  <sheetViews>
    <sheetView showGridLines="0" tabSelected="1" zoomScale="70" zoomScaleNormal="70" zoomScaleSheetLayoutView="55" workbookViewId="0">
      <selection activeCell="BJ106" sqref="BJ106"/>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540</v>
      </c>
      <c r="BQ50" s="1301"/>
      <c r="BR50" s="1301"/>
      <c r="BS50" s="1301"/>
      <c r="BT50" s="1301"/>
      <c r="BU50" s="1301"/>
      <c r="BV50" s="1301"/>
      <c r="BW50" s="1301"/>
      <c r="BX50" s="1301" t="s">
        <v>541</v>
      </c>
      <c r="BY50" s="1301"/>
      <c r="BZ50" s="1301"/>
      <c r="CA50" s="1301"/>
      <c r="CB50" s="1301"/>
      <c r="CC50" s="1301"/>
      <c r="CD50" s="1301"/>
      <c r="CE50" s="1301"/>
      <c r="CF50" s="1301" t="s">
        <v>542</v>
      </c>
      <c r="CG50" s="1301"/>
      <c r="CH50" s="1301"/>
      <c r="CI50" s="1301"/>
      <c r="CJ50" s="1301"/>
      <c r="CK50" s="1301"/>
      <c r="CL50" s="1301"/>
      <c r="CM50" s="1301"/>
      <c r="CN50" s="1301" t="s">
        <v>543</v>
      </c>
      <c r="CO50" s="1301"/>
      <c r="CP50" s="1301"/>
      <c r="CQ50" s="1301"/>
      <c r="CR50" s="1301"/>
      <c r="CS50" s="1301"/>
      <c r="CT50" s="1301"/>
      <c r="CU50" s="1301"/>
      <c r="CV50" s="1301" t="s">
        <v>544</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621</v>
      </c>
      <c r="AO51" s="1305"/>
      <c r="AP51" s="1305"/>
      <c r="AQ51" s="1305"/>
      <c r="AR51" s="1305"/>
      <c r="AS51" s="1305"/>
      <c r="AT51" s="1305"/>
      <c r="AU51" s="1305"/>
      <c r="AV51" s="1305"/>
      <c r="AW51" s="1305"/>
      <c r="AX51" s="1305"/>
      <c r="AY51" s="1305"/>
      <c r="AZ51" s="1305"/>
      <c r="BA51" s="1305"/>
      <c r="BB51" s="1305" t="s">
        <v>622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229.6</v>
      </c>
      <c r="BY51" s="1307"/>
      <c r="BZ51" s="1307"/>
      <c r="CA51" s="1307"/>
      <c r="CB51" s="1307"/>
      <c r="CC51" s="1307"/>
      <c r="CD51" s="1307"/>
      <c r="CE51" s="1307"/>
      <c r="CF51" s="1307">
        <v>226.2</v>
      </c>
      <c r="CG51" s="1307"/>
      <c r="CH51" s="1307"/>
      <c r="CI51" s="1307"/>
      <c r="CJ51" s="1307"/>
      <c r="CK51" s="1307"/>
      <c r="CL51" s="1307"/>
      <c r="CM51" s="1307"/>
      <c r="CN51" s="1307">
        <v>197.4</v>
      </c>
      <c r="CO51" s="1307"/>
      <c r="CP51" s="1307"/>
      <c r="CQ51" s="1307"/>
      <c r="CR51" s="1307"/>
      <c r="CS51" s="1307"/>
      <c r="CT51" s="1307"/>
      <c r="CU51" s="1307"/>
      <c r="CV51" s="1307">
        <v>191.2</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59.3</v>
      </c>
      <c r="BY53" s="1307"/>
      <c r="BZ53" s="1307"/>
      <c r="CA53" s="1307"/>
      <c r="CB53" s="1307"/>
      <c r="CC53" s="1307"/>
      <c r="CD53" s="1307"/>
      <c r="CE53" s="1307"/>
      <c r="CF53" s="1307">
        <v>61.3</v>
      </c>
      <c r="CG53" s="1307"/>
      <c r="CH53" s="1307"/>
      <c r="CI53" s="1307"/>
      <c r="CJ53" s="1307"/>
      <c r="CK53" s="1307"/>
      <c r="CL53" s="1307"/>
      <c r="CM53" s="1307"/>
      <c r="CN53" s="1307">
        <v>63.1</v>
      </c>
      <c r="CO53" s="1307"/>
      <c r="CP53" s="1307"/>
      <c r="CQ53" s="1307"/>
      <c r="CR53" s="1307"/>
      <c r="CS53" s="1307"/>
      <c r="CT53" s="1307"/>
      <c r="CU53" s="1307"/>
      <c r="CV53" s="1307">
        <v>64.3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624</v>
      </c>
      <c r="AO55" s="1301"/>
      <c r="AP55" s="1301"/>
      <c r="AQ55" s="1301"/>
      <c r="AR55" s="1301"/>
      <c r="AS55" s="1301"/>
      <c r="AT55" s="1301"/>
      <c r="AU55" s="1301"/>
      <c r="AV55" s="1301"/>
      <c r="AW55" s="1301"/>
      <c r="AX55" s="1301"/>
      <c r="AY55" s="1301"/>
      <c r="AZ55" s="1301"/>
      <c r="BA55" s="1301"/>
      <c r="BB55" s="1305" t="s">
        <v>622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625</v>
      </c>
    </row>
    <row r="64" spans="1:109" x14ac:dyDescent="0.15">
      <c r="B64" s="1276"/>
      <c r="G64" s="1283"/>
      <c r="I64" s="1317"/>
      <c r="J64" s="1317"/>
      <c r="K64" s="1317"/>
      <c r="L64" s="1317"/>
      <c r="M64" s="1317"/>
      <c r="N64" s="1318"/>
      <c r="AM64" s="1283"/>
      <c r="AN64" s="1283" t="s">
        <v>618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620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540</v>
      </c>
      <c r="BQ72" s="1301"/>
      <c r="BR72" s="1301"/>
      <c r="BS72" s="1301"/>
      <c r="BT72" s="1301"/>
      <c r="BU72" s="1301"/>
      <c r="BV72" s="1301"/>
      <c r="BW72" s="1301"/>
      <c r="BX72" s="1301" t="s">
        <v>541</v>
      </c>
      <c r="BY72" s="1301"/>
      <c r="BZ72" s="1301"/>
      <c r="CA72" s="1301"/>
      <c r="CB72" s="1301"/>
      <c r="CC72" s="1301"/>
      <c r="CD72" s="1301"/>
      <c r="CE72" s="1301"/>
      <c r="CF72" s="1301" t="s">
        <v>542</v>
      </c>
      <c r="CG72" s="1301"/>
      <c r="CH72" s="1301"/>
      <c r="CI72" s="1301"/>
      <c r="CJ72" s="1301"/>
      <c r="CK72" s="1301"/>
      <c r="CL72" s="1301"/>
      <c r="CM72" s="1301"/>
      <c r="CN72" s="1301" t="s">
        <v>543</v>
      </c>
      <c r="CO72" s="1301"/>
      <c r="CP72" s="1301"/>
      <c r="CQ72" s="1301"/>
      <c r="CR72" s="1301"/>
      <c r="CS72" s="1301"/>
      <c r="CT72" s="1301"/>
      <c r="CU72" s="1301"/>
      <c r="CV72" s="1301" t="s">
        <v>544</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621</v>
      </c>
      <c r="AO73" s="1305"/>
      <c r="AP73" s="1305"/>
      <c r="AQ73" s="1305"/>
      <c r="AR73" s="1305"/>
      <c r="AS73" s="1305"/>
      <c r="AT73" s="1305"/>
      <c r="AU73" s="1305"/>
      <c r="AV73" s="1305"/>
      <c r="AW73" s="1305"/>
      <c r="AX73" s="1305"/>
      <c r="AY73" s="1305"/>
      <c r="AZ73" s="1305"/>
      <c r="BA73" s="1305"/>
      <c r="BB73" s="1305" t="s">
        <v>622</v>
      </c>
      <c r="BC73" s="1305"/>
      <c r="BD73" s="1305"/>
      <c r="BE73" s="1305"/>
      <c r="BF73" s="1305"/>
      <c r="BG73" s="1305"/>
      <c r="BH73" s="1305"/>
      <c r="BI73" s="1305"/>
      <c r="BJ73" s="1305"/>
      <c r="BK73" s="1305"/>
      <c r="BL73" s="1305"/>
      <c r="BM73" s="1305"/>
      <c r="BN73" s="1305"/>
      <c r="BO73" s="1305"/>
      <c r="BP73" s="1307">
        <v>228.9</v>
      </c>
      <c r="BQ73" s="1307"/>
      <c r="BR73" s="1307"/>
      <c r="BS73" s="1307"/>
      <c r="BT73" s="1307"/>
      <c r="BU73" s="1307"/>
      <c r="BV73" s="1307"/>
      <c r="BW73" s="1307"/>
      <c r="BX73" s="1307">
        <v>229.6</v>
      </c>
      <c r="BY73" s="1307"/>
      <c r="BZ73" s="1307"/>
      <c r="CA73" s="1307"/>
      <c r="CB73" s="1307"/>
      <c r="CC73" s="1307"/>
      <c r="CD73" s="1307"/>
      <c r="CE73" s="1307"/>
      <c r="CF73" s="1307">
        <v>226.2</v>
      </c>
      <c r="CG73" s="1307"/>
      <c r="CH73" s="1307"/>
      <c r="CI73" s="1307"/>
      <c r="CJ73" s="1307"/>
      <c r="CK73" s="1307"/>
      <c r="CL73" s="1307"/>
      <c r="CM73" s="1307"/>
      <c r="CN73" s="1307">
        <v>197.4</v>
      </c>
      <c r="CO73" s="1307"/>
      <c r="CP73" s="1307"/>
      <c r="CQ73" s="1307"/>
      <c r="CR73" s="1307"/>
      <c r="CS73" s="1307"/>
      <c r="CT73" s="1307"/>
      <c r="CU73" s="1307"/>
      <c r="CV73" s="1307">
        <v>191.2</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627</v>
      </c>
      <c r="BC75" s="1305"/>
      <c r="BD75" s="1305"/>
      <c r="BE75" s="1305"/>
      <c r="BF75" s="1305"/>
      <c r="BG75" s="1305"/>
      <c r="BH75" s="1305"/>
      <c r="BI75" s="1305"/>
      <c r="BJ75" s="1305"/>
      <c r="BK75" s="1305"/>
      <c r="BL75" s="1305"/>
      <c r="BM75" s="1305"/>
      <c r="BN75" s="1305"/>
      <c r="BO75" s="1305"/>
      <c r="BP75" s="1307">
        <v>15</v>
      </c>
      <c r="BQ75" s="1307"/>
      <c r="BR75" s="1307"/>
      <c r="BS75" s="1307"/>
      <c r="BT75" s="1307"/>
      <c r="BU75" s="1307"/>
      <c r="BV75" s="1307"/>
      <c r="BW75" s="1307"/>
      <c r="BX75" s="1307">
        <v>15.2</v>
      </c>
      <c r="BY75" s="1307"/>
      <c r="BZ75" s="1307"/>
      <c r="CA75" s="1307"/>
      <c r="CB75" s="1307"/>
      <c r="CC75" s="1307"/>
      <c r="CD75" s="1307"/>
      <c r="CE75" s="1307"/>
      <c r="CF75" s="1307">
        <v>15.2</v>
      </c>
      <c r="CG75" s="1307"/>
      <c r="CH75" s="1307"/>
      <c r="CI75" s="1307"/>
      <c r="CJ75" s="1307"/>
      <c r="CK75" s="1307"/>
      <c r="CL75" s="1307"/>
      <c r="CM75" s="1307"/>
      <c r="CN75" s="1307">
        <v>12.8</v>
      </c>
      <c r="CO75" s="1307"/>
      <c r="CP75" s="1307"/>
      <c r="CQ75" s="1307"/>
      <c r="CR75" s="1307"/>
      <c r="CS75" s="1307"/>
      <c r="CT75" s="1307"/>
      <c r="CU75" s="1307"/>
      <c r="CV75" s="1307">
        <v>11.4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624</v>
      </c>
      <c r="AO77" s="1301"/>
      <c r="AP77" s="1301"/>
      <c r="AQ77" s="1301"/>
      <c r="AR77" s="1301"/>
      <c r="AS77" s="1301"/>
      <c r="AT77" s="1301"/>
      <c r="AU77" s="1301"/>
      <c r="AV77" s="1301"/>
      <c r="AW77" s="1301"/>
      <c r="AX77" s="1301"/>
      <c r="AY77" s="1301"/>
      <c r="AZ77" s="1301"/>
      <c r="BA77" s="1301"/>
      <c r="BB77" s="1305" t="s">
        <v>622</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627</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ET/z3K5HXIwpF6LQgNdA4KwhwLmKn2rN2kwZjCKWKng9efItXtaUjZy99s/1FN26Qzg/9YY+cIV9nveOveQ/A==" saltValue="du4fy+VBCZ73jsM6kkt77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91216-BCBC-4AF2-A41D-BA024ABB7F22}">
  <sheetPr>
    <pageSetUpPr fitToPage="1"/>
  </sheetPr>
  <dimension ref="A1:DR135"/>
  <sheetViews>
    <sheetView showGridLines="0" topLeftCell="AC94" zoomScale="70" zoomScaleNormal="70" zoomScaleSheetLayoutView="70" workbookViewId="0">
      <selection activeCell="BJ106" sqref="BJ10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e8zF5vHKkvz1v3B1lHDxaPCZOnaVLZktvXihhAqHB0E92kjVBxchEVB5l9sAqVzhWgtFzoEJOnU/61zQ11fxg==" saltValue="YuoOvZ9QmLRpbC+yHcZm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5F26-3923-4A61-9316-CF65DAC968E2}">
  <sheetPr>
    <pageSetUpPr fitToPage="1"/>
  </sheetPr>
  <dimension ref="A1:DR135"/>
  <sheetViews>
    <sheetView showGridLines="0" topLeftCell="A96" zoomScale="70" zoomScaleNormal="70" zoomScaleSheetLayoutView="55" workbookViewId="0">
      <selection activeCell="BJ106" sqref="BJ10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NlV8S9sEOSvERYhTLHS2T8SKbOu0r7dgWD996Zih81NZCkL/7zcc84VxUV9N/5LTxbqp2w6V5rDj1XLAKXYlg==" saltValue="gmG2I3vSYmfJPWWPc5AG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537</v>
      </c>
      <c r="G2" s="156"/>
      <c r="H2" s="157"/>
    </row>
    <row r="3" spans="1:8" x14ac:dyDescent="0.15">
      <c r="A3" s="153" t="s">
        <v>530</v>
      </c>
      <c r="B3" s="158"/>
      <c r="C3" s="159"/>
      <c r="D3" s="160">
        <v>41717</v>
      </c>
      <c r="E3" s="161"/>
      <c r="F3" s="162">
        <v>53572</v>
      </c>
      <c r="G3" s="163"/>
      <c r="H3" s="164"/>
    </row>
    <row r="4" spans="1:8" x14ac:dyDescent="0.15">
      <c r="A4" s="165"/>
      <c r="B4" s="166"/>
      <c r="C4" s="167"/>
      <c r="D4" s="168">
        <v>25502</v>
      </c>
      <c r="E4" s="169"/>
      <c r="F4" s="170">
        <v>25259</v>
      </c>
      <c r="G4" s="171"/>
      <c r="H4" s="172"/>
    </row>
    <row r="5" spans="1:8" x14ac:dyDescent="0.15">
      <c r="A5" s="153" t="s">
        <v>532</v>
      </c>
      <c r="B5" s="158"/>
      <c r="C5" s="159"/>
      <c r="D5" s="160">
        <v>46647</v>
      </c>
      <c r="E5" s="161"/>
      <c r="F5" s="162">
        <v>51898</v>
      </c>
      <c r="G5" s="163"/>
      <c r="H5" s="164"/>
    </row>
    <row r="6" spans="1:8" x14ac:dyDescent="0.15">
      <c r="A6" s="165"/>
      <c r="B6" s="166"/>
      <c r="C6" s="167"/>
      <c r="D6" s="168">
        <v>27744</v>
      </c>
      <c r="E6" s="169"/>
      <c r="F6" s="170">
        <v>25986</v>
      </c>
      <c r="G6" s="171"/>
      <c r="H6" s="172"/>
    </row>
    <row r="7" spans="1:8" x14ac:dyDescent="0.15">
      <c r="A7" s="153" t="s">
        <v>533</v>
      </c>
      <c r="B7" s="158"/>
      <c r="C7" s="159"/>
      <c r="D7" s="160">
        <v>41979</v>
      </c>
      <c r="E7" s="161"/>
      <c r="F7" s="162">
        <v>51684</v>
      </c>
      <c r="G7" s="163"/>
      <c r="H7" s="164"/>
    </row>
    <row r="8" spans="1:8" x14ac:dyDescent="0.15">
      <c r="A8" s="165"/>
      <c r="B8" s="166"/>
      <c r="C8" s="167"/>
      <c r="D8" s="168">
        <v>22385</v>
      </c>
      <c r="E8" s="169"/>
      <c r="F8" s="170">
        <v>26671</v>
      </c>
      <c r="G8" s="171"/>
      <c r="H8" s="172"/>
    </row>
    <row r="9" spans="1:8" x14ac:dyDescent="0.15">
      <c r="A9" s="153" t="s">
        <v>534</v>
      </c>
      <c r="B9" s="158"/>
      <c r="C9" s="159"/>
      <c r="D9" s="160">
        <v>43344</v>
      </c>
      <c r="E9" s="161"/>
      <c r="F9" s="162">
        <v>52897</v>
      </c>
      <c r="G9" s="163"/>
      <c r="H9" s="164"/>
    </row>
    <row r="10" spans="1:8" x14ac:dyDescent="0.15">
      <c r="A10" s="165"/>
      <c r="B10" s="166"/>
      <c r="C10" s="167"/>
      <c r="D10" s="168">
        <v>23619</v>
      </c>
      <c r="E10" s="169"/>
      <c r="F10" s="170">
        <v>27013</v>
      </c>
      <c r="G10" s="171"/>
      <c r="H10" s="172"/>
    </row>
    <row r="11" spans="1:8" x14ac:dyDescent="0.15">
      <c r="A11" s="153" t="s">
        <v>535</v>
      </c>
      <c r="B11" s="158"/>
      <c r="C11" s="159"/>
      <c r="D11" s="160">
        <v>57549</v>
      </c>
      <c r="E11" s="161"/>
      <c r="F11" s="162">
        <v>54945</v>
      </c>
      <c r="G11" s="163"/>
      <c r="H11" s="164"/>
    </row>
    <row r="12" spans="1:8" x14ac:dyDescent="0.15">
      <c r="A12" s="165"/>
      <c r="B12" s="166"/>
      <c r="C12" s="173"/>
      <c r="D12" s="168">
        <v>29305</v>
      </c>
      <c r="E12" s="169"/>
      <c r="F12" s="170">
        <v>29293</v>
      </c>
      <c r="G12" s="171"/>
      <c r="H12" s="172"/>
    </row>
    <row r="13" spans="1:8" x14ac:dyDescent="0.15">
      <c r="A13" s="153"/>
      <c r="B13" s="158"/>
      <c r="C13" s="174"/>
      <c r="D13" s="175">
        <v>46247</v>
      </c>
      <c r="E13" s="176"/>
      <c r="F13" s="177">
        <v>52999</v>
      </c>
      <c r="G13" s="178"/>
      <c r="H13" s="164"/>
    </row>
    <row r="14" spans="1:8" x14ac:dyDescent="0.15">
      <c r="A14" s="165"/>
      <c r="B14" s="166"/>
      <c r="C14" s="167"/>
      <c r="D14" s="168">
        <v>25711</v>
      </c>
      <c r="E14" s="169"/>
      <c r="F14" s="170">
        <v>26844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0.6</v>
      </c>
      <c r="C19" s="179">
        <f>ROUND(VALUE(SUBSTITUTE(実質収支比率等に係る経年分析!G$48,"▲","-")),2)</f>
        <v>0.54</v>
      </c>
      <c r="D19" s="179">
        <f>ROUND(VALUE(SUBSTITUTE(実質収支比率等に係る経年分析!H$48,"▲","-")),2)</f>
        <v>0.14000000000000001</v>
      </c>
      <c r="E19" s="179">
        <f>ROUND(VALUE(SUBSTITUTE(実質収支比率等に係る経年分析!I$48,"▲","-")),2)</f>
        <v>0.09</v>
      </c>
      <c r="F19" s="179">
        <f>ROUND(VALUE(SUBSTITUTE(実質収支比率等に係る経年分析!J$48,"▲","-")),2)</f>
        <v>0.09</v>
      </c>
    </row>
    <row r="20" spans="1:11" x14ac:dyDescent="0.15">
      <c r="A20" s="179" t="s">
        <v>55</v>
      </c>
      <c r="B20" s="179">
        <f>ROUND(VALUE(SUBSTITUTE(実質収支比率等に係る経年分析!F$47,"▲","-")),2)</f>
        <v>0.14000000000000001</v>
      </c>
      <c r="C20" s="179">
        <f>ROUND(VALUE(SUBSTITUTE(実質収支比率等に係る経年分析!G$47,"▲","-")),2)</f>
        <v>0.39</v>
      </c>
      <c r="D20" s="179" t="e">
        <f>ROUND(VALUE(SUBSTITUTE(実質収支比率等に係る経年分析!H$47,"▲","-")),2)</f>
        <v>#VALUE!</v>
      </c>
      <c r="E20" s="179">
        <f>ROUND(VALUE(SUBSTITUTE(実質収支比率等に係る経年分析!I$47,"▲","-")),2)</f>
        <v>0.33</v>
      </c>
      <c r="F20" s="179">
        <f>ROUND(VALUE(SUBSTITUTE(実質収支比率等に係る経年分析!J$47,"▲","-")),2)</f>
        <v>0.89</v>
      </c>
    </row>
    <row r="21" spans="1:11" x14ac:dyDescent="0.15">
      <c r="A21" s="179" t="s">
        <v>56</v>
      </c>
      <c r="B21" s="179">
        <f>IF(ISNUMBER(VALUE(SUBSTITUTE(実質収支比率等に係る経年分析!F$49,"▲","-"))),ROUND(VALUE(SUBSTITUTE(実質収支比率等に係る経年分析!F$49,"▲","-")),2),NA())</f>
        <v>-0.71</v>
      </c>
      <c r="C21" s="179">
        <f>IF(ISNUMBER(VALUE(SUBSTITUTE(実質収支比率等に係る経年分析!G$49,"▲","-"))),ROUND(VALUE(SUBSTITUTE(実質収支比率等に係る経年分析!G$49,"▲","-")),2),NA())</f>
        <v>-0.11</v>
      </c>
      <c r="D21" s="179">
        <f>IF(ISNUMBER(VALUE(SUBSTITUTE(実質収支比率等に係る経年分析!H$49,"▲","-"))),ROUND(VALUE(SUBSTITUTE(実質収支比率等に係る経年分析!H$49,"▲","-")),2),NA())</f>
        <v>-1.07</v>
      </c>
      <c r="E21" s="179">
        <f>IF(ISNUMBER(VALUE(SUBSTITUTE(実質収支比率等に係る経年分析!I$49,"▲","-"))),ROUND(VALUE(SUBSTITUTE(実質収支比率等に係る経年分析!I$49,"▲","-")),2),NA())</f>
        <v>0.18</v>
      </c>
      <c r="F21" s="179">
        <f>IF(ISNUMBER(VALUE(SUBSTITUTE(実質収支比率等に係る経年分析!J$49,"▲","-"))),ROUND(VALUE(SUBSTITUTE(実質収支比率等に係る経年分析!J$49,"▲","-")),2),NA())</f>
        <v>0</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1.0900000000000001</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一般会計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0.54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京都市後期高齢者医療特別会計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0.14000000000000001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0.18</v>
      </c>
    </row>
    <row r="31" spans="1:11" x14ac:dyDescent="0.15">
      <c r="A31" s="180" t="str">
        <f>IF(連結実質赤字比率に係る赤字・黒字の構成分析!C$39="",NA(),連結実質赤字比率に係る赤字・黒字の構成分析!C$39)</f>
        <v>京都市中央卸売市場第一市場特別会計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0.28999999999999998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0.28000000000000003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0.24</v>
      </c>
    </row>
    <row r="32" spans="1:11" x14ac:dyDescent="0.15">
      <c r="A32" s="180" t="str">
        <f>IF(連結実質赤字比率に係る赤字・黒字の構成分析!C$38="",NA(),連結実質赤字比率に係る赤字・黒字の構成分析!C$38)</f>
        <v>京都市国民健康保険事業特別会計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f>IF(ROUND(VALUE(SUBSTITUTE(連結実質赤字比率に係る赤字・黒字の構成分析!G$38,"▲", "-")), 2) &lt; 0, ABS(ROUND(VALUE(SUBSTITUTE(連結実質赤字比率に係る赤字・黒字の構成分析!G$38,"▲", "-")), 2)), NA())</f>
        <v>0.08</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15">
      <c r="A33" s="180" t="str">
        <f>IF(連結実質赤字比率に係る赤字・黒字の構成分析!C$37="",NA(),連結実質赤字比率に係る赤字・黒字の構成分析!C$37)</f>
        <v>京都市介護保険事業特別会計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0.48</v>
      </c>
    </row>
    <row r="34" spans="1:16" x14ac:dyDescent="0.15">
      <c r="A34" s="180" t="str">
        <f>IF(連結実質赤字比率に係る赤字・黒字の構成分析!C$36="",NA(),連結実質赤字比率に係る赤字・黒字の構成分析!C$36)</f>
        <v>京都市自動車運送事業特別会計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1.39</v>
      </c>
    </row>
    <row r="35" spans="1:16" x14ac:dyDescent="0.15">
      <c r="A35" s="180" t="str">
        <f>IF(連結実質赤字比率に係る赤字・黒字の構成分析!C$35="",NA(),連結実質赤字比率に係る赤字・黒字の構成分析!C$35)</f>
        <v>京都市公共下水道事業特別会計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4.8499999999999996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2.04</v>
      </c>
    </row>
    <row r="36" spans="1:16" x14ac:dyDescent="0.15">
      <c r="A36" s="180" t="str">
        <f>IF(連結実質赤字比率に係る赤字・黒字の構成分析!C$34="",NA(),連結実質赤字比率に係る赤字・黒字の構成分析!C$34)</f>
        <v>京都市水道事業特別会計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2.66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2.2200000000000002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83985</v>
      </c>
      <c r="E42" s="181"/>
      <c r="F42" s="181"/>
      <c r="G42" s="181">
        <f>'実質公債費比率（分子）の構造'!L$52</f>
        <v>84203</v>
      </c>
      <c r="H42" s="181"/>
      <c r="I42" s="181"/>
      <c r="J42" s="181">
        <f>'実質公債費比率（分子）の構造'!M$52</f>
        <v>83472</v>
      </c>
      <c r="K42" s="181"/>
      <c r="L42" s="181"/>
      <c r="M42" s="181">
        <f>'実質公債費比率（分子）の構造'!N$52</f>
        <v>87722</v>
      </c>
      <c r="N42" s="181"/>
      <c r="O42" s="181"/>
      <c r="P42" s="181">
        <f>'実質公債費比率（分子）の構造'!O$52</f>
        <v>84128</v>
      </c>
    </row>
    <row r="43" spans="1:16" x14ac:dyDescent="0.15">
      <c r="A43" s="181" t="s">
        <v>64</v>
      </c>
      <c r="B43" s="181">
        <f>'実質公債費比率（分子）の構造'!K$51</f>
        <v>3</v>
      </c>
      <c r="C43" s="181"/>
      <c r="D43" s="181"/>
      <c r="E43" s="181">
        <f>'実質公債費比率（分子）の構造'!L$51</f>
        <v>2</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922</v>
      </c>
      <c r="C44" s="181"/>
      <c r="D44" s="181"/>
      <c r="E44" s="181">
        <f>'実質公債費比率（分子）の構造'!L$50</f>
        <v>922</v>
      </c>
      <c r="F44" s="181"/>
      <c r="G44" s="181"/>
      <c r="H44" s="181">
        <f>'実質公債費比率（分子）の構造'!M$50</f>
        <v>832</v>
      </c>
      <c r="I44" s="181"/>
      <c r="J44" s="181"/>
      <c r="K44" s="181">
        <f>'実質公債費比率（分子）の構造'!N$50</f>
        <v>867</v>
      </c>
      <c r="L44" s="181"/>
      <c r="M44" s="181"/>
      <c r="N44" s="181">
        <f>'実質公債費比率（分子）の構造'!O$50</f>
        <v>868</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22765</v>
      </c>
      <c r="C46" s="181"/>
      <c r="D46" s="181"/>
      <c r="E46" s="181">
        <f>'実質公債費比率（分子）の構造'!L$48</f>
        <v>23221</v>
      </c>
      <c r="F46" s="181"/>
      <c r="G46" s="181"/>
      <c r="H46" s="181">
        <f>'実質公債費比率（分子）の構造'!M$48</f>
        <v>21138</v>
      </c>
      <c r="I46" s="181"/>
      <c r="J46" s="181"/>
      <c r="K46" s="181">
        <f>'実質公債費比率（分子）の構造'!N$48</f>
        <v>19486</v>
      </c>
      <c r="L46" s="181"/>
      <c r="M46" s="181"/>
      <c r="N46" s="181">
        <f>'実質公債費比率（分子）の構造'!O$48</f>
        <v>19946</v>
      </c>
      <c r="O46" s="181"/>
      <c r="P46" s="181"/>
    </row>
    <row r="47" spans="1:16" x14ac:dyDescent="0.15">
      <c r="A47" s="181" t="s">
        <v>68</v>
      </c>
      <c r="B47" s="181">
        <f>'実質公債費比率（分子）の構造'!K$47</f>
        <v>42673</v>
      </c>
      <c r="C47" s="181"/>
      <c r="D47" s="181"/>
      <c r="E47" s="181">
        <f>'実質公債費比率（分子）の構造'!L$47</f>
        <v>42685</v>
      </c>
      <c r="F47" s="181"/>
      <c r="G47" s="181"/>
      <c r="H47" s="181">
        <f>'実質公債費比率（分子）の構造'!M$47</f>
        <v>43080</v>
      </c>
      <c r="I47" s="181"/>
      <c r="J47" s="181"/>
      <c r="K47" s="181">
        <f>'実質公債費比率（分子）の構造'!N$47</f>
        <v>43789</v>
      </c>
      <c r="L47" s="181"/>
      <c r="M47" s="181"/>
      <c r="N47" s="181">
        <f>'実質公債費比率（分子）の構造'!O$47</f>
        <v>44580</v>
      </c>
      <c r="O47" s="181"/>
      <c r="P47" s="181"/>
    </row>
    <row r="48" spans="1:16" x14ac:dyDescent="0.15">
      <c r="A48" s="181" t="s">
        <v>69</v>
      </c>
      <c r="B48" s="181">
        <f>'実質公債費比率（分子）の構造'!K$46</f>
        <v>18162</v>
      </c>
      <c r="C48" s="181"/>
      <c r="D48" s="181"/>
      <c r="E48" s="181">
        <f>'実質公債費比率（分子）の構造'!L$46</f>
        <v>16380</v>
      </c>
      <c r="F48" s="181"/>
      <c r="G48" s="181"/>
      <c r="H48" s="181">
        <f>'実質公債費比率（分子）の構造'!M$46</f>
        <v>14540</v>
      </c>
      <c r="I48" s="181"/>
      <c r="J48" s="181"/>
      <c r="K48" s="181">
        <f>'実質公債費比率（分子）の構造'!N$46</f>
        <v>7877</v>
      </c>
      <c r="L48" s="181"/>
      <c r="M48" s="181"/>
      <c r="N48" s="181">
        <f>'実質公債費比率（分子）の構造'!O$46</f>
        <v>9241</v>
      </c>
      <c r="O48" s="181"/>
      <c r="P48" s="181"/>
    </row>
    <row r="49" spans="1:16" x14ac:dyDescent="0.15">
      <c r="A49" s="181" t="s">
        <v>70</v>
      </c>
      <c r="B49" s="181">
        <f>'実質公債費比率（分子）の構造'!K$45</f>
        <v>47553</v>
      </c>
      <c r="C49" s="181"/>
      <c r="D49" s="181"/>
      <c r="E49" s="181">
        <f>'実質公債費比率（分子）の構造'!L$45</f>
        <v>45817</v>
      </c>
      <c r="F49" s="181"/>
      <c r="G49" s="181"/>
      <c r="H49" s="181">
        <f>'実質公債費比率（分子）の構造'!M$45</f>
        <v>46003</v>
      </c>
      <c r="I49" s="181"/>
      <c r="J49" s="181"/>
      <c r="K49" s="181">
        <f>'実質公債費比率（分子）の構造'!N$45</f>
        <v>46834</v>
      </c>
      <c r="L49" s="181"/>
      <c r="M49" s="181"/>
      <c r="N49" s="181">
        <f>'実質公債費比率（分子）の構造'!O$45</f>
        <v>47591</v>
      </c>
      <c r="O49" s="181"/>
      <c r="P49" s="181"/>
    </row>
    <row r="50" spans="1:16" x14ac:dyDescent="0.15">
      <c r="A50" s="181" t="s">
        <v>71</v>
      </c>
      <c r="B50" s="181" t="e">
        <f>NA()</f>
        <v>#N/A</v>
      </c>
      <c r="C50" s="181">
        <f>IF(ISNUMBER('実質公債費比率（分子）の構造'!K$53),'実質公債費比率（分子）の構造'!K$53,NA())</f>
        <v>48093</v>
      </c>
      <c r="D50" s="181" t="e">
        <f>NA()</f>
        <v>#N/A</v>
      </c>
      <c r="E50" s="181" t="e">
        <f>NA()</f>
        <v>#N/A</v>
      </c>
      <c r="F50" s="181">
        <f>IF(ISNUMBER('実質公債費比率（分子）の構造'!L$53),'実質公債費比率（分子）の構造'!L$53,NA())</f>
        <v>44824</v>
      </c>
      <c r="G50" s="181" t="e">
        <f>NA()</f>
        <v>#N/A</v>
      </c>
      <c r="H50" s="181" t="e">
        <f>NA()</f>
        <v>#N/A</v>
      </c>
      <c r="I50" s="181">
        <f>IF(ISNUMBER('実質公債費比率（分子）の構造'!M$53),'実質公債費比率（分子）の構造'!M$53,NA())</f>
        <v>42121</v>
      </c>
      <c r="J50" s="181" t="e">
        <f>NA()</f>
        <v>#N/A</v>
      </c>
      <c r="K50" s="181" t="e">
        <f>NA()</f>
        <v>#N/A</v>
      </c>
      <c r="L50" s="181">
        <f>IF(ISNUMBER('実質公債費比率（分子）の構造'!N$53),'実質公債費比率（分子）の構造'!N$53,NA())</f>
        <v>31131</v>
      </c>
      <c r="M50" s="181" t="e">
        <f>NA()</f>
        <v>#N/A</v>
      </c>
      <c r="N50" s="181" t="e">
        <f>NA()</f>
        <v>#N/A</v>
      </c>
      <c r="O50" s="181">
        <f>IF(ISNUMBER('実質公債費比率（分子）の構造'!O$53),'実質公債費比率（分子）の構造'!O$53,NA())</f>
        <v>38098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705706</v>
      </c>
      <c r="E56" s="180"/>
      <c r="F56" s="180"/>
      <c r="G56" s="180">
        <f>'将来負担比率（分子）の構造'!J$52</f>
        <v>711322</v>
      </c>
      <c r="H56" s="180"/>
      <c r="I56" s="180"/>
      <c r="J56" s="180">
        <f>'将来負担比率（分子）の構造'!K$52</f>
        <v>714544</v>
      </c>
      <c r="K56" s="180"/>
      <c r="L56" s="180"/>
      <c r="M56" s="180">
        <f>'将来負担比率（分子）の構造'!L$52</f>
        <v>717027</v>
      </c>
      <c r="N56" s="180"/>
      <c r="O56" s="180"/>
      <c r="P56" s="180">
        <f>'将来負担比率（分子）の構造'!M$52</f>
        <v>724977</v>
      </c>
    </row>
    <row r="57" spans="1:16" x14ac:dyDescent="0.15">
      <c r="A57" s="180" t="s">
        <v>42</v>
      </c>
      <c r="B57" s="180"/>
      <c r="C57" s="180"/>
      <c r="D57" s="180">
        <f>'将来負担比率（分子）の構造'!I$51</f>
        <v>330251</v>
      </c>
      <c r="E57" s="180"/>
      <c r="F57" s="180"/>
      <c r="G57" s="180">
        <f>'将来負担比率（分子）の構造'!J$51</f>
        <v>321373</v>
      </c>
      <c r="H57" s="180"/>
      <c r="I57" s="180"/>
      <c r="J57" s="180">
        <f>'将来負担比率（分子）の構造'!K$51</f>
        <v>325249</v>
      </c>
      <c r="K57" s="180"/>
      <c r="L57" s="180"/>
      <c r="M57" s="180">
        <f>'将来負担比率（分子）の構造'!L$51</f>
        <v>319617</v>
      </c>
      <c r="N57" s="180"/>
      <c r="O57" s="180"/>
      <c r="P57" s="180">
        <f>'将来負担比率（分子）の構造'!M$51</f>
        <v>307248</v>
      </c>
    </row>
    <row r="58" spans="1:16" x14ac:dyDescent="0.15">
      <c r="A58" s="180" t="s">
        <v>41</v>
      </c>
      <c r="B58" s="180"/>
      <c r="C58" s="180"/>
      <c r="D58" s="180">
        <f>'将来負担比率（分子）の構造'!I$50</f>
        <v>119888</v>
      </c>
      <c r="E58" s="180"/>
      <c r="F58" s="180"/>
      <c r="G58" s="180">
        <f>'将来負担比率（分子）の構造'!J$50</f>
        <v>127769</v>
      </c>
      <c r="H58" s="180"/>
      <c r="I58" s="180"/>
      <c r="J58" s="180">
        <f>'将来負担比率（分子）の構造'!K$50</f>
        <v>124094</v>
      </c>
      <c r="K58" s="180"/>
      <c r="L58" s="180"/>
      <c r="M58" s="180">
        <f>'将来負担比率（分子）の構造'!L$50</f>
        <v>150341</v>
      </c>
      <c r="N58" s="180"/>
      <c r="O58" s="180"/>
      <c r="P58" s="180">
        <f>'将来負担比率（分子）の構造'!M$50</f>
        <v>165598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4130</v>
      </c>
      <c r="C61" s="180"/>
      <c r="D61" s="180"/>
      <c r="E61" s="180">
        <f>'将来負担比率（分子）の構造'!J$46</f>
        <v>6208</v>
      </c>
      <c r="F61" s="180"/>
      <c r="G61" s="180"/>
      <c r="H61" s="180">
        <f>'将来負担比率（分子）の構造'!K$46</f>
        <v>3251</v>
      </c>
      <c r="I61" s="180"/>
      <c r="J61" s="180"/>
      <c r="K61" s="180">
        <f>'将来負担比率（分子）の構造'!L$46</f>
        <v>1108</v>
      </c>
      <c r="L61" s="180"/>
      <c r="M61" s="180"/>
      <c r="N61" s="180">
        <f>'将来負担比率（分子）の構造'!M$46</f>
        <v>2626</v>
      </c>
      <c r="O61" s="180"/>
      <c r="P61" s="180"/>
    </row>
    <row r="62" spans="1:16" x14ac:dyDescent="0.15">
      <c r="A62" s="180" t="s">
        <v>35</v>
      </c>
      <c r="B62" s="180">
        <f>'将来負担比率（分子）の構造'!I$45</f>
        <v>84144</v>
      </c>
      <c r="C62" s="180"/>
      <c r="D62" s="180"/>
      <c r="E62" s="180">
        <f>'将来負担比率（分子）の構造'!J$45</f>
        <v>78466</v>
      </c>
      <c r="F62" s="180"/>
      <c r="G62" s="180"/>
      <c r="H62" s="180">
        <f>'将来負担比率（分子）の構造'!K$45</f>
        <v>77573</v>
      </c>
      <c r="I62" s="180"/>
      <c r="J62" s="180"/>
      <c r="K62" s="180">
        <f>'将来負担比率（分子）の構造'!L$45</f>
        <v>109778</v>
      </c>
      <c r="L62" s="180"/>
      <c r="M62" s="180"/>
      <c r="N62" s="180">
        <f>'将来負担比率（分子）の構造'!M$45</f>
        <v>101967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297998</v>
      </c>
      <c r="C64" s="180"/>
      <c r="D64" s="180"/>
      <c r="E64" s="180">
        <f>'将来負担比率（分子）の構造'!J$43</f>
        <v>292523</v>
      </c>
      <c r="F64" s="180"/>
      <c r="G64" s="180"/>
      <c r="H64" s="180">
        <f>'将来負担比率（分子）の構造'!K$43</f>
        <v>284539</v>
      </c>
      <c r="I64" s="180"/>
      <c r="J64" s="180"/>
      <c r="K64" s="180">
        <f>'将来負担比率（分子）の構造'!L$43</f>
        <v>253236</v>
      </c>
      <c r="L64" s="180"/>
      <c r="M64" s="180"/>
      <c r="N64" s="180">
        <f>'将来負担比率（分子）の構造'!M$43</f>
        <v>227784</v>
      </c>
      <c r="O64" s="180"/>
      <c r="P64" s="180"/>
    </row>
    <row r="65" spans="1:16" x14ac:dyDescent="0.15">
      <c r="A65" s="180" t="s">
        <v>32</v>
      </c>
      <c r="B65" s="180">
        <f>'将来負担比率（分子）の構造'!I$42</f>
        <v>14792</v>
      </c>
      <c r="C65" s="180"/>
      <c r="D65" s="180"/>
      <c r="E65" s="180">
        <f>'将来負担比率（分子）の構造'!J$42</f>
        <v>12719</v>
      </c>
      <c r="F65" s="180"/>
      <c r="G65" s="180"/>
      <c r="H65" s="180">
        <f>'将来負担比率（分子）の構造'!K$42</f>
        <v>10537</v>
      </c>
      <c r="I65" s="180"/>
      <c r="J65" s="180"/>
      <c r="K65" s="180">
        <f>'将来負担比率（分子）の構造'!L$42</f>
        <v>8977</v>
      </c>
      <c r="L65" s="180"/>
      <c r="M65" s="180"/>
      <c r="N65" s="180">
        <f>'将来負担比率（分子）の構造'!M$42</f>
        <v>7557</v>
      </c>
      <c r="O65" s="180"/>
      <c r="P65" s="180"/>
    </row>
    <row r="66" spans="1:16" x14ac:dyDescent="0.15">
      <c r="A66" s="180" t="s">
        <v>31</v>
      </c>
      <c r="B66" s="180">
        <f>'将来負担比率（分子）の構造'!I$41</f>
        <v>1427474</v>
      </c>
      <c r="C66" s="180"/>
      <c r="D66" s="180"/>
      <c r="E66" s="180">
        <f>'将来負担比率（分子）の構造'!J$41</f>
        <v>1448728</v>
      </c>
      <c r="F66" s="180"/>
      <c r="G66" s="180"/>
      <c r="H66" s="180">
        <f>'将来負担比率（分子）の構造'!K$41</f>
        <v>1457994</v>
      </c>
      <c r="I66" s="180"/>
      <c r="J66" s="180"/>
      <c r="K66" s="180">
        <f>'将来負担比率（分子）の構造'!L$41</f>
        <v>1489847</v>
      </c>
      <c r="L66" s="180"/>
      <c r="M66" s="180"/>
      <c r="N66" s="180">
        <f>'将来負担比率（分子）の構造'!M$41</f>
        <v>1518531</v>
      </c>
      <c r="O66" s="180"/>
      <c r="P66" s="180"/>
    </row>
    <row r="67" spans="1:16" x14ac:dyDescent="0.15">
      <c r="A67" s="180" t="s">
        <v>75</v>
      </c>
      <c r="B67" s="180" t="e">
        <f>NA()</f>
        <v>#N/A</v>
      </c>
      <c r="C67" s="180">
        <f>IF(ISNUMBER('将来負担比率（分子）の構造'!I$53), IF('将来負担比率（分子）の構造'!I$53 &lt; 0, 0, '将来負担比率（分子）の構造'!I$53), NA())</f>
        <v>672693</v>
      </c>
      <c r="D67" s="180" t="e">
        <f>NA()</f>
        <v>#N/A</v>
      </c>
      <c r="E67" s="180" t="e">
        <f>NA()</f>
        <v>#N/A</v>
      </c>
      <c r="F67" s="180">
        <f>IF(ISNUMBER('将来負担比率（分子）の構造'!J$53), IF('将来負担比率（分子）の構造'!J$53 &lt; 0, 0, '将来負担比率（分子）の構造'!J$53), NA())</f>
        <v>678180</v>
      </c>
      <c r="G67" s="180" t="e">
        <f>NA()</f>
        <v>#N/A</v>
      </c>
      <c r="H67" s="180" t="e">
        <f>NA()</f>
        <v>#N/A</v>
      </c>
      <c r="I67" s="180">
        <f>IF(ISNUMBER('将来負担比率（分子）の構造'!K$53), IF('将来負担比率（分子）の構造'!K$53 &lt; 0, 0, '将来負担比率（分子）の構造'!K$53), NA())</f>
        <v>670006</v>
      </c>
      <c r="J67" s="180" t="e">
        <f>NA()</f>
        <v>#N/A</v>
      </c>
      <c r="K67" s="180" t="e">
        <f>NA()</f>
        <v>#N/A</v>
      </c>
      <c r="L67" s="180">
        <f>IF(ISNUMBER('将来負担比率（分子）の構造'!L$53), IF('将来負担比率（分子）の構造'!L$53 &lt; 0, 0, '将来負担比率（分子）の構造'!L$53), NA())</f>
        <v>675961</v>
      </c>
      <c r="M67" s="180" t="e">
        <f>NA()</f>
        <v>#N/A</v>
      </c>
      <c r="N67" s="180" t="e">
        <f>NA()</f>
        <v>#N/A</v>
      </c>
      <c r="O67" s="180">
        <f>IF(ISNUMBER('将来負担比率（分子）の構造'!M$53), IF('将来負担比率（分子）の構造'!M$53 &lt; 0, 0, '将来負担比率（分子）の構造'!M$53), NA())</f>
        <v>660642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t="str">
        <f>基金残高に係る経年分析!F55</f>
        <v>-</v>
      </c>
      <c r="C72" s="184">
        <f>基金残高に係る経年分析!G55</f>
        <v>3197</v>
      </c>
      <c r="D72" s="184">
        <f>基金残高に係る経年分析!H55</f>
        <v>3557</v>
      </c>
    </row>
    <row r="73" spans="1:16" x14ac:dyDescent="0.15">
      <c r="A73" s="183" t="s">
        <v>78</v>
      </c>
      <c r="B73" s="184" t="str">
        <f>基金残高に係る経年分析!F56</f>
        <v>-</v>
      </c>
      <c r="C73" s="184" t="str">
        <f>基金残高に係る経年分析!G56</f>
        <v>-</v>
      </c>
      <c r="D73" s="184">
        <f>基金残高に係る経年分析!H56</f>
        <v>238</v>
      </c>
    </row>
    <row r="74" spans="1:16" x14ac:dyDescent="0.15">
      <c r="A74" s="183" t="s">
        <v>79</v>
      </c>
      <c r="B74" s="184">
        <f>基金残高に係る経年分析!F57</f>
        <v>37304</v>
      </c>
      <c r="C74" s="184">
        <f>基金残高に係る経年分析!G57</f>
        <v>40433</v>
      </c>
      <c r="D74" s="184">
        <f>基金残高に係る経年分析!H57</f>
        <v>36945</v>
      </c>
    </row>
  </sheetData>
  <sheetProtection algorithmName="SHA-512" hashValue="y7WpBFYROXFbsdIlK/DDMCVjyPf5NhCChDRBzwJvzS3y0jv68OhSL5ZavKybIBHN5USeAnuhCTbz7hBnixUgBg==" saltValue="LQA3VP93AL9oX3lBbnAh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2020-03-11T05:56:31Z</cp:lastPrinted>
  <dcterms:created xsi:type="dcterms:W3CDTF">2020-02-10T04:35:32Z</dcterms:created>
  <dcterms:modified xsi:type="dcterms:W3CDTF">2020-10-08T06:43:41Z</dcterms:modified>
</cp:coreProperties>
</file>