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haych207\Desktop\"/>
    </mc:Choice>
  </mc:AlternateContent>
  <xr:revisionPtr revIDLastSave="0" documentId="13_ncr:1_{C0A08945-9224-46B9-A301-577D17DD6169}" xr6:coauthVersionLast="47" xr6:coauthVersionMax="47" xr10:uidLastSave="{00000000-0000-0000-0000-000000000000}"/>
  <bookViews>
    <workbookView xWindow="-120" yWindow="-120" windowWidth="29040" windowHeight="15720" xr2:uid="{00000000-000D-0000-FFFF-FFFF00000000}"/>
  </bookViews>
  <sheets>
    <sheet name="　入　力　画　面　" sheetId="2" r:id="rId1"/>
    <sheet name="　印　刷　画　面　" sheetId="1" r:id="rId2"/>
    <sheet name="退職所得に係る納入申告書等" sheetId="6" r:id="rId3"/>
    <sheet name="納期表" sheetId="8"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6" l="1"/>
  <c r="A15" i="1"/>
  <c r="N15" i="1" s="1"/>
  <c r="A14" i="1"/>
  <c r="O14" i="1" s="1"/>
  <c r="A13" i="1"/>
  <c r="K12" i="1" s="1"/>
  <c r="K14" i="1" l="1"/>
  <c r="L14" i="1"/>
  <c r="M15" i="1"/>
  <c r="J14" i="1"/>
  <c r="M14" i="1"/>
  <c r="I15" i="1"/>
  <c r="J15" i="1"/>
  <c r="K15" i="1"/>
  <c r="N14" i="1"/>
  <c r="O15" i="1"/>
  <c r="H14" i="1"/>
  <c r="P14" i="1"/>
  <c r="AG14" i="1" s="1"/>
  <c r="I14" i="1"/>
  <c r="H15" i="1"/>
  <c r="P15" i="1"/>
  <c r="AG15" i="1" s="1"/>
  <c r="L15" i="1"/>
  <c r="N12" i="1"/>
  <c r="L12" i="1"/>
  <c r="P12" i="1"/>
  <c r="I12" i="1"/>
  <c r="M12" i="1"/>
  <c r="O12" i="1"/>
  <c r="J12" i="1"/>
  <c r="H12" i="1"/>
  <c r="V630" i="8"/>
  <c r="V782" i="8"/>
  <c r="V783" i="8"/>
  <c r="S25" i="8"/>
  <c r="S138" i="8"/>
  <c r="S140" i="8"/>
  <c r="S394" i="8"/>
  <c r="S480" i="8"/>
  <c r="S481" i="8"/>
  <c r="S664" i="8"/>
  <c r="S706" i="8"/>
  <c r="S708" i="8"/>
  <c r="S834" i="8"/>
  <c r="S877" i="8"/>
  <c r="S878" i="8"/>
  <c r="S1005" i="8"/>
  <c r="S1048" i="8"/>
  <c r="S1049" i="8"/>
  <c r="U24" i="8"/>
  <c r="U40" i="8"/>
  <c r="T41" i="8"/>
  <c r="U88" i="8"/>
  <c r="U104" i="8"/>
  <c r="T105" i="8"/>
  <c r="U152" i="8"/>
  <c r="U168" i="8"/>
  <c r="T169" i="8"/>
  <c r="U216" i="8"/>
  <c r="U232" i="8"/>
  <c r="T233" i="8"/>
  <c r="U264" i="8"/>
  <c r="U268" i="8"/>
  <c r="U280" i="8"/>
  <c r="U300" i="8"/>
  <c r="T313" i="8"/>
  <c r="U316" i="8"/>
  <c r="T345" i="8"/>
  <c r="U360" i="8"/>
  <c r="T361" i="8"/>
  <c r="U392" i="8"/>
  <c r="U396" i="8"/>
  <c r="U408" i="8"/>
  <c r="U428" i="8"/>
  <c r="T441" i="8"/>
  <c r="U444" i="8"/>
  <c r="T473" i="8"/>
  <c r="U488" i="8"/>
  <c r="T489" i="8"/>
  <c r="U520" i="8"/>
  <c r="U524" i="8"/>
  <c r="U536" i="8"/>
  <c r="U556" i="8"/>
  <c r="T569" i="8"/>
  <c r="U572" i="8"/>
  <c r="T601" i="8"/>
  <c r="U616" i="8"/>
  <c r="T617" i="8"/>
  <c r="U648" i="8"/>
  <c r="U652" i="8"/>
  <c r="U664" i="8"/>
  <c r="U684" i="8"/>
  <c r="T697" i="8"/>
  <c r="U700" i="8"/>
  <c r="T729" i="8"/>
  <c r="U744" i="8"/>
  <c r="T745" i="8"/>
  <c r="U776" i="8"/>
  <c r="U780" i="8"/>
  <c r="U792" i="8"/>
  <c r="U812" i="8"/>
  <c r="T825" i="8"/>
  <c r="U828" i="8"/>
  <c r="T857" i="8"/>
  <c r="U872" i="8"/>
  <c r="T873" i="8"/>
  <c r="U902" i="8"/>
  <c r="T905" i="8"/>
  <c r="T913" i="8"/>
  <c r="U926" i="8"/>
  <c r="T935" i="8"/>
  <c r="T937" i="8"/>
  <c r="T943" i="8"/>
  <c r="T946" i="8"/>
  <c r="T948" i="8"/>
  <c r="T954" i="8"/>
  <c r="U956" i="8"/>
  <c r="T958" i="8"/>
  <c r="U962" i="8"/>
  <c r="U964" i="8"/>
  <c r="T966" i="8"/>
  <c r="U970" i="8"/>
  <c r="U972" i="8"/>
  <c r="T974" i="8"/>
  <c r="U978" i="8"/>
  <c r="U980" i="8"/>
  <c r="T982" i="8"/>
  <c r="U986" i="8"/>
  <c r="U988" i="8"/>
  <c r="T990" i="8"/>
  <c r="U994" i="8"/>
  <c r="U996" i="8"/>
  <c r="T998" i="8"/>
  <c r="U1002" i="8"/>
  <c r="U1004" i="8"/>
  <c r="T1006" i="8"/>
  <c r="U1010" i="8"/>
  <c r="U1012" i="8"/>
  <c r="T1014" i="8"/>
  <c r="U1018" i="8"/>
  <c r="U1020" i="8"/>
  <c r="T1022" i="8"/>
  <c r="U1026" i="8"/>
  <c r="U1028" i="8"/>
  <c r="T1030" i="8"/>
  <c r="U1034" i="8"/>
  <c r="U1036" i="8"/>
  <c r="T1038" i="8"/>
  <c r="U1042" i="8"/>
  <c r="U1044" i="8"/>
  <c r="T1045" i="8"/>
  <c r="U1048" i="8"/>
  <c r="T1050" i="8"/>
  <c r="U1050" i="8"/>
  <c r="T1054" i="8"/>
  <c r="T1055" i="8"/>
  <c r="T1056" i="8"/>
  <c r="T1059" i="8"/>
  <c r="U1060" i="8"/>
  <c r="T1061" i="8"/>
  <c r="U1064" i="8"/>
  <c r="T1066" i="8"/>
  <c r="U1066" i="8"/>
  <c r="T1070" i="8"/>
  <c r="T1071" i="8"/>
  <c r="T1072" i="8"/>
  <c r="T1075" i="8"/>
  <c r="U1076" i="8"/>
  <c r="T1077" i="8"/>
  <c r="U1080" i="8"/>
  <c r="T1082" i="8"/>
  <c r="U1082" i="8"/>
  <c r="T1086" i="8"/>
  <c r="T1087" i="8"/>
  <c r="T1088" i="8"/>
  <c r="T1091" i="8"/>
  <c r="U1092" i="8"/>
  <c r="T1093" i="8"/>
  <c r="U1096" i="8"/>
  <c r="T1098" i="8"/>
  <c r="U1098" i="8"/>
  <c r="T1102" i="8"/>
  <c r="T1103" i="8"/>
  <c r="T1104" i="8"/>
  <c r="T1107" i="8"/>
  <c r="U1108" i="8"/>
  <c r="T1109" i="8"/>
  <c r="U1112" i="8"/>
  <c r="T1114" i="8"/>
  <c r="U1114" i="8"/>
  <c r="T1118" i="8"/>
  <c r="T1119" i="8"/>
  <c r="T1120" i="8"/>
  <c r="B10" i="2"/>
  <c r="B10" i="6" s="1"/>
  <c r="X20" i="8"/>
  <c r="W18" i="8"/>
  <c r="N2" i="8"/>
  <c r="H2" i="8"/>
  <c r="V478" i="8" s="1"/>
  <c r="AC6" i="2"/>
  <c r="AE3" i="2" s="1"/>
  <c r="AC5" i="2"/>
  <c r="AE2" i="2" s="1"/>
  <c r="C18" i="6"/>
  <c r="R28" i="6" s="1"/>
  <c r="D10" i="6"/>
  <c r="L21" i="6"/>
  <c r="AX25" i="6" s="1"/>
  <c r="L15" i="2"/>
  <c r="A17" i="1" s="1"/>
  <c r="AC8" i="2"/>
  <c r="AC7" i="2"/>
  <c r="AE5" i="2" s="1"/>
  <c r="X18" i="8"/>
  <c r="Z18" i="8"/>
  <c r="C16" i="6"/>
  <c r="R26" i="6" s="1"/>
  <c r="C21" i="1"/>
  <c r="AK21" i="1" s="1"/>
  <c r="C23" i="1"/>
  <c r="AK23" i="1" s="1"/>
  <c r="I10" i="1"/>
  <c r="AQ10" i="1" s="1"/>
  <c r="AE8" i="2"/>
  <c r="AE7" i="2"/>
  <c r="AE4" i="2"/>
  <c r="B9" i="1"/>
  <c r="S9" i="1" s="1"/>
  <c r="V8" i="8"/>
  <c r="V12" i="8"/>
  <c r="V16" i="8"/>
  <c r="V20" i="8"/>
  <c r="V24" i="8"/>
  <c r="V28" i="8"/>
  <c r="V32" i="8"/>
  <c r="V36" i="8"/>
  <c r="V40" i="8"/>
  <c r="V44" i="8"/>
  <c r="V48" i="8"/>
  <c r="V52" i="8"/>
  <c r="V56" i="8"/>
  <c r="V60" i="8"/>
  <c r="V64" i="8"/>
  <c r="V68" i="8"/>
  <c r="V72" i="8"/>
  <c r="V76" i="8"/>
  <c r="V80" i="8"/>
  <c r="V84" i="8"/>
  <c r="V88" i="8"/>
  <c r="V92" i="8"/>
  <c r="V96" i="8"/>
  <c r="V100" i="8"/>
  <c r="V104" i="8"/>
  <c r="V108" i="8"/>
  <c r="V112" i="8"/>
  <c r="V116" i="8"/>
  <c r="V120" i="8"/>
  <c r="V124" i="8"/>
  <c r="V128" i="8"/>
  <c r="V132" i="8"/>
  <c r="V136" i="8"/>
  <c r="V140" i="8"/>
  <c r="V144" i="8"/>
  <c r="V148" i="8"/>
  <c r="V152" i="8"/>
  <c r="V156" i="8"/>
  <c r="V160" i="8"/>
  <c r="V164" i="8"/>
  <c r="V168" i="8"/>
  <c r="V172" i="8"/>
  <c r="V176" i="8"/>
  <c r="V180" i="8"/>
  <c r="V184" i="8"/>
  <c r="V188" i="8"/>
  <c r="V192" i="8"/>
  <c r="V196" i="8"/>
  <c r="V200" i="8"/>
  <c r="V204" i="8"/>
  <c r="V208" i="8"/>
  <c r="V212" i="8"/>
  <c r="V216" i="8"/>
  <c r="V220" i="8"/>
  <c r="V224" i="8"/>
  <c r="V228" i="8"/>
  <c r="V232" i="8"/>
  <c r="V236" i="8"/>
  <c r="V240" i="8"/>
  <c r="V244" i="8"/>
  <c r="V248" i="8"/>
  <c r="V252" i="8"/>
  <c r="V256" i="8"/>
  <c r="V260" i="8"/>
  <c r="V264" i="8"/>
  <c r="V268" i="8"/>
  <c r="V272" i="8"/>
  <c r="V276" i="8"/>
  <c r="V280" i="8"/>
  <c r="V284" i="8"/>
  <c r="V288" i="8"/>
  <c r="V292" i="8"/>
  <c r="V296" i="8"/>
  <c r="V300" i="8"/>
  <c r="V304" i="8"/>
  <c r="V308" i="8"/>
  <c r="V312" i="8"/>
  <c r="V316" i="8"/>
  <c r="V320" i="8"/>
  <c r="V324" i="8"/>
  <c r="V328" i="8"/>
  <c r="V332" i="8"/>
  <c r="V336" i="8"/>
  <c r="V340" i="8"/>
  <c r="V344" i="8"/>
  <c r="V7" i="8"/>
  <c r="V13" i="8"/>
  <c r="V18" i="8"/>
  <c r="V23" i="8"/>
  <c r="V29" i="8"/>
  <c r="V34" i="8"/>
  <c r="V39" i="8"/>
  <c r="V45" i="8"/>
  <c r="V50" i="8"/>
  <c r="V55" i="8"/>
  <c r="V61" i="8"/>
  <c r="V66" i="8"/>
  <c r="V71" i="8"/>
  <c r="V77" i="8"/>
  <c r="V82" i="8"/>
  <c r="V87" i="8"/>
  <c r="V93" i="8"/>
  <c r="V98" i="8"/>
  <c r="V103" i="8"/>
  <c r="V109" i="8"/>
  <c r="V114" i="8"/>
  <c r="V119" i="8"/>
  <c r="V125" i="8"/>
  <c r="V130" i="8"/>
  <c r="V135" i="8"/>
  <c r="V141" i="8"/>
  <c r="V146" i="8"/>
  <c r="V151" i="8"/>
  <c r="V157" i="8"/>
  <c r="V162" i="8"/>
  <c r="V167" i="8"/>
  <c r="V173" i="8"/>
  <c r="V178" i="8"/>
  <c r="V183" i="8"/>
  <c r="V189" i="8"/>
  <c r="V194" i="8"/>
  <c r="V199" i="8"/>
  <c r="V205" i="8"/>
  <c r="V210" i="8"/>
  <c r="V215" i="8"/>
  <c r="V221" i="8"/>
  <c r="V226" i="8"/>
  <c r="V231" i="8"/>
  <c r="V237" i="8"/>
  <c r="V242" i="8"/>
  <c r="V247" i="8"/>
  <c r="V253" i="8"/>
  <c r="V258" i="8"/>
  <c r="V263" i="8"/>
  <c r="V269" i="8"/>
  <c r="V274" i="8"/>
  <c r="V279" i="8"/>
  <c r="V285" i="8"/>
  <c r="V290" i="8"/>
  <c r="V295" i="8"/>
  <c r="V301" i="8"/>
  <c r="V306" i="8"/>
  <c r="V311" i="8"/>
  <c r="V317" i="8"/>
  <c r="V322" i="8"/>
  <c r="V327" i="8"/>
  <c r="V333" i="8"/>
  <c r="V338" i="8"/>
  <c r="V343" i="8"/>
  <c r="V348" i="8"/>
  <c r="V352" i="8"/>
  <c r="V356" i="8"/>
  <c r="V360" i="8"/>
  <c r="V364" i="8"/>
  <c r="V368" i="8"/>
  <c r="V372" i="8"/>
  <c r="V376" i="8"/>
  <c r="V380" i="8"/>
  <c r="V384" i="8"/>
  <c r="V388" i="8"/>
  <c r="V392" i="8"/>
  <c r="V396" i="8"/>
  <c r="V400" i="8"/>
  <c r="V404" i="8"/>
  <c r="V408" i="8"/>
  <c r="V412" i="8"/>
  <c r="V416" i="8"/>
  <c r="V420" i="8"/>
  <c r="V424" i="8"/>
  <c r="V428" i="8"/>
  <c r="V9" i="8"/>
  <c r="V15" i="8"/>
  <c r="V22" i="8"/>
  <c r="V30" i="8"/>
  <c r="V37" i="8"/>
  <c r="V43" i="8"/>
  <c r="V51" i="8"/>
  <c r="V58" i="8"/>
  <c r="V65" i="8"/>
  <c r="V73" i="8"/>
  <c r="V79" i="8"/>
  <c r="V86" i="8"/>
  <c r="V94" i="8"/>
  <c r="V101" i="8"/>
  <c r="V107" i="8"/>
  <c r="V115" i="8"/>
  <c r="V122" i="8"/>
  <c r="V129" i="8"/>
  <c r="V137" i="8"/>
  <c r="V143" i="8"/>
  <c r="V150" i="8"/>
  <c r="V158" i="8"/>
  <c r="V165" i="8"/>
  <c r="V171" i="8"/>
  <c r="V179" i="8"/>
  <c r="V186" i="8"/>
  <c r="V193" i="8"/>
  <c r="V201" i="8"/>
  <c r="V207" i="8"/>
  <c r="V214" i="8"/>
  <c r="V222" i="8"/>
  <c r="V229" i="8"/>
  <c r="V235" i="8"/>
  <c r="V243" i="8"/>
  <c r="V250" i="8"/>
  <c r="V257" i="8"/>
  <c r="V265" i="8"/>
  <c r="V271" i="8"/>
  <c r="V278" i="8"/>
  <c r="V286" i="8"/>
  <c r="V293" i="8"/>
  <c r="V299" i="8"/>
  <c r="V307" i="8"/>
  <c r="V314" i="8"/>
  <c r="V321" i="8"/>
  <c r="V329" i="8"/>
  <c r="V335" i="8"/>
  <c r="V342" i="8"/>
  <c r="V349" i="8"/>
  <c r="V354" i="8"/>
  <c r="V359" i="8"/>
  <c r="V365" i="8"/>
  <c r="V370" i="8"/>
  <c r="V375" i="8"/>
  <c r="V381" i="8"/>
  <c r="V386" i="8"/>
  <c r="V391" i="8"/>
  <c r="V397" i="8"/>
  <c r="V402" i="8"/>
  <c r="V407" i="8"/>
  <c r="V413" i="8"/>
  <c r="V418" i="8"/>
  <c r="V423" i="8"/>
  <c r="V429" i="8"/>
  <c r="V433" i="8"/>
  <c r="V437" i="8"/>
  <c r="V441" i="8"/>
  <c r="V445" i="8"/>
  <c r="V449" i="8"/>
  <c r="V453" i="8"/>
  <c r="V457" i="8"/>
  <c r="V461" i="8"/>
  <c r="V465" i="8"/>
  <c r="V469" i="8"/>
  <c r="V473" i="8"/>
  <c r="V477" i="8"/>
  <c r="V481" i="8"/>
  <c r="V485" i="8"/>
  <c r="V489" i="8"/>
  <c r="V493" i="8"/>
  <c r="V497" i="8"/>
  <c r="V501" i="8"/>
  <c r="V505" i="8"/>
  <c r="V509" i="8"/>
  <c r="V513" i="8"/>
  <c r="V517" i="8"/>
  <c r="V521" i="8"/>
  <c r="V525" i="8"/>
  <c r="V529" i="8"/>
  <c r="V533" i="8"/>
  <c r="V537" i="8"/>
  <c r="V541" i="8"/>
  <c r="V545" i="8"/>
  <c r="V549" i="8"/>
  <c r="V553" i="8"/>
  <c r="V557" i="8"/>
  <c r="V561" i="8"/>
  <c r="V565" i="8"/>
  <c r="V569" i="8"/>
  <c r="V573" i="8"/>
  <c r="V577" i="8"/>
  <c r="V581" i="8"/>
  <c r="V585" i="8"/>
  <c r="V589" i="8"/>
  <c r="V593" i="8"/>
  <c r="V597" i="8"/>
  <c r="V601" i="8"/>
  <c r="V605" i="8"/>
  <c r="V609" i="8"/>
  <c r="V613" i="8"/>
  <c r="V617" i="8"/>
  <c r="V621" i="8"/>
  <c r="V625" i="8"/>
  <c r="V629" i="8"/>
  <c r="V633" i="8"/>
  <c r="V637" i="8"/>
  <c r="V641" i="8"/>
  <c r="V645" i="8"/>
  <c r="V649" i="8"/>
  <c r="V653" i="8"/>
  <c r="V657" i="8"/>
  <c r="V661" i="8"/>
  <c r="V665" i="8"/>
  <c r="V669" i="8"/>
  <c r="V673" i="8"/>
  <c r="V677" i="8"/>
  <c r="V681" i="8"/>
  <c r="V685" i="8"/>
  <c r="V689" i="8"/>
  <c r="V693" i="8"/>
  <c r="V697" i="8"/>
  <c r="V701" i="8"/>
  <c r="V705" i="8"/>
  <c r="V709" i="8"/>
  <c r="V713" i="8"/>
  <c r="V717" i="8"/>
  <c r="V721" i="8"/>
  <c r="V725" i="8"/>
  <c r="V729" i="8"/>
  <c r="V733" i="8"/>
  <c r="V737" i="8"/>
  <c r="V741" i="8"/>
  <c r="V745" i="8"/>
  <c r="V749" i="8"/>
  <c r="V753" i="8"/>
  <c r="V757" i="8"/>
  <c r="V761" i="8"/>
  <c r="V765" i="8"/>
  <c r="V769" i="8"/>
  <c r="V773" i="8"/>
  <c r="V777" i="8"/>
  <c r="V781" i="8"/>
  <c r="V785" i="8"/>
  <c r="V789" i="8"/>
  <c r="V793" i="8"/>
  <c r="V797" i="8"/>
  <c r="V801" i="8"/>
  <c r="V805" i="8"/>
  <c r="V809" i="8"/>
  <c r="V813" i="8"/>
  <c r="V817" i="8"/>
  <c r="V821" i="8"/>
  <c r="V825" i="8"/>
  <c r="V829" i="8"/>
  <c r="V833" i="8"/>
  <c r="V837" i="8"/>
  <c r="V841" i="8"/>
  <c r="V845" i="8"/>
  <c r="V849" i="8"/>
  <c r="V853" i="8"/>
  <c r="V10" i="8"/>
  <c r="V19" i="8"/>
  <c r="V27" i="8"/>
  <c r="V38" i="8"/>
  <c r="V47" i="8"/>
  <c r="V57" i="8"/>
  <c r="V67" i="8"/>
  <c r="V75" i="8"/>
  <c r="V85" i="8"/>
  <c r="V95" i="8"/>
  <c r="V105" i="8"/>
  <c r="V113" i="8"/>
  <c r="V123" i="8"/>
  <c r="V133" i="8"/>
  <c r="V142" i="8"/>
  <c r="V153" i="8"/>
  <c r="V161" i="8"/>
  <c r="V170" i="8"/>
  <c r="V181" i="8"/>
  <c r="V190" i="8"/>
  <c r="V198" i="8"/>
  <c r="V209" i="8"/>
  <c r="V218" i="8"/>
  <c r="V227" i="8"/>
  <c r="V238" i="8"/>
  <c r="V246" i="8"/>
  <c r="V255" i="8"/>
  <c r="V266" i="8"/>
  <c r="V275" i="8"/>
  <c r="V283" i="8"/>
  <c r="V294" i="8"/>
  <c r="V303" i="8"/>
  <c r="V313" i="8"/>
  <c r="V323" i="8"/>
  <c r="V331" i="8"/>
  <c r="V341" i="8"/>
  <c r="V350" i="8"/>
  <c r="V357" i="8"/>
  <c r="V363" i="8"/>
  <c r="V371" i="8"/>
  <c r="V378" i="8"/>
  <c r="V385" i="8"/>
  <c r="V393" i="8"/>
  <c r="V399" i="8"/>
  <c r="V406" i="8"/>
  <c r="V414" i="8"/>
  <c r="V421" i="8"/>
  <c r="V427" i="8"/>
  <c r="V434" i="8"/>
  <c r="V439" i="8"/>
  <c r="V444" i="8"/>
  <c r="V450" i="8"/>
  <c r="V455" i="8"/>
  <c r="V460" i="8"/>
  <c r="V466" i="8"/>
  <c r="V471" i="8"/>
  <c r="V476" i="8"/>
  <c r="V482" i="8"/>
  <c r="V487" i="8"/>
  <c r="V492" i="8"/>
  <c r="V498" i="8"/>
  <c r="V503" i="8"/>
  <c r="V508" i="8"/>
  <c r="V514" i="8"/>
  <c r="V519" i="8"/>
  <c r="V524" i="8"/>
  <c r="V530" i="8"/>
  <c r="V535" i="8"/>
  <c r="V540" i="8"/>
  <c r="V546" i="8"/>
  <c r="V551" i="8"/>
  <c r="V556" i="8"/>
  <c r="V562" i="8"/>
  <c r="V567" i="8"/>
  <c r="V572" i="8"/>
  <c r="V578" i="8"/>
  <c r="V583" i="8"/>
  <c r="V588" i="8"/>
  <c r="V594" i="8"/>
  <c r="V599" i="8"/>
  <c r="V604" i="8"/>
  <c r="V610" i="8"/>
  <c r="V615" i="8"/>
  <c r="V620" i="8"/>
  <c r="V626" i="8"/>
  <c r="V631" i="8"/>
  <c r="V636" i="8"/>
  <c r="V642" i="8"/>
  <c r="V647" i="8"/>
  <c r="V652" i="8"/>
  <c r="V658" i="8"/>
  <c r="V663" i="8"/>
  <c r="V668" i="8"/>
  <c r="V674" i="8"/>
  <c r="V679" i="8"/>
  <c r="V684" i="8"/>
  <c r="V690" i="8"/>
  <c r="V695" i="8"/>
  <c r="V700" i="8"/>
  <c r="V706" i="8"/>
  <c r="V711" i="8"/>
  <c r="V716" i="8"/>
  <c r="V722" i="8"/>
  <c r="V727" i="8"/>
  <c r="V732" i="8"/>
  <c r="V738" i="8"/>
  <c r="V743" i="8"/>
  <c r="V748" i="8"/>
  <c r="V754" i="8"/>
  <c r="V759" i="8"/>
  <c r="V764" i="8"/>
  <c r="V770" i="8"/>
  <c r="V775" i="8"/>
  <c r="V780" i="8"/>
  <c r="V786" i="8"/>
  <c r="V791" i="8"/>
  <c r="V796" i="8"/>
  <c r="V802" i="8"/>
  <c r="V807" i="8"/>
  <c r="V812" i="8"/>
  <c r="V818" i="8"/>
  <c r="V823" i="8"/>
  <c r="V828" i="8"/>
  <c r="V834" i="8"/>
  <c r="V839" i="8"/>
  <c r="V844" i="8"/>
  <c r="V850" i="8"/>
  <c r="V855" i="8"/>
  <c r="V859" i="8"/>
  <c r="V863" i="8"/>
  <c r="V867" i="8"/>
  <c r="V871" i="8"/>
  <c r="V875" i="8"/>
  <c r="V879" i="8"/>
  <c r="V883" i="8"/>
  <c r="V887" i="8"/>
  <c r="V891" i="8"/>
  <c r="V895" i="8"/>
  <c r="V899" i="8"/>
  <c r="V903" i="8"/>
  <c r="V907" i="8"/>
  <c r="V911" i="8"/>
  <c r="V915" i="8"/>
  <c r="V919" i="8"/>
  <c r="V923" i="8"/>
  <c r="V927" i="8"/>
  <c r="V931" i="8"/>
  <c r="V935" i="8"/>
  <c r="V939" i="8"/>
  <c r="V943" i="8"/>
  <c r="V947" i="8"/>
  <c r="V951" i="8"/>
  <c r="V955" i="8"/>
  <c r="V959" i="8"/>
  <c r="V963" i="8"/>
  <c r="V967" i="8"/>
  <c r="V971" i="8"/>
  <c r="V975" i="8"/>
  <c r="V979" i="8"/>
  <c r="V983" i="8"/>
  <c r="V987" i="8"/>
  <c r="V991" i="8"/>
  <c r="V995" i="8"/>
  <c r="V999" i="8"/>
  <c r="V1003" i="8"/>
  <c r="V1007" i="8"/>
  <c r="V1011" i="8"/>
  <c r="V1015" i="8"/>
  <c r="V1019" i="8"/>
  <c r="V1023" i="8"/>
  <c r="V1027" i="8"/>
  <c r="V1031" i="8"/>
  <c r="V1035" i="8"/>
  <c r="V1039" i="8"/>
  <c r="V1043" i="8"/>
  <c r="V1047" i="8"/>
  <c r="V1051" i="8"/>
  <c r="V1055" i="8"/>
  <c r="V1059" i="8"/>
  <c r="V1063" i="8"/>
  <c r="V1067" i="8"/>
  <c r="V1071" i="8"/>
  <c r="V1075" i="8"/>
  <c r="V1079" i="8"/>
  <c r="V1083" i="8"/>
  <c r="V1087" i="8"/>
  <c r="V1091" i="8"/>
  <c r="V1095" i="8"/>
  <c r="V1099" i="8"/>
  <c r="V1103" i="8"/>
  <c r="V1107" i="8"/>
  <c r="V1111" i="8"/>
  <c r="V1115" i="8"/>
  <c r="V1119" i="8"/>
  <c r="S7" i="8"/>
  <c r="S11" i="8"/>
  <c r="S15" i="8"/>
  <c r="S19" i="8"/>
  <c r="S23" i="8"/>
  <c r="S27" i="8"/>
  <c r="S31" i="8"/>
  <c r="S35" i="8"/>
  <c r="S39" i="8"/>
  <c r="S43" i="8"/>
  <c r="S47" i="8"/>
  <c r="S51" i="8"/>
  <c r="S55" i="8"/>
  <c r="S59" i="8"/>
  <c r="S63" i="8"/>
  <c r="S67" i="8"/>
  <c r="S71" i="8"/>
  <c r="S75" i="8"/>
  <c r="S79" i="8"/>
  <c r="S83" i="8"/>
  <c r="S87" i="8"/>
  <c r="S91" i="8"/>
  <c r="S95" i="8"/>
  <c r="S99" i="8"/>
  <c r="S103" i="8"/>
  <c r="S107" i="8"/>
  <c r="S111" i="8"/>
  <c r="S115" i="8"/>
  <c r="S119" i="8"/>
  <c r="S123" i="8"/>
  <c r="S127" i="8"/>
  <c r="S131" i="8"/>
  <c r="S135" i="8"/>
  <c r="S139" i="8"/>
  <c r="S143" i="8"/>
  <c r="S147" i="8"/>
  <c r="S151" i="8"/>
  <c r="S155" i="8"/>
  <c r="S159" i="8"/>
  <c r="S163" i="8"/>
  <c r="S167" i="8"/>
  <c r="S171" i="8"/>
  <c r="S175" i="8"/>
  <c r="S179" i="8"/>
  <c r="S183" i="8"/>
  <c r="S187" i="8"/>
  <c r="S191" i="8"/>
  <c r="S195" i="8"/>
  <c r="S199" i="8"/>
  <c r="S203" i="8"/>
  <c r="S207" i="8"/>
  <c r="S211" i="8"/>
  <c r="S215" i="8"/>
  <c r="S219" i="8"/>
  <c r="S223" i="8"/>
  <c r="S227" i="8"/>
  <c r="S231" i="8"/>
  <c r="S235" i="8"/>
  <c r="S239" i="8"/>
  <c r="S243" i="8"/>
  <c r="S247" i="8"/>
  <c r="S251" i="8"/>
  <c r="S255" i="8"/>
  <c r="S259" i="8"/>
  <c r="S263" i="8"/>
  <c r="S267" i="8"/>
  <c r="S271" i="8"/>
  <c r="S275" i="8"/>
  <c r="S279" i="8"/>
  <c r="S283" i="8"/>
  <c r="S287" i="8"/>
  <c r="S291" i="8"/>
  <c r="S295" i="8"/>
  <c r="S299" i="8"/>
  <c r="S303" i="8"/>
  <c r="S307" i="8"/>
  <c r="S311" i="8"/>
  <c r="S315" i="8"/>
  <c r="S319" i="8"/>
  <c r="S323" i="8"/>
  <c r="S327" i="8"/>
  <c r="S331" i="8"/>
  <c r="S335" i="8"/>
  <c r="S339" i="8"/>
  <c r="S343" i="8"/>
  <c r="S347" i="8"/>
  <c r="S351" i="8"/>
  <c r="S355" i="8"/>
  <c r="S359" i="8"/>
  <c r="S363" i="8"/>
  <c r="S367" i="8"/>
  <c r="S371" i="8"/>
  <c r="S375" i="8"/>
  <c r="S379" i="8"/>
  <c r="S383" i="8"/>
  <c r="S387" i="8"/>
  <c r="S391" i="8"/>
  <c r="S395" i="8"/>
  <c r="S399" i="8"/>
  <c r="S403" i="8"/>
  <c r="S407" i="8"/>
  <c r="S411" i="8"/>
  <c r="S415" i="8"/>
  <c r="S419" i="8"/>
  <c r="S423" i="8"/>
  <c r="S427" i="8"/>
  <c r="S431" i="8"/>
  <c r="S435" i="8"/>
  <c r="S439" i="8"/>
  <c r="S443" i="8"/>
  <c r="S447" i="8"/>
  <c r="S451" i="8"/>
  <c r="S455" i="8"/>
  <c r="S459" i="8"/>
  <c r="S463" i="8"/>
  <c r="S467" i="8"/>
  <c r="S471" i="8"/>
  <c r="S475" i="8"/>
  <c r="S479" i="8"/>
  <c r="S483" i="8"/>
  <c r="S487" i="8"/>
  <c r="S491" i="8"/>
  <c r="S495" i="8"/>
  <c r="S499" i="8"/>
  <c r="S503" i="8"/>
  <c r="S507" i="8"/>
  <c r="S511" i="8"/>
  <c r="S515" i="8"/>
  <c r="S519" i="8"/>
  <c r="S523" i="8"/>
  <c r="S527" i="8"/>
  <c r="S531" i="8"/>
  <c r="S535" i="8"/>
  <c r="S539" i="8"/>
  <c r="S543" i="8"/>
  <c r="S547" i="8"/>
  <c r="S551" i="8"/>
  <c r="S555" i="8"/>
  <c r="S559" i="8"/>
  <c r="S563" i="8"/>
  <c r="S567" i="8"/>
  <c r="S571" i="8"/>
  <c r="S575" i="8"/>
  <c r="S579" i="8"/>
  <c r="S583" i="8"/>
  <c r="S587" i="8"/>
  <c r="S591" i="8"/>
  <c r="V14" i="8"/>
  <c r="V26" i="8"/>
  <c r="V41" i="8"/>
  <c r="V53" i="8"/>
  <c r="V63" i="8"/>
  <c r="V78" i="8"/>
  <c r="V90" i="8"/>
  <c r="V102" i="8"/>
  <c r="V117" i="8"/>
  <c r="V127" i="8"/>
  <c r="V139" i="8"/>
  <c r="V154" i="8"/>
  <c r="V166" i="8"/>
  <c r="V177" i="8"/>
  <c r="V191" i="8"/>
  <c r="V203" i="8"/>
  <c r="V217" i="8"/>
  <c r="V230" i="8"/>
  <c r="V241" i="8"/>
  <c r="V254" i="8"/>
  <c r="V267" i="8"/>
  <c r="V281" i="8"/>
  <c r="V291" i="8"/>
  <c r="V305" i="8"/>
  <c r="V318" i="8"/>
  <c r="V330" i="8"/>
  <c r="V345" i="8"/>
  <c r="V353" i="8"/>
  <c r="V362" i="8"/>
  <c r="V373" i="8"/>
  <c r="V382" i="8"/>
  <c r="V390" i="8"/>
  <c r="V401" i="8"/>
  <c r="V410" i="8"/>
  <c r="V419" i="8"/>
  <c r="V430" i="8"/>
  <c r="V436" i="8"/>
  <c r="V443" i="8"/>
  <c r="V451" i="8"/>
  <c r="V458" i="8"/>
  <c r="V464" i="8"/>
  <c r="V472" i="8"/>
  <c r="V479" i="8"/>
  <c r="V486" i="8"/>
  <c r="V494" i="8"/>
  <c r="V500" i="8"/>
  <c r="V507" i="8"/>
  <c r="V515" i="8"/>
  <c r="V522" i="8"/>
  <c r="V528" i="8"/>
  <c r="V536" i="8"/>
  <c r="V543" i="8"/>
  <c r="V550" i="8"/>
  <c r="V558" i="8"/>
  <c r="V564" i="8"/>
  <c r="V571" i="8"/>
  <c r="V579" i="8"/>
  <c r="V586" i="8"/>
  <c r="V592" i="8"/>
  <c r="V600" i="8"/>
  <c r="V607" i="8"/>
  <c r="V614" i="8"/>
  <c r="V622" i="8"/>
  <c r="V628" i="8"/>
  <c r="V635" i="8"/>
  <c r="V643" i="8"/>
  <c r="V650" i="8"/>
  <c r="V656" i="8"/>
  <c r="V664" i="8"/>
  <c r="V671" i="8"/>
  <c r="V678" i="8"/>
  <c r="V686" i="8"/>
  <c r="V692" i="8"/>
  <c r="V699" i="8"/>
  <c r="V707" i="8"/>
  <c r="V714" i="8"/>
  <c r="V720" i="8"/>
  <c r="V728" i="8"/>
  <c r="V735" i="8"/>
  <c r="V742" i="8"/>
  <c r="V750" i="8"/>
  <c r="V756" i="8"/>
  <c r="V763" i="8"/>
  <c r="V771" i="8"/>
  <c r="V778" i="8"/>
  <c r="V784" i="8"/>
  <c r="V792" i="8"/>
  <c r="V799" i="8"/>
  <c r="V806" i="8"/>
  <c r="V814" i="8"/>
  <c r="V820" i="8"/>
  <c r="V827" i="8"/>
  <c r="V835" i="8"/>
  <c r="V842" i="8"/>
  <c r="V848" i="8"/>
  <c r="V856" i="8"/>
  <c r="V861" i="8"/>
  <c r="V866" i="8"/>
  <c r="V872" i="8"/>
  <c r="V877" i="8"/>
  <c r="V882" i="8"/>
  <c r="V888" i="8"/>
  <c r="V893" i="8"/>
  <c r="V898" i="8"/>
  <c r="V904" i="8"/>
  <c r="V909" i="8"/>
  <c r="V914" i="8"/>
  <c r="V920" i="8"/>
  <c r="V925" i="8"/>
  <c r="V930" i="8"/>
  <c r="V936" i="8"/>
  <c r="V941" i="8"/>
  <c r="V946" i="8"/>
  <c r="V952" i="8"/>
  <c r="V957" i="8"/>
  <c r="V962" i="8"/>
  <c r="V968" i="8"/>
  <c r="V973" i="8"/>
  <c r="V978" i="8"/>
  <c r="V984" i="8"/>
  <c r="V989" i="8"/>
  <c r="V994" i="8"/>
  <c r="V1000" i="8"/>
  <c r="V1005" i="8"/>
  <c r="V1010" i="8"/>
  <c r="V1016" i="8"/>
  <c r="V1021" i="8"/>
  <c r="V1026" i="8"/>
  <c r="V1032" i="8"/>
  <c r="V1037" i="8"/>
  <c r="V1042" i="8"/>
  <c r="V1048" i="8"/>
  <c r="V1053" i="8"/>
  <c r="V1058" i="8"/>
  <c r="V1064" i="8"/>
  <c r="V1069" i="8"/>
  <c r="V1074" i="8"/>
  <c r="V1080" i="8"/>
  <c r="V1085" i="8"/>
  <c r="V1090" i="8"/>
  <c r="V1096" i="8"/>
  <c r="V1101" i="8"/>
  <c r="V1106" i="8"/>
  <c r="V1112" i="8"/>
  <c r="V1117" i="8"/>
  <c r="V6" i="8"/>
  <c r="S12" i="8"/>
  <c r="S17" i="8"/>
  <c r="S22" i="8"/>
  <c r="S28" i="8"/>
  <c r="S33" i="8"/>
  <c r="S38" i="8"/>
  <c r="S44" i="8"/>
  <c r="S49" i="8"/>
  <c r="S54" i="8"/>
  <c r="S60" i="8"/>
  <c r="S65" i="8"/>
  <c r="S70" i="8"/>
  <c r="S76" i="8"/>
  <c r="S81" i="8"/>
  <c r="S86" i="8"/>
  <c r="S92" i="8"/>
  <c r="S97" i="8"/>
  <c r="S102" i="8"/>
  <c r="S108" i="8"/>
  <c r="S113" i="8"/>
  <c r="S118" i="8"/>
  <c r="S124" i="8"/>
  <c r="S129" i="8"/>
  <c r="S134" i="8"/>
  <c r="V11" i="8"/>
  <c r="V31" i="8"/>
  <c r="V46" i="8"/>
  <c r="V62" i="8"/>
  <c r="V81" i="8"/>
  <c r="V97" i="8"/>
  <c r="V111" i="8"/>
  <c r="V131" i="8"/>
  <c r="V147" i="8"/>
  <c r="V163" i="8"/>
  <c r="V182" i="8"/>
  <c r="V197" i="8"/>
  <c r="V213" i="8"/>
  <c r="V233" i="8"/>
  <c r="V249" i="8"/>
  <c r="V262" i="8"/>
  <c r="V282" i="8"/>
  <c r="V298" i="8"/>
  <c r="V315" i="8"/>
  <c r="V334" i="8"/>
  <c r="V347" i="8"/>
  <c r="V361" i="8"/>
  <c r="V374" i="8"/>
  <c r="V387" i="8"/>
  <c r="V398" i="8"/>
  <c r="V411" i="8"/>
  <c r="V425" i="8"/>
  <c r="V435" i="8"/>
  <c r="V446" i="8"/>
  <c r="V454" i="8"/>
  <c r="V463" i="8"/>
  <c r="V474" i="8"/>
  <c r="V483" i="8"/>
  <c r="V491" i="8"/>
  <c r="V502" i="8"/>
  <c r="V511" i="8"/>
  <c r="V520" i="8"/>
  <c r="V531" i="8"/>
  <c r="V539" i="8"/>
  <c r="V548" i="8"/>
  <c r="V559" i="8"/>
  <c r="V568" i="8"/>
  <c r="V576" i="8"/>
  <c r="V587" i="8"/>
  <c r="V596" i="8"/>
  <c r="V606" i="8"/>
  <c r="V616" i="8"/>
  <c r="V624" i="8"/>
  <c r="V634" i="8"/>
  <c r="V644" i="8"/>
  <c r="V654" i="8"/>
  <c r="V662" i="8"/>
  <c r="V672" i="8"/>
  <c r="V682" i="8"/>
  <c r="V691" i="8"/>
  <c r="V702" i="8"/>
  <c r="V710" i="8"/>
  <c r="V719" i="8"/>
  <c r="V730" i="8"/>
  <c r="V739" i="8"/>
  <c r="V747" i="8"/>
  <c r="V758" i="8"/>
  <c r="V767" i="8"/>
  <c r="V776" i="8"/>
  <c r="V787" i="8"/>
  <c r="V795" i="8"/>
  <c r="V804" i="8"/>
  <c r="V815" i="8"/>
  <c r="V824" i="8"/>
  <c r="V832" i="8"/>
  <c r="V843" i="8"/>
  <c r="V852" i="8"/>
  <c r="V860" i="8"/>
  <c r="V868" i="8"/>
  <c r="V874" i="8"/>
  <c r="V881" i="8"/>
  <c r="V889" i="8"/>
  <c r="V896" i="8"/>
  <c r="V902" i="8"/>
  <c r="V910" i="8"/>
  <c r="V917" i="8"/>
  <c r="V924" i="8"/>
  <c r="V932" i="8"/>
  <c r="V938" i="8"/>
  <c r="V945" i="8"/>
  <c r="V953" i="8"/>
  <c r="V960" i="8"/>
  <c r="V966" i="8"/>
  <c r="V974" i="8"/>
  <c r="V981" i="8"/>
  <c r="V988" i="8"/>
  <c r="V996" i="8"/>
  <c r="V1002" i="8"/>
  <c r="V1009" i="8"/>
  <c r="V1017" i="8"/>
  <c r="V1024" i="8"/>
  <c r="V1030" i="8"/>
  <c r="V1038" i="8"/>
  <c r="V1045" i="8"/>
  <c r="V1052" i="8"/>
  <c r="V1060" i="8"/>
  <c r="V1066" i="8"/>
  <c r="V1073" i="8"/>
  <c r="V1081" i="8"/>
  <c r="V1088" i="8"/>
  <c r="V1094" i="8"/>
  <c r="V1102" i="8"/>
  <c r="V1109" i="8"/>
  <c r="V1116" i="8"/>
  <c r="S8" i="8"/>
  <c r="S14" i="8"/>
  <c r="S21" i="8"/>
  <c r="S29" i="8"/>
  <c r="S36" i="8"/>
  <c r="S42" i="8"/>
  <c r="S50" i="8"/>
  <c r="S57" i="8"/>
  <c r="S64" i="8"/>
  <c r="S72" i="8"/>
  <c r="S78" i="8"/>
  <c r="S85" i="8"/>
  <c r="S93" i="8"/>
  <c r="S100" i="8"/>
  <c r="S106" i="8"/>
  <c r="S114" i="8"/>
  <c r="S121" i="8"/>
  <c r="S128" i="8"/>
  <c r="S136" i="8"/>
  <c r="S141" i="8"/>
  <c r="S146" i="8"/>
  <c r="S152" i="8"/>
  <c r="S157" i="8"/>
  <c r="S162" i="8"/>
  <c r="S168" i="8"/>
  <c r="S173" i="8"/>
  <c r="S178" i="8"/>
  <c r="S184" i="8"/>
  <c r="S189" i="8"/>
  <c r="S194" i="8"/>
  <c r="S200" i="8"/>
  <c r="S205" i="8"/>
  <c r="S210" i="8"/>
  <c r="S216" i="8"/>
  <c r="S221" i="8"/>
  <c r="S226" i="8"/>
  <c r="S232" i="8"/>
  <c r="S237" i="8"/>
  <c r="S242" i="8"/>
  <c r="S248" i="8"/>
  <c r="S253" i="8"/>
  <c r="S258" i="8"/>
  <c r="S264" i="8"/>
  <c r="S269" i="8"/>
  <c r="S274" i="8"/>
  <c r="S280" i="8"/>
  <c r="S285" i="8"/>
  <c r="S290" i="8"/>
  <c r="S296" i="8"/>
  <c r="S301" i="8"/>
  <c r="S306" i="8"/>
  <c r="S312" i="8"/>
  <c r="S317" i="8"/>
  <c r="S322" i="8"/>
  <c r="S328" i="8"/>
  <c r="S333" i="8"/>
  <c r="S338" i="8"/>
  <c r="S344" i="8"/>
  <c r="S349" i="8"/>
  <c r="S354" i="8"/>
  <c r="S360" i="8"/>
  <c r="S365" i="8"/>
  <c r="S370" i="8"/>
  <c r="S376" i="8"/>
  <c r="S381" i="8"/>
  <c r="S386" i="8"/>
  <c r="S392" i="8"/>
  <c r="S397" i="8"/>
  <c r="S402" i="8"/>
  <c r="S408" i="8"/>
  <c r="S413" i="8"/>
  <c r="S418" i="8"/>
  <c r="S424" i="8"/>
  <c r="S429" i="8"/>
  <c r="S434" i="8"/>
  <c r="S440" i="8"/>
  <c r="S445" i="8"/>
  <c r="S450" i="8"/>
  <c r="S456" i="8"/>
  <c r="S461" i="8"/>
  <c r="S466" i="8"/>
  <c r="S472" i="8"/>
  <c r="S477" i="8"/>
  <c r="S482" i="8"/>
  <c r="S488" i="8"/>
  <c r="S493" i="8"/>
  <c r="S498" i="8"/>
  <c r="S504" i="8"/>
  <c r="S509" i="8"/>
  <c r="S514" i="8"/>
  <c r="S520" i="8"/>
  <c r="S525" i="8"/>
  <c r="S530" i="8"/>
  <c r="S536" i="8"/>
  <c r="S541" i="8"/>
  <c r="S546" i="8"/>
  <c r="S552" i="8"/>
  <c r="S557" i="8"/>
  <c r="S562" i="8"/>
  <c r="S568" i="8"/>
  <c r="S573" i="8"/>
  <c r="S578" i="8"/>
  <c r="S584" i="8"/>
  <c r="S589" i="8"/>
  <c r="V17" i="8"/>
  <c r="V33" i="8"/>
  <c r="V49" i="8"/>
  <c r="V69" i="8"/>
  <c r="V83" i="8"/>
  <c r="V99" i="8"/>
  <c r="V118" i="8"/>
  <c r="V134" i="8"/>
  <c r="V149" i="8"/>
  <c r="V169" i="8"/>
  <c r="V185" i="8"/>
  <c r="V202" i="8"/>
  <c r="V219" i="8"/>
  <c r="V234" i="8"/>
  <c r="V251" i="8"/>
  <c r="V270" i="8"/>
  <c r="V287" i="8"/>
  <c r="V302" i="8"/>
  <c r="V319" i="8"/>
  <c r="V337" i="8"/>
  <c r="V351" i="8"/>
  <c r="V366" i="8"/>
  <c r="V377" i="8"/>
  <c r="V389" i="8"/>
  <c r="V403" i="8"/>
  <c r="V415" i="8"/>
  <c r="V426" i="8"/>
  <c r="V438" i="8"/>
  <c r="V447" i="8"/>
  <c r="V456" i="8"/>
  <c r="V467" i="8"/>
  <c r="V475" i="8"/>
  <c r="V484" i="8"/>
  <c r="V495" i="8"/>
  <c r="V504" i="8"/>
  <c r="V512" i="8"/>
  <c r="V523" i="8"/>
  <c r="V532" i="8"/>
  <c r="V542" i="8"/>
  <c r="V552" i="8"/>
  <c r="V560" i="8"/>
  <c r="V570" i="8"/>
  <c r="V580" i="8"/>
  <c r="V590" i="8"/>
  <c r="V598" i="8"/>
  <c r="V608" i="8"/>
  <c r="V618" i="8"/>
  <c r="V627" i="8"/>
  <c r="V638" i="8"/>
  <c r="V646" i="8"/>
  <c r="V655" i="8"/>
  <c r="V666" i="8"/>
  <c r="V675" i="8"/>
  <c r="V683" i="8"/>
  <c r="V694" i="8"/>
  <c r="V703" i="8"/>
  <c r="V712" i="8"/>
  <c r="V723" i="8"/>
  <c r="V731" i="8"/>
  <c r="V740" i="8"/>
  <c r="V751" i="8"/>
  <c r="V760" i="8"/>
  <c r="V768" i="8"/>
  <c r="V779" i="8"/>
  <c r="V788" i="8"/>
  <c r="V798" i="8"/>
  <c r="V808" i="8"/>
  <c r="V816" i="8"/>
  <c r="V826" i="8"/>
  <c r="V836" i="8"/>
  <c r="V846" i="8"/>
  <c r="V854" i="8"/>
  <c r="V862" i="8"/>
  <c r="V869" i="8"/>
  <c r="V876" i="8"/>
  <c r="V884" i="8"/>
  <c r="V890" i="8"/>
  <c r="V897" i="8"/>
  <c r="V905" i="8"/>
  <c r="V912" i="8"/>
  <c r="V918" i="8"/>
  <c r="V926" i="8"/>
  <c r="V933" i="8"/>
  <c r="V940" i="8"/>
  <c r="V948" i="8"/>
  <c r="V954" i="8"/>
  <c r="V961" i="8"/>
  <c r="V969" i="8"/>
  <c r="V976" i="8"/>
  <c r="V982" i="8"/>
  <c r="V990" i="8"/>
  <c r="V997" i="8"/>
  <c r="V1004" i="8"/>
  <c r="V1012" i="8"/>
  <c r="V1018" i="8"/>
  <c r="V1025" i="8"/>
  <c r="V1033" i="8"/>
  <c r="V1040" i="8"/>
  <c r="V1046" i="8"/>
  <c r="V1054" i="8"/>
  <c r="V1061" i="8"/>
  <c r="V1068" i="8"/>
  <c r="V1076" i="8"/>
  <c r="V1082" i="8"/>
  <c r="V1089" i="8"/>
  <c r="V1097" i="8"/>
  <c r="V1104" i="8"/>
  <c r="V1110" i="8"/>
  <c r="V1118" i="8"/>
  <c r="S9" i="8"/>
  <c r="S16" i="8"/>
  <c r="S24" i="8"/>
  <c r="S30" i="8"/>
  <c r="S37" i="8"/>
  <c r="S45" i="8"/>
  <c r="S52" i="8"/>
  <c r="S58" i="8"/>
  <c r="S66" i="8"/>
  <c r="S73" i="8"/>
  <c r="S80" i="8"/>
  <c r="S88" i="8"/>
  <c r="S94" i="8"/>
  <c r="S101" i="8"/>
  <c r="S109" i="8"/>
  <c r="S116" i="8"/>
  <c r="S122" i="8"/>
  <c r="S130" i="8"/>
  <c r="S137" i="8"/>
  <c r="S142" i="8"/>
  <c r="S148" i="8"/>
  <c r="S153" i="8"/>
  <c r="S158" i="8"/>
  <c r="S164" i="8"/>
  <c r="S169" i="8"/>
  <c r="S174" i="8"/>
  <c r="S180" i="8"/>
  <c r="S185" i="8"/>
  <c r="S190" i="8"/>
  <c r="S196" i="8"/>
  <c r="S201" i="8"/>
  <c r="S206" i="8"/>
  <c r="S212" i="8"/>
  <c r="S217" i="8"/>
  <c r="S222" i="8"/>
  <c r="S228" i="8"/>
  <c r="S233" i="8"/>
  <c r="S238" i="8"/>
  <c r="S244" i="8"/>
  <c r="S249" i="8"/>
  <c r="S254" i="8"/>
  <c r="S260" i="8"/>
  <c r="S265" i="8"/>
  <c r="S270" i="8"/>
  <c r="S276" i="8"/>
  <c r="S281" i="8"/>
  <c r="S286" i="8"/>
  <c r="S292" i="8"/>
  <c r="S297" i="8"/>
  <c r="S302" i="8"/>
  <c r="S308" i="8"/>
  <c r="S313" i="8"/>
  <c r="S318" i="8"/>
  <c r="S324" i="8"/>
  <c r="S329" i="8"/>
  <c r="S334" i="8"/>
  <c r="S340" i="8"/>
  <c r="S345" i="8"/>
  <c r="S350" i="8"/>
  <c r="S356" i="8"/>
  <c r="S361" i="8"/>
  <c r="S366" i="8"/>
  <c r="S372" i="8"/>
  <c r="S377" i="8"/>
  <c r="S382" i="8"/>
  <c r="S388" i="8"/>
  <c r="S393" i="8"/>
  <c r="S398" i="8"/>
  <c r="S404" i="8"/>
  <c r="S409" i="8"/>
  <c r="S414" i="8"/>
  <c r="S420" i="8"/>
  <c r="S425" i="8"/>
  <c r="S430" i="8"/>
  <c r="S436" i="8"/>
  <c r="S441" i="8"/>
  <c r="S446" i="8"/>
  <c r="S452" i="8"/>
  <c r="S457" i="8"/>
  <c r="S462" i="8"/>
  <c r="S468" i="8"/>
  <c r="S473" i="8"/>
  <c r="S478" i="8"/>
  <c r="S484" i="8"/>
  <c r="S489" i="8"/>
  <c r="S494" i="8"/>
  <c r="S500" i="8"/>
  <c r="S505" i="8"/>
  <c r="S510" i="8"/>
  <c r="S516" i="8"/>
  <c r="S521" i="8"/>
  <c r="S526" i="8"/>
  <c r="S532" i="8"/>
  <c r="S537" i="8"/>
  <c r="S542" i="8"/>
  <c r="S548" i="8"/>
  <c r="S553" i="8"/>
  <c r="S558" i="8"/>
  <c r="S564" i="8"/>
  <c r="S569" i="8"/>
  <c r="S574" i="8"/>
  <c r="S580" i="8"/>
  <c r="S585" i="8"/>
  <c r="S590" i="8"/>
  <c r="S595" i="8"/>
  <c r="S599" i="8"/>
  <c r="S603" i="8"/>
  <c r="S607" i="8"/>
  <c r="S611" i="8"/>
  <c r="S615" i="8"/>
  <c r="S619" i="8"/>
  <c r="S623" i="8"/>
  <c r="S627" i="8"/>
  <c r="S631" i="8"/>
  <c r="S635" i="8"/>
  <c r="S639" i="8"/>
  <c r="S643" i="8"/>
  <c r="S647" i="8"/>
  <c r="S651" i="8"/>
  <c r="S655" i="8"/>
  <c r="S659" i="8"/>
  <c r="S663" i="8"/>
  <c r="S667" i="8"/>
  <c r="S671" i="8"/>
  <c r="S675" i="8"/>
  <c r="S679" i="8"/>
  <c r="S683" i="8"/>
  <c r="S687" i="8"/>
  <c r="S691" i="8"/>
  <c r="S695" i="8"/>
  <c r="S699" i="8"/>
  <c r="S703" i="8"/>
  <c r="S707" i="8"/>
  <c r="S711" i="8"/>
  <c r="S715" i="8"/>
  <c r="S719" i="8"/>
  <c r="S723" i="8"/>
  <c r="S727" i="8"/>
  <c r="S731" i="8"/>
  <c r="S735" i="8"/>
  <c r="S739" i="8"/>
  <c r="S743" i="8"/>
  <c r="S747" i="8"/>
  <c r="S751" i="8"/>
  <c r="S755" i="8"/>
  <c r="S759" i="8"/>
  <c r="S763" i="8"/>
  <c r="S767" i="8"/>
  <c r="S771" i="8"/>
  <c r="S775" i="8"/>
  <c r="S779" i="8"/>
  <c r="S783" i="8"/>
  <c r="S787" i="8"/>
  <c r="S791" i="8"/>
  <c r="S795" i="8"/>
  <c r="S799" i="8"/>
  <c r="S803" i="8"/>
  <c r="S807" i="8"/>
  <c r="S811" i="8"/>
  <c r="S815" i="8"/>
  <c r="S819" i="8"/>
  <c r="S823" i="8"/>
  <c r="S827" i="8"/>
  <c r="S831" i="8"/>
  <c r="S835" i="8"/>
  <c r="S839" i="8"/>
  <c r="S843" i="8"/>
  <c r="S847" i="8"/>
  <c r="S851" i="8"/>
  <c r="S855" i="8"/>
  <c r="S859" i="8"/>
  <c r="S863" i="8"/>
  <c r="S867" i="8"/>
  <c r="S871" i="8"/>
  <c r="S875" i="8"/>
  <c r="S879" i="8"/>
  <c r="S883" i="8"/>
  <c r="S887" i="8"/>
  <c r="S891" i="8"/>
  <c r="S895" i="8"/>
  <c r="S899" i="8"/>
  <c r="S903" i="8"/>
  <c r="S907" i="8"/>
  <c r="S911" i="8"/>
  <c r="S915" i="8"/>
  <c r="S919" i="8"/>
  <c r="S923" i="8"/>
  <c r="S927" i="8"/>
  <c r="S931" i="8"/>
  <c r="S935" i="8"/>
  <c r="S939" i="8"/>
  <c r="S943" i="8"/>
  <c r="S947" i="8"/>
  <c r="S951" i="8"/>
  <c r="S955" i="8"/>
  <c r="S959" i="8"/>
  <c r="S963" i="8"/>
  <c r="S967" i="8"/>
  <c r="S971" i="8"/>
  <c r="S975" i="8"/>
  <c r="S979" i="8"/>
  <c r="S983" i="8"/>
  <c r="S987" i="8"/>
  <c r="S991" i="8"/>
  <c r="S995" i="8"/>
  <c r="S999" i="8"/>
  <c r="S1003" i="8"/>
  <c r="S1007" i="8"/>
  <c r="S1011" i="8"/>
  <c r="S1015" i="8"/>
  <c r="S1019" i="8"/>
  <c r="S1023" i="8"/>
  <c r="S1027" i="8"/>
  <c r="S1031" i="8"/>
  <c r="S1035" i="8"/>
  <c r="S1039" i="8"/>
  <c r="S1043" i="8"/>
  <c r="S1047" i="8"/>
  <c r="S1051" i="8"/>
  <c r="S1055" i="8"/>
  <c r="S1059" i="8"/>
  <c r="S1063" i="8"/>
  <c r="S1067" i="8"/>
  <c r="S1071" i="8"/>
  <c r="S1075" i="8"/>
  <c r="S1079" i="8"/>
  <c r="S1083" i="8"/>
  <c r="S1087" i="8"/>
  <c r="S1091" i="8"/>
  <c r="S1095" i="8"/>
  <c r="S1099" i="8"/>
  <c r="S1103" i="8"/>
  <c r="V21" i="8"/>
  <c r="V54" i="8"/>
  <c r="V89" i="8"/>
  <c r="V121" i="8"/>
  <c r="V155" i="8"/>
  <c r="V187" i="8"/>
  <c r="V223" i="8"/>
  <c r="V259" i="8"/>
  <c r="V289" i="8"/>
  <c r="V325" i="8"/>
  <c r="V355" i="8"/>
  <c r="V379" i="8"/>
  <c r="V405" i="8"/>
  <c r="V431" i="8"/>
  <c r="V448" i="8"/>
  <c r="V468" i="8"/>
  <c r="V488" i="8"/>
  <c r="V506" i="8"/>
  <c r="V526" i="8"/>
  <c r="V544" i="8"/>
  <c r="V563" i="8"/>
  <c r="V582" i="8"/>
  <c r="V602" i="8"/>
  <c r="V619" i="8"/>
  <c r="V639" i="8"/>
  <c r="V659" i="8"/>
  <c r="V676" i="8"/>
  <c r="V696" i="8"/>
  <c r="V715" i="8"/>
  <c r="V734" i="8"/>
  <c r="V752" i="8"/>
  <c r="V772" i="8"/>
  <c r="V790" i="8"/>
  <c r="V810" i="8"/>
  <c r="V830" i="8"/>
  <c r="V847" i="8"/>
  <c r="V864" i="8"/>
  <c r="V878" i="8"/>
  <c r="V892" i="8"/>
  <c r="V906" i="8"/>
  <c r="V921" i="8"/>
  <c r="V934" i="8"/>
  <c r="V949" i="8"/>
  <c r="V964" i="8"/>
  <c r="V977" i="8"/>
  <c r="V992" i="8"/>
  <c r="V1006" i="8"/>
  <c r="V1020" i="8"/>
  <c r="V1034" i="8"/>
  <c r="V1049" i="8"/>
  <c r="V1062" i="8"/>
  <c r="V1077" i="8"/>
  <c r="V1092" i="8"/>
  <c r="V1105" i="8"/>
  <c r="V1120" i="8"/>
  <c r="S18" i="8"/>
  <c r="S32" i="8"/>
  <c r="S46" i="8"/>
  <c r="S61" i="8"/>
  <c r="S74" i="8"/>
  <c r="S89" i="8"/>
  <c r="S104" i="8"/>
  <c r="S117" i="8"/>
  <c r="S132" i="8"/>
  <c r="S144" i="8"/>
  <c r="S154" i="8"/>
  <c r="S165" i="8"/>
  <c r="S176" i="8"/>
  <c r="S186" i="8"/>
  <c r="S197" i="8"/>
  <c r="S208" i="8"/>
  <c r="S218" i="8"/>
  <c r="S229" i="8"/>
  <c r="S240" i="8"/>
  <c r="S250" i="8"/>
  <c r="S261" i="8"/>
  <c r="S272" i="8"/>
  <c r="S282" i="8"/>
  <c r="S293" i="8"/>
  <c r="S304" i="8"/>
  <c r="S314" i="8"/>
  <c r="S325" i="8"/>
  <c r="S336" i="8"/>
  <c r="S346" i="8"/>
  <c r="S357" i="8"/>
  <c r="S368" i="8"/>
  <c r="S378" i="8"/>
  <c r="S389" i="8"/>
  <c r="S400" i="8"/>
  <c r="S410" i="8"/>
  <c r="S421" i="8"/>
  <c r="S432" i="8"/>
  <c r="S442" i="8"/>
  <c r="S453" i="8"/>
  <c r="S464" i="8"/>
  <c r="S474" i="8"/>
  <c r="S485" i="8"/>
  <c r="S496" i="8"/>
  <c r="S506" i="8"/>
  <c r="S517" i="8"/>
  <c r="S528" i="8"/>
  <c r="S538" i="8"/>
  <c r="S549" i="8"/>
  <c r="S560" i="8"/>
  <c r="S570" i="8"/>
  <c r="S581" i="8"/>
  <c r="S592" i="8"/>
  <c r="S597" i="8"/>
  <c r="S602" i="8"/>
  <c r="S608" i="8"/>
  <c r="S613" i="8"/>
  <c r="S618" i="8"/>
  <c r="S624" i="8"/>
  <c r="S629" i="8"/>
  <c r="S634" i="8"/>
  <c r="S640" i="8"/>
  <c r="S645" i="8"/>
  <c r="S650" i="8"/>
  <c r="S656" i="8"/>
  <c r="S661" i="8"/>
  <c r="S666" i="8"/>
  <c r="S672" i="8"/>
  <c r="S677" i="8"/>
  <c r="S682" i="8"/>
  <c r="S688" i="8"/>
  <c r="S693" i="8"/>
  <c r="S698" i="8"/>
  <c r="S704" i="8"/>
  <c r="S709" i="8"/>
  <c r="S714" i="8"/>
  <c r="S720" i="8"/>
  <c r="S725" i="8"/>
  <c r="S730" i="8"/>
  <c r="S736" i="8"/>
  <c r="S741" i="8"/>
  <c r="S746" i="8"/>
  <c r="S752" i="8"/>
  <c r="S757" i="8"/>
  <c r="S762" i="8"/>
  <c r="S768" i="8"/>
  <c r="S773" i="8"/>
  <c r="S778" i="8"/>
  <c r="S784" i="8"/>
  <c r="S789" i="8"/>
  <c r="S794" i="8"/>
  <c r="S800" i="8"/>
  <c r="S805" i="8"/>
  <c r="S810" i="8"/>
  <c r="S816" i="8"/>
  <c r="S821" i="8"/>
  <c r="S826" i="8"/>
  <c r="S832" i="8"/>
  <c r="S837" i="8"/>
  <c r="S842" i="8"/>
  <c r="S848" i="8"/>
  <c r="S853" i="8"/>
  <c r="S858" i="8"/>
  <c r="S864" i="8"/>
  <c r="S869" i="8"/>
  <c r="S874" i="8"/>
  <c r="S880" i="8"/>
  <c r="S885" i="8"/>
  <c r="S890" i="8"/>
  <c r="S896" i="8"/>
  <c r="S901" i="8"/>
  <c r="S906" i="8"/>
  <c r="S912" i="8"/>
  <c r="S917" i="8"/>
  <c r="S922" i="8"/>
  <c r="S928" i="8"/>
  <c r="S933" i="8"/>
  <c r="S938" i="8"/>
  <c r="S944" i="8"/>
  <c r="S949" i="8"/>
  <c r="S954" i="8"/>
  <c r="S960" i="8"/>
  <c r="S965" i="8"/>
  <c r="S970" i="8"/>
  <c r="S976" i="8"/>
  <c r="S981" i="8"/>
  <c r="S986" i="8"/>
  <c r="S992" i="8"/>
  <c r="S997" i="8"/>
  <c r="S1002" i="8"/>
  <c r="S1008" i="8"/>
  <c r="S1013" i="8"/>
  <c r="S1018" i="8"/>
  <c r="S1024" i="8"/>
  <c r="S1029" i="8"/>
  <c r="S1034" i="8"/>
  <c r="S1040" i="8"/>
  <c r="S1045" i="8"/>
  <c r="S1050" i="8"/>
  <c r="S1056" i="8"/>
  <c r="S1061" i="8"/>
  <c r="S1066" i="8"/>
  <c r="S1072" i="8"/>
  <c r="S1077" i="8"/>
  <c r="S1082" i="8"/>
  <c r="S1088" i="8"/>
  <c r="S1093" i="8"/>
  <c r="S1098" i="8"/>
  <c r="S1104" i="8"/>
  <c r="S1108" i="8"/>
  <c r="S1112" i="8"/>
  <c r="S1116" i="8"/>
  <c r="S1120" i="8"/>
  <c r="U7" i="8"/>
  <c r="U9" i="8"/>
  <c r="U11" i="8"/>
  <c r="U13" i="8"/>
  <c r="U15" i="8"/>
  <c r="U17" i="8"/>
  <c r="U19" i="8"/>
  <c r="U21" i="8"/>
  <c r="U23" i="8"/>
  <c r="U25" i="8"/>
  <c r="U27" i="8"/>
  <c r="U29" i="8"/>
  <c r="U31" i="8"/>
  <c r="U33" i="8"/>
  <c r="U35" i="8"/>
  <c r="U37" i="8"/>
  <c r="U39" i="8"/>
  <c r="U41" i="8"/>
  <c r="U43" i="8"/>
  <c r="U45" i="8"/>
  <c r="U47" i="8"/>
  <c r="U49" i="8"/>
  <c r="U51" i="8"/>
  <c r="U53" i="8"/>
  <c r="U55" i="8"/>
  <c r="U57" i="8"/>
  <c r="U59" i="8"/>
  <c r="U61" i="8"/>
  <c r="U63" i="8"/>
  <c r="U65" i="8"/>
  <c r="U67" i="8"/>
  <c r="U69" i="8"/>
  <c r="U71" i="8"/>
  <c r="U73" i="8"/>
  <c r="U75" i="8"/>
  <c r="U77" i="8"/>
  <c r="U79" i="8"/>
  <c r="U81" i="8"/>
  <c r="U83" i="8"/>
  <c r="U85" i="8"/>
  <c r="U87" i="8"/>
  <c r="U89" i="8"/>
  <c r="U91" i="8"/>
  <c r="U93" i="8"/>
  <c r="U95" i="8"/>
  <c r="U97" i="8"/>
  <c r="U99" i="8"/>
  <c r="U101" i="8"/>
  <c r="U103" i="8"/>
  <c r="U105" i="8"/>
  <c r="U107" i="8"/>
  <c r="U109" i="8"/>
  <c r="U111" i="8"/>
  <c r="U113" i="8"/>
  <c r="U115" i="8"/>
  <c r="U117" i="8"/>
  <c r="U119" i="8"/>
  <c r="U121" i="8"/>
  <c r="U123" i="8"/>
  <c r="U125" i="8"/>
  <c r="U127" i="8"/>
  <c r="U129" i="8"/>
  <c r="U131" i="8"/>
  <c r="U133" i="8"/>
  <c r="U135" i="8"/>
  <c r="U137" i="8"/>
  <c r="U139" i="8"/>
  <c r="U141" i="8"/>
  <c r="U143" i="8"/>
  <c r="U145" i="8"/>
  <c r="U147" i="8"/>
  <c r="U149" i="8"/>
  <c r="U151" i="8"/>
  <c r="U153" i="8"/>
  <c r="U155" i="8"/>
  <c r="U157" i="8"/>
  <c r="U159" i="8"/>
  <c r="U161" i="8"/>
  <c r="U163" i="8"/>
  <c r="U165" i="8"/>
  <c r="U167" i="8"/>
  <c r="U169" i="8"/>
  <c r="U171" i="8"/>
  <c r="U173" i="8"/>
  <c r="U175" i="8"/>
  <c r="U177" i="8"/>
  <c r="U179" i="8"/>
  <c r="U181" i="8"/>
  <c r="U183" i="8"/>
  <c r="U185" i="8"/>
  <c r="U187" i="8"/>
  <c r="U189" i="8"/>
  <c r="U191" i="8"/>
  <c r="U193" i="8"/>
  <c r="U195" i="8"/>
  <c r="U197" i="8"/>
  <c r="U199" i="8"/>
  <c r="U201" i="8"/>
  <c r="U203" i="8"/>
  <c r="U205" i="8"/>
  <c r="U207" i="8"/>
  <c r="U209" i="8"/>
  <c r="U211" i="8"/>
  <c r="U213" i="8"/>
  <c r="U215" i="8"/>
  <c r="U217" i="8"/>
  <c r="U219" i="8"/>
  <c r="U221" i="8"/>
  <c r="U223" i="8"/>
  <c r="U225" i="8"/>
  <c r="U227" i="8"/>
  <c r="U229" i="8"/>
  <c r="U231" i="8"/>
  <c r="U233" i="8"/>
  <c r="U235" i="8"/>
  <c r="U237" i="8"/>
  <c r="U239" i="8"/>
  <c r="U241" i="8"/>
  <c r="U243" i="8"/>
  <c r="U245" i="8"/>
  <c r="U247" i="8"/>
  <c r="U249" i="8"/>
  <c r="U251" i="8"/>
  <c r="U253" i="8"/>
  <c r="U255" i="8"/>
  <c r="U257" i="8"/>
  <c r="U259" i="8"/>
  <c r="U261" i="8"/>
  <c r="U263" i="8"/>
  <c r="U265" i="8"/>
  <c r="U267" i="8"/>
  <c r="U269" i="8"/>
  <c r="U271" i="8"/>
  <c r="U273" i="8"/>
  <c r="U275" i="8"/>
  <c r="U277" i="8"/>
  <c r="U279" i="8"/>
  <c r="U281" i="8"/>
  <c r="U283" i="8"/>
  <c r="U285" i="8"/>
  <c r="U287" i="8"/>
  <c r="U289" i="8"/>
  <c r="U291" i="8"/>
  <c r="U293" i="8"/>
  <c r="U295" i="8"/>
  <c r="U297" i="8"/>
  <c r="U299" i="8"/>
  <c r="U301" i="8"/>
  <c r="U303" i="8"/>
  <c r="U305" i="8"/>
  <c r="U307" i="8"/>
  <c r="U309" i="8"/>
  <c r="U311" i="8"/>
  <c r="U313" i="8"/>
  <c r="U315" i="8"/>
  <c r="U317" i="8"/>
  <c r="U319" i="8"/>
  <c r="U321" i="8"/>
  <c r="U323" i="8"/>
  <c r="U325" i="8"/>
  <c r="U327" i="8"/>
  <c r="U329" i="8"/>
  <c r="U331" i="8"/>
  <c r="U333" i="8"/>
  <c r="U335" i="8"/>
  <c r="U337" i="8"/>
  <c r="U339" i="8"/>
  <c r="U341" i="8"/>
  <c r="U343" i="8"/>
  <c r="U345" i="8"/>
  <c r="U347" i="8"/>
  <c r="U349" i="8"/>
  <c r="U351" i="8"/>
  <c r="U353" i="8"/>
  <c r="U355" i="8"/>
  <c r="U357" i="8"/>
  <c r="U359" i="8"/>
  <c r="U361" i="8"/>
  <c r="U363" i="8"/>
  <c r="U365" i="8"/>
  <c r="U367" i="8"/>
  <c r="U369" i="8"/>
  <c r="U371" i="8"/>
  <c r="U373" i="8"/>
  <c r="U375" i="8"/>
  <c r="U377" i="8"/>
  <c r="U379" i="8"/>
  <c r="U381" i="8"/>
  <c r="U383" i="8"/>
  <c r="U385" i="8"/>
  <c r="U387" i="8"/>
  <c r="U389" i="8"/>
  <c r="U391" i="8"/>
  <c r="U393" i="8"/>
  <c r="U395" i="8"/>
  <c r="U397" i="8"/>
  <c r="U399" i="8"/>
  <c r="U401" i="8"/>
  <c r="U403" i="8"/>
  <c r="U405" i="8"/>
  <c r="U407" i="8"/>
  <c r="U409" i="8"/>
  <c r="U411" i="8"/>
  <c r="U413" i="8"/>
  <c r="U415" i="8"/>
  <c r="U417" i="8"/>
  <c r="U419" i="8"/>
  <c r="U421" i="8"/>
  <c r="U423" i="8"/>
  <c r="U425" i="8"/>
  <c r="U427" i="8"/>
  <c r="U429" i="8"/>
  <c r="U431" i="8"/>
  <c r="U433" i="8"/>
  <c r="U435" i="8"/>
  <c r="U437" i="8"/>
  <c r="U439" i="8"/>
  <c r="U441" i="8"/>
  <c r="U443" i="8"/>
  <c r="U445" i="8"/>
  <c r="U447" i="8"/>
  <c r="U449" i="8"/>
  <c r="U451" i="8"/>
  <c r="U453" i="8"/>
  <c r="U455" i="8"/>
  <c r="U457" i="8"/>
  <c r="U459" i="8"/>
  <c r="U461" i="8"/>
  <c r="U463" i="8"/>
  <c r="U465" i="8"/>
  <c r="U467" i="8"/>
  <c r="U469" i="8"/>
  <c r="U471" i="8"/>
  <c r="U473" i="8"/>
  <c r="U475" i="8"/>
  <c r="U477" i="8"/>
  <c r="U479" i="8"/>
  <c r="U481" i="8"/>
  <c r="U483" i="8"/>
  <c r="U485" i="8"/>
  <c r="U487" i="8"/>
  <c r="U489" i="8"/>
  <c r="U491" i="8"/>
  <c r="U493" i="8"/>
  <c r="U495" i="8"/>
  <c r="U497" i="8"/>
  <c r="U499" i="8"/>
  <c r="U501" i="8"/>
  <c r="U503" i="8"/>
  <c r="U505" i="8"/>
  <c r="U507" i="8"/>
  <c r="U509" i="8"/>
  <c r="U511" i="8"/>
  <c r="U513" i="8"/>
  <c r="U515" i="8"/>
  <c r="U517" i="8"/>
  <c r="U519" i="8"/>
  <c r="U521" i="8"/>
  <c r="U523" i="8"/>
  <c r="U525" i="8"/>
  <c r="U527" i="8"/>
  <c r="U529" i="8"/>
  <c r="U531" i="8"/>
  <c r="U533" i="8"/>
  <c r="U535" i="8"/>
  <c r="U537" i="8"/>
  <c r="U539" i="8"/>
  <c r="U541" i="8"/>
  <c r="U543" i="8"/>
  <c r="U545" i="8"/>
  <c r="U547" i="8"/>
  <c r="U549" i="8"/>
  <c r="U551" i="8"/>
  <c r="U553" i="8"/>
  <c r="U555" i="8"/>
  <c r="U557" i="8"/>
  <c r="U559" i="8"/>
  <c r="U561" i="8"/>
  <c r="U563" i="8"/>
  <c r="U565" i="8"/>
  <c r="U567" i="8"/>
  <c r="U569" i="8"/>
  <c r="U571" i="8"/>
  <c r="U573" i="8"/>
  <c r="U575" i="8"/>
  <c r="U577" i="8"/>
  <c r="U579" i="8"/>
  <c r="U581" i="8"/>
  <c r="U583" i="8"/>
  <c r="U585" i="8"/>
  <c r="U587" i="8"/>
  <c r="U589" i="8"/>
  <c r="U591" i="8"/>
  <c r="U593" i="8"/>
  <c r="U595" i="8"/>
  <c r="U597" i="8"/>
  <c r="U599" i="8"/>
  <c r="U601" i="8"/>
  <c r="U603" i="8"/>
  <c r="U605" i="8"/>
  <c r="U607" i="8"/>
  <c r="U609" i="8"/>
  <c r="U611" i="8"/>
  <c r="U613" i="8"/>
  <c r="U615" i="8"/>
  <c r="U617" i="8"/>
  <c r="U619" i="8"/>
  <c r="U621" i="8"/>
  <c r="U623" i="8"/>
  <c r="U625" i="8"/>
  <c r="U627" i="8"/>
  <c r="U629" i="8"/>
  <c r="U631" i="8"/>
  <c r="U633" i="8"/>
  <c r="U635" i="8"/>
  <c r="U637" i="8"/>
  <c r="U639" i="8"/>
  <c r="U641" i="8"/>
  <c r="U643" i="8"/>
  <c r="U645" i="8"/>
  <c r="U647" i="8"/>
  <c r="U649" i="8"/>
  <c r="U651" i="8"/>
  <c r="U653" i="8"/>
  <c r="U655" i="8"/>
  <c r="U657" i="8"/>
  <c r="U659" i="8"/>
  <c r="U661" i="8"/>
  <c r="U663" i="8"/>
  <c r="U665" i="8"/>
  <c r="U667" i="8"/>
  <c r="U669" i="8"/>
  <c r="U671" i="8"/>
  <c r="U673" i="8"/>
  <c r="U675" i="8"/>
  <c r="U677" i="8"/>
  <c r="U679" i="8"/>
  <c r="U681" i="8"/>
  <c r="U683" i="8"/>
  <c r="U685" i="8"/>
  <c r="U687" i="8"/>
  <c r="U689" i="8"/>
  <c r="U691" i="8"/>
  <c r="U693" i="8"/>
  <c r="U695" i="8"/>
  <c r="U697" i="8"/>
  <c r="U699" i="8"/>
  <c r="U701" i="8"/>
  <c r="U703" i="8"/>
  <c r="U705" i="8"/>
  <c r="U707" i="8"/>
  <c r="U709" i="8"/>
  <c r="U711" i="8"/>
  <c r="U713" i="8"/>
  <c r="U715" i="8"/>
  <c r="U717" i="8"/>
  <c r="U719" i="8"/>
  <c r="U721" i="8"/>
  <c r="U723" i="8"/>
  <c r="U725" i="8"/>
  <c r="U727" i="8"/>
  <c r="U729" i="8"/>
  <c r="U731" i="8"/>
  <c r="U733" i="8"/>
  <c r="U735" i="8"/>
  <c r="U737" i="8"/>
  <c r="U739" i="8"/>
  <c r="U741" i="8"/>
  <c r="U743" i="8"/>
  <c r="U745" i="8"/>
  <c r="U747" i="8"/>
  <c r="U749" i="8"/>
  <c r="U751" i="8"/>
  <c r="U753" i="8"/>
  <c r="U755" i="8"/>
  <c r="U757" i="8"/>
  <c r="U759" i="8"/>
  <c r="U761" i="8"/>
  <c r="U763" i="8"/>
  <c r="U765" i="8"/>
  <c r="U767" i="8"/>
  <c r="U769" i="8"/>
  <c r="U771" i="8"/>
  <c r="U773" i="8"/>
  <c r="U775" i="8"/>
  <c r="U777" i="8"/>
  <c r="U779" i="8"/>
  <c r="U781" i="8"/>
  <c r="U783" i="8"/>
  <c r="U785" i="8"/>
  <c r="U787" i="8"/>
  <c r="U789" i="8"/>
  <c r="U791" i="8"/>
  <c r="U793" i="8"/>
  <c r="U795" i="8"/>
  <c r="U797" i="8"/>
  <c r="U799" i="8"/>
  <c r="U801" i="8"/>
  <c r="U803" i="8"/>
  <c r="U805" i="8"/>
  <c r="U807" i="8"/>
  <c r="U809" i="8"/>
  <c r="U811" i="8"/>
  <c r="U813" i="8"/>
  <c r="U815" i="8"/>
  <c r="U817" i="8"/>
  <c r="U819" i="8"/>
  <c r="U821" i="8"/>
  <c r="U823" i="8"/>
  <c r="U825" i="8"/>
  <c r="U827" i="8"/>
  <c r="U829" i="8"/>
  <c r="U831" i="8"/>
  <c r="U833" i="8"/>
  <c r="U835" i="8"/>
  <c r="U837" i="8"/>
  <c r="U839" i="8"/>
  <c r="U841" i="8"/>
  <c r="U843" i="8"/>
  <c r="U845" i="8"/>
  <c r="U847" i="8"/>
  <c r="U849" i="8"/>
  <c r="U851" i="8"/>
  <c r="U853" i="8"/>
  <c r="U855" i="8"/>
  <c r="U857" i="8"/>
  <c r="U859" i="8"/>
  <c r="U861" i="8"/>
  <c r="U863" i="8"/>
  <c r="U865" i="8"/>
  <c r="U867" i="8"/>
  <c r="U869" i="8"/>
  <c r="U871" i="8"/>
  <c r="U873" i="8"/>
  <c r="U875" i="8"/>
  <c r="U877" i="8"/>
  <c r="U879" i="8"/>
  <c r="U881" i="8"/>
  <c r="U883" i="8"/>
  <c r="U885" i="8"/>
  <c r="U887" i="8"/>
  <c r="U889" i="8"/>
  <c r="U891" i="8"/>
  <c r="U893" i="8"/>
  <c r="U895" i="8"/>
  <c r="U897" i="8"/>
  <c r="U899" i="8"/>
  <c r="U901" i="8"/>
  <c r="U903" i="8"/>
  <c r="U905" i="8"/>
  <c r="U907" i="8"/>
  <c r="U909" i="8"/>
  <c r="U911" i="8"/>
  <c r="U913" i="8"/>
  <c r="U915" i="8"/>
  <c r="U917" i="8"/>
  <c r="U919" i="8"/>
  <c r="U921" i="8"/>
  <c r="U923" i="8"/>
  <c r="U925" i="8"/>
  <c r="U927" i="8"/>
  <c r="U929" i="8"/>
  <c r="U931" i="8"/>
  <c r="U933" i="8"/>
  <c r="U935" i="8"/>
  <c r="U937" i="8"/>
  <c r="U939" i="8"/>
  <c r="U941" i="8"/>
  <c r="U943" i="8"/>
  <c r="U945" i="8"/>
  <c r="U947" i="8"/>
  <c r="U949" i="8"/>
  <c r="U951" i="8"/>
  <c r="U953" i="8"/>
  <c r="U955" i="8"/>
  <c r="V25" i="8"/>
  <c r="V59" i="8"/>
  <c r="V91" i="8"/>
  <c r="V126" i="8"/>
  <c r="V159" i="8"/>
  <c r="V195" i="8"/>
  <c r="V225" i="8"/>
  <c r="V261" i="8"/>
  <c r="V297" i="8"/>
  <c r="V326" i="8"/>
  <c r="V358" i="8"/>
  <c r="V383" i="8"/>
  <c r="V409" i="8"/>
  <c r="V432" i="8"/>
  <c r="V452" i="8"/>
  <c r="V470" i="8"/>
  <c r="V490" i="8"/>
  <c r="V510" i="8"/>
  <c r="V527" i="8"/>
  <c r="V547" i="8"/>
  <c r="V566" i="8"/>
  <c r="V584" i="8"/>
  <c r="V603" i="8"/>
  <c r="V623" i="8"/>
  <c r="V640" i="8"/>
  <c r="V660" i="8"/>
  <c r="V680" i="8"/>
  <c r="V698" i="8"/>
  <c r="V718" i="8"/>
  <c r="V736" i="8"/>
  <c r="V755" i="8"/>
  <c r="V774" i="8"/>
  <c r="V794" i="8"/>
  <c r="V811" i="8"/>
  <c r="V831" i="8"/>
  <c r="V851" i="8"/>
  <c r="V865" i="8"/>
  <c r="V880" i="8"/>
  <c r="V894" i="8"/>
  <c r="V908" i="8"/>
  <c r="V922" i="8"/>
  <c r="V937" i="8"/>
  <c r="V950" i="8"/>
  <c r="V965" i="8"/>
  <c r="V980" i="8"/>
  <c r="V993" i="8"/>
  <c r="V1008" i="8"/>
  <c r="V1022" i="8"/>
  <c r="V1036" i="8"/>
  <c r="V1050" i="8"/>
  <c r="V1065" i="8"/>
  <c r="V1078" i="8"/>
  <c r="V1093" i="8"/>
  <c r="V1108" i="8"/>
  <c r="V1121" i="8"/>
  <c r="S20" i="8"/>
  <c r="S34" i="8"/>
  <c r="S48" i="8"/>
  <c r="S62" i="8"/>
  <c r="S77" i="8"/>
  <c r="S90" i="8"/>
  <c r="S105" i="8"/>
  <c r="S120" i="8"/>
  <c r="S133" i="8"/>
  <c r="S145" i="8"/>
  <c r="S156" i="8"/>
  <c r="S166" i="8"/>
  <c r="S177" i="8"/>
  <c r="S188" i="8"/>
  <c r="S198" i="8"/>
  <c r="S209" i="8"/>
  <c r="S220" i="8"/>
  <c r="S230" i="8"/>
  <c r="S241" i="8"/>
  <c r="S252" i="8"/>
  <c r="S262" i="8"/>
  <c r="S273" i="8"/>
  <c r="S284" i="8"/>
  <c r="S294" i="8"/>
  <c r="S305" i="8"/>
  <c r="S316" i="8"/>
  <c r="S326" i="8"/>
  <c r="S337" i="8"/>
  <c r="S348" i="8"/>
  <c r="S358" i="8"/>
  <c r="S369" i="8"/>
  <c r="S380" i="8"/>
  <c r="S390" i="8"/>
  <c r="S401" i="8"/>
  <c r="S412" i="8"/>
  <c r="S422" i="8"/>
  <c r="S433" i="8"/>
  <c r="S444" i="8"/>
  <c r="S454" i="8"/>
  <c r="S465" i="8"/>
  <c r="S476" i="8"/>
  <c r="S486" i="8"/>
  <c r="S497" i="8"/>
  <c r="S508" i="8"/>
  <c r="S518" i="8"/>
  <c r="S529" i="8"/>
  <c r="S540" i="8"/>
  <c r="S550" i="8"/>
  <c r="S561" i="8"/>
  <c r="S572" i="8"/>
  <c r="S582" i="8"/>
  <c r="S593" i="8"/>
  <c r="S598" i="8"/>
  <c r="S604" i="8"/>
  <c r="S609" i="8"/>
  <c r="S614" i="8"/>
  <c r="S620" i="8"/>
  <c r="S625" i="8"/>
  <c r="S630" i="8"/>
  <c r="S636" i="8"/>
  <c r="S641" i="8"/>
  <c r="S646" i="8"/>
  <c r="S652" i="8"/>
  <c r="S657" i="8"/>
  <c r="S662" i="8"/>
  <c r="S668" i="8"/>
  <c r="S673" i="8"/>
  <c r="S678" i="8"/>
  <c r="S684" i="8"/>
  <c r="S689" i="8"/>
  <c r="S694" i="8"/>
  <c r="S700" i="8"/>
  <c r="S705" i="8"/>
  <c r="S710" i="8"/>
  <c r="S716" i="8"/>
  <c r="S721" i="8"/>
  <c r="S726" i="8"/>
  <c r="S732" i="8"/>
  <c r="S737" i="8"/>
  <c r="S742" i="8"/>
  <c r="S748" i="8"/>
  <c r="S753" i="8"/>
  <c r="S758" i="8"/>
  <c r="S764" i="8"/>
  <c r="S769" i="8"/>
  <c r="S774" i="8"/>
  <c r="S780" i="8"/>
  <c r="S785" i="8"/>
  <c r="S790" i="8"/>
  <c r="S796" i="8"/>
  <c r="S801" i="8"/>
  <c r="S806" i="8"/>
  <c r="S812" i="8"/>
  <c r="S817" i="8"/>
  <c r="S822" i="8"/>
  <c r="S828" i="8"/>
  <c r="S833" i="8"/>
  <c r="S838" i="8"/>
  <c r="S844" i="8"/>
  <c r="S849" i="8"/>
  <c r="S854" i="8"/>
  <c r="S860" i="8"/>
  <c r="S865" i="8"/>
  <c r="S870" i="8"/>
  <c r="S876" i="8"/>
  <c r="S881" i="8"/>
  <c r="S886" i="8"/>
  <c r="S892" i="8"/>
  <c r="S897" i="8"/>
  <c r="S902" i="8"/>
  <c r="S908" i="8"/>
  <c r="S913" i="8"/>
  <c r="S918" i="8"/>
  <c r="S924" i="8"/>
  <c r="S929" i="8"/>
  <c r="S934" i="8"/>
  <c r="S940" i="8"/>
  <c r="S945" i="8"/>
  <c r="S950" i="8"/>
  <c r="S956" i="8"/>
  <c r="S961" i="8"/>
  <c r="S966" i="8"/>
  <c r="S972" i="8"/>
  <c r="S977" i="8"/>
  <c r="S982" i="8"/>
  <c r="S988" i="8"/>
  <c r="S993" i="8"/>
  <c r="S998" i="8"/>
  <c r="S1004" i="8"/>
  <c r="S1009" i="8"/>
  <c r="S1014" i="8"/>
  <c r="S1020" i="8"/>
  <c r="S1025" i="8"/>
  <c r="S1030" i="8"/>
  <c r="S1036" i="8"/>
  <c r="S1041" i="8"/>
  <c r="S1046" i="8"/>
  <c r="S1052" i="8"/>
  <c r="S1057" i="8"/>
  <c r="S1062" i="8"/>
  <c r="S1068" i="8"/>
  <c r="S1073" i="8"/>
  <c r="S1078" i="8"/>
  <c r="S1084" i="8"/>
  <c r="S1089" i="8"/>
  <c r="S1094" i="8"/>
  <c r="S1100" i="8"/>
  <c r="S1105" i="8"/>
  <c r="S1109" i="8"/>
  <c r="S1113" i="8"/>
  <c r="S1117" i="8"/>
  <c r="S1121" i="8"/>
  <c r="T8" i="8"/>
  <c r="T10" i="8"/>
  <c r="T12" i="8"/>
  <c r="T14" i="8"/>
  <c r="T16" i="8"/>
  <c r="T18" i="8"/>
  <c r="T20" i="8"/>
  <c r="T22" i="8"/>
  <c r="T24" i="8"/>
  <c r="T26" i="8"/>
  <c r="T28" i="8"/>
  <c r="T30" i="8"/>
  <c r="T32" i="8"/>
  <c r="T34" i="8"/>
  <c r="T36" i="8"/>
  <c r="T38" i="8"/>
  <c r="T40" i="8"/>
  <c r="T42" i="8"/>
  <c r="T44" i="8"/>
  <c r="T46" i="8"/>
  <c r="T48" i="8"/>
  <c r="T50" i="8"/>
  <c r="T52" i="8"/>
  <c r="T54" i="8"/>
  <c r="T56" i="8"/>
  <c r="T58" i="8"/>
  <c r="T60" i="8"/>
  <c r="T62" i="8"/>
  <c r="T64" i="8"/>
  <c r="T66" i="8"/>
  <c r="T68" i="8"/>
  <c r="T70" i="8"/>
  <c r="T72" i="8"/>
  <c r="T74" i="8"/>
  <c r="T76" i="8"/>
  <c r="T78" i="8"/>
  <c r="T80" i="8"/>
  <c r="T82" i="8"/>
  <c r="T84" i="8"/>
  <c r="T86" i="8"/>
  <c r="T88" i="8"/>
  <c r="T90" i="8"/>
  <c r="T92" i="8"/>
  <c r="T94" i="8"/>
  <c r="T96" i="8"/>
  <c r="T98" i="8"/>
  <c r="T100" i="8"/>
  <c r="T102" i="8"/>
  <c r="T104" i="8"/>
  <c r="T106" i="8"/>
  <c r="T108" i="8"/>
  <c r="T110" i="8"/>
  <c r="T112" i="8"/>
  <c r="T114" i="8"/>
  <c r="T116" i="8"/>
  <c r="T118" i="8"/>
  <c r="T120" i="8"/>
  <c r="T122" i="8"/>
  <c r="T124" i="8"/>
  <c r="T126" i="8"/>
  <c r="T128" i="8"/>
  <c r="T130" i="8"/>
  <c r="T132" i="8"/>
  <c r="T134" i="8"/>
  <c r="T136" i="8"/>
  <c r="T138" i="8"/>
  <c r="T140" i="8"/>
  <c r="T142" i="8"/>
  <c r="T144" i="8"/>
  <c r="T146" i="8"/>
  <c r="T148" i="8"/>
  <c r="T150" i="8"/>
  <c r="T152" i="8"/>
  <c r="T154" i="8"/>
  <c r="T156" i="8"/>
  <c r="T158" i="8"/>
  <c r="T160" i="8"/>
  <c r="T162" i="8"/>
  <c r="T164" i="8"/>
  <c r="T166" i="8"/>
  <c r="T168" i="8"/>
  <c r="T170" i="8"/>
  <c r="T172" i="8"/>
  <c r="T174" i="8"/>
  <c r="T176" i="8"/>
  <c r="T178" i="8"/>
  <c r="T180" i="8"/>
  <c r="T182" i="8"/>
  <c r="T184" i="8"/>
  <c r="T186" i="8"/>
  <c r="T188" i="8"/>
  <c r="T190" i="8"/>
  <c r="T192" i="8"/>
  <c r="T194" i="8"/>
  <c r="T196" i="8"/>
  <c r="T198" i="8"/>
  <c r="T200" i="8"/>
  <c r="T202" i="8"/>
  <c r="T204" i="8"/>
  <c r="T206" i="8"/>
  <c r="T208" i="8"/>
  <c r="T210" i="8"/>
  <c r="T212" i="8"/>
  <c r="T214" i="8"/>
  <c r="T216" i="8"/>
  <c r="T218" i="8"/>
  <c r="T220" i="8"/>
  <c r="T222" i="8"/>
  <c r="T224" i="8"/>
  <c r="T226" i="8"/>
  <c r="T228" i="8"/>
  <c r="T230" i="8"/>
  <c r="T232" i="8"/>
  <c r="T234" i="8"/>
  <c r="T236" i="8"/>
  <c r="T238" i="8"/>
  <c r="T240" i="8"/>
  <c r="T242" i="8"/>
  <c r="T244" i="8"/>
  <c r="T246" i="8"/>
  <c r="T248" i="8"/>
  <c r="T250" i="8"/>
  <c r="T252" i="8"/>
  <c r="T254" i="8"/>
  <c r="T256" i="8"/>
  <c r="T258" i="8"/>
  <c r="T260" i="8"/>
  <c r="T262" i="8"/>
  <c r="T264" i="8"/>
  <c r="T266" i="8"/>
  <c r="T268" i="8"/>
  <c r="T270" i="8"/>
  <c r="T272" i="8"/>
  <c r="T274" i="8"/>
  <c r="T276" i="8"/>
  <c r="T278" i="8"/>
  <c r="T280" i="8"/>
  <c r="T282" i="8"/>
  <c r="T284" i="8"/>
  <c r="T286" i="8"/>
  <c r="T288" i="8"/>
  <c r="T290" i="8"/>
  <c r="T292" i="8"/>
  <c r="T294" i="8"/>
  <c r="T296" i="8"/>
  <c r="T298" i="8"/>
  <c r="T300" i="8"/>
  <c r="T302" i="8"/>
  <c r="T304" i="8"/>
  <c r="T306" i="8"/>
  <c r="T308" i="8"/>
  <c r="T310" i="8"/>
  <c r="T312" i="8"/>
  <c r="T314" i="8"/>
  <c r="T316" i="8"/>
  <c r="T318" i="8"/>
  <c r="T320" i="8"/>
  <c r="T322" i="8"/>
  <c r="T324" i="8"/>
  <c r="T326" i="8"/>
  <c r="T328" i="8"/>
  <c r="T330" i="8"/>
  <c r="T332" i="8"/>
  <c r="T334" i="8"/>
  <c r="T336" i="8"/>
  <c r="T338" i="8"/>
  <c r="T340" i="8"/>
  <c r="T342" i="8"/>
  <c r="T344" i="8"/>
  <c r="T346" i="8"/>
  <c r="T348" i="8"/>
  <c r="T350" i="8"/>
  <c r="T352" i="8"/>
  <c r="T354" i="8"/>
  <c r="T356" i="8"/>
  <c r="T358" i="8"/>
  <c r="T360" i="8"/>
  <c r="T362" i="8"/>
  <c r="T364" i="8"/>
  <c r="T366" i="8"/>
  <c r="T368" i="8"/>
  <c r="T370" i="8"/>
  <c r="T372" i="8"/>
  <c r="T374" i="8"/>
  <c r="T376" i="8"/>
  <c r="T378" i="8"/>
  <c r="T380" i="8"/>
  <c r="T382" i="8"/>
  <c r="T384" i="8"/>
  <c r="T386" i="8"/>
  <c r="T388" i="8"/>
  <c r="T390" i="8"/>
  <c r="T392" i="8"/>
  <c r="T394" i="8"/>
  <c r="T396" i="8"/>
  <c r="T398" i="8"/>
  <c r="T400" i="8"/>
  <c r="T402" i="8"/>
  <c r="T404" i="8"/>
  <c r="T406" i="8"/>
  <c r="T408" i="8"/>
  <c r="T410" i="8"/>
  <c r="T412" i="8"/>
  <c r="T414" i="8"/>
  <c r="T416" i="8"/>
  <c r="T418" i="8"/>
  <c r="T420" i="8"/>
  <c r="T422" i="8"/>
  <c r="T424" i="8"/>
  <c r="T426" i="8"/>
  <c r="T428" i="8"/>
  <c r="T430" i="8"/>
  <c r="T432" i="8"/>
  <c r="T434" i="8"/>
  <c r="T436" i="8"/>
  <c r="T438" i="8"/>
  <c r="T440" i="8"/>
  <c r="T442" i="8"/>
  <c r="T444" i="8"/>
  <c r="T446" i="8"/>
  <c r="T448" i="8"/>
  <c r="T450" i="8"/>
  <c r="T452" i="8"/>
  <c r="T454" i="8"/>
  <c r="T456" i="8"/>
  <c r="T458" i="8"/>
  <c r="T460" i="8"/>
  <c r="T462" i="8"/>
  <c r="T464" i="8"/>
  <c r="T466" i="8"/>
  <c r="T468" i="8"/>
  <c r="T470" i="8"/>
  <c r="T472" i="8"/>
  <c r="T474" i="8"/>
  <c r="T476" i="8"/>
  <c r="T478" i="8"/>
  <c r="T480" i="8"/>
  <c r="T482" i="8"/>
  <c r="T484" i="8"/>
  <c r="T486" i="8"/>
  <c r="T488" i="8"/>
  <c r="T490" i="8"/>
  <c r="T492" i="8"/>
  <c r="T494" i="8"/>
  <c r="T496" i="8"/>
  <c r="T498" i="8"/>
  <c r="T500" i="8"/>
  <c r="T502" i="8"/>
  <c r="T504" i="8"/>
  <c r="T506" i="8"/>
  <c r="T508" i="8"/>
  <c r="T510" i="8"/>
  <c r="T512" i="8"/>
  <c r="T514" i="8"/>
  <c r="T516" i="8"/>
  <c r="T518" i="8"/>
  <c r="T520" i="8"/>
  <c r="T522" i="8"/>
  <c r="T524" i="8"/>
  <c r="T526" i="8"/>
  <c r="T528" i="8"/>
  <c r="T530" i="8"/>
  <c r="T532" i="8"/>
  <c r="T534" i="8"/>
  <c r="T536" i="8"/>
  <c r="T538" i="8"/>
  <c r="T540" i="8"/>
  <c r="T542" i="8"/>
  <c r="T544" i="8"/>
  <c r="T546" i="8"/>
  <c r="T548" i="8"/>
  <c r="T550" i="8"/>
  <c r="T552" i="8"/>
  <c r="T554" i="8"/>
  <c r="T556" i="8"/>
  <c r="T558" i="8"/>
  <c r="T560" i="8"/>
  <c r="T562" i="8"/>
  <c r="T564" i="8"/>
  <c r="T566" i="8"/>
  <c r="T568" i="8"/>
  <c r="T570" i="8"/>
  <c r="T572" i="8"/>
  <c r="T574" i="8"/>
  <c r="T576" i="8"/>
  <c r="T578" i="8"/>
  <c r="T580" i="8"/>
  <c r="T582" i="8"/>
  <c r="T584" i="8"/>
  <c r="T586" i="8"/>
  <c r="T588" i="8"/>
  <c r="T590" i="8"/>
  <c r="T592" i="8"/>
  <c r="T594" i="8"/>
  <c r="T596" i="8"/>
  <c r="T598" i="8"/>
  <c r="T600" i="8"/>
  <c r="T602" i="8"/>
  <c r="T604" i="8"/>
  <c r="T606" i="8"/>
  <c r="T608" i="8"/>
  <c r="T610" i="8"/>
  <c r="T612" i="8"/>
  <c r="T614" i="8"/>
  <c r="T616" i="8"/>
  <c r="T618" i="8"/>
  <c r="T620" i="8"/>
  <c r="T622" i="8"/>
  <c r="T624" i="8"/>
  <c r="T626" i="8"/>
  <c r="T628" i="8"/>
  <c r="T630" i="8"/>
  <c r="T632" i="8"/>
  <c r="T634" i="8"/>
  <c r="T636" i="8"/>
  <c r="T638" i="8"/>
  <c r="T640" i="8"/>
  <c r="T642" i="8"/>
  <c r="T644" i="8"/>
  <c r="T646" i="8"/>
  <c r="T648" i="8"/>
  <c r="T650" i="8"/>
  <c r="T652" i="8"/>
  <c r="T654" i="8"/>
  <c r="T656" i="8"/>
  <c r="T658" i="8"/>
  <c r="T660" i="8"/>
  <c r="T662" i="8"/>
  <c r="T664" i="8"/>
  <c r="T666" i="8"/>
  <c r="T668" i="8"/>
  <c r="T670" i="8"/>
  <c r="T672" i="8"/>
  <c r="T674" i="8"/>
  <c r="T676" i="8"/>
  <c r="T678" i="8"/>
  <c r="T680" i="8"/>
  <c r="T682" i="8"/>
  <c r="T684" i="8"/>
  <c r="T686" i="8"/>
  <c r="T688" i="8"/>
  <c r="T690" i="8"/>
  <c r="T692" i="8"/>
  <c r="T694" i="8"/>
  <c r="T696" i="8"/>
  <c r="T698" i="8"/>
  <c r="T700" i="8"/>
  <c r="T702" i="8"/>
  <c r="T704" i="8"/>
  <c r="T706" i="8"/>
  <c r="T708" i="8"/>
  <c r="T710" i="8"/>
  <c r="T712" i="8"/>
  <c r="T714" i="8"/>
  <c r="T716" i="8"/>
  <c r="T718" i="8"/>
  <c r="T720" i="8"/>
  <c r="T722" i="8"/>
  <c r="T724" i="8"/>
  <c r="T726" i="8"/>
  <c r="T728" i="8"/>
  <c r="T730" i="8"/>
  <c r="T732" i="8"/>
  <c r="T734" i="8"/>
  <c r="T736" i="8"/>
  <c r="T738" i="8"/>
  <c r="T740" i="8"/>
  <c r="T742" i="8"/>
  <c r="T744" i="8"/>
  <c r="T746" i="8"/>
  <c r="T748" i="8"/>
  <c r="T750" i="8"/>
  <c r="T752" i="8"/>
  <c r="T754" i="8"/>
  <c r="T756" i="8"/>
  <c r="T758" i="8"/>
  <c r="T760" i="8"/>
  <c r="T762" i="8"/>
  <c r="T764" i="8"/>
  <c r="T766" i="8"/>
  <c r="T768" i="8"/>
  <c r="T770" i="8"/>
  <c r="T772" i="8"/>
  <c r="T774" i="8"/>
  <c r="T776" i="8"/>
  <c r="T778" i="8"/>
  <c r="T780" i="8"/>
  <c r="T782" i="8"/>
  <c r="T784" i="8"/>
  <c r="T786" i="8"/>
  <c r="T788" i="8"/>
  <c r="T790" i="8"/>
  <c r="T792" i="8"/>
  <c r="T794" i="8"/>
  <c r="T796" i="8"/>
  <c r="T798" i="8"/>
  <c r="T800" i="8"/>
  <c r="T802" i="8"/>
  <c r="T804" i="8"/>
  <c r="T806" i="8"/>
  <c r="T808" i="8"/>
  <c r="T810" i="8"/>
  <c r="T812" i="8"/>
  <c r="T814" i="8"/>
  <c r="T816" i="8"/>
  <c r="T818" i="8"/>
  <c r="T820" i="8"/>
  <c r="T822" i="8"/>
  <c r="T824" i="8"/>
  <c r="T826" i="8"/>
  <c r="T828" i="8"/>
  <c r="T830" i="8"/>
  <c r="T832" i="8"/>
  <c r="T834" i="8"/>
  <c r="T836" i="8"/>
  <c r="T838" i="8"/>
  <c r="T840" i="8"/>
  <c r="T842" i="8"/>
  <c r="T844" i="8"/>
  <c r="T846" i="8"/>
  <c r="T848" i="8"/>
  <c r="T850" i="8"/>
  <c r="T852" i="8"/>
  <c r="T854" i="8"/>
  <c r="T856" i="8"/>
  <c r="T858" i="8"/>
  <c r="T860" i="8"/>
  <c r="T862" i="8"/>
  <c r="T864" i="8"/>
  <c r="T866" i="8"/>
  <c r="T868" i="8"/>
  <c r="T870" i="8"/>
  <c r="T872" i="8"/>
  <c r="T874" i="8"/>
  <c r="T876" i="8"/>
  <c r="T878" i="8"/>
  <c r="T880" i="8"/>
  <c r="T882" i="8"/>
  <c r="T884" i="8"/>
  <c r="T886" i="8"/>
  <c r="T888" i="8"/>
  <c r="T890" i="8"/>
  <c r="T892" i="8"/>
  <c r="T894" i="8"/>
  <c r="T896" i="8"/>
  <c r="T898" i="8"/>
  <c r="U1121" i="8"/>
  <c r="U1119" i="8"/>
  <c r="U1117" i="8"/>
  <c r="U1115" i="8"/>
  <c r="U1113" i="8"/>
  <c r="U1111" i="8"/>
  <c r="U1109" i="8"/>
  <c r="U1107" i="8"/>
  <c r="U1105" i="8"/>
  <c r="U1103" i="8"/>
  <c r="U1101" i="8"/>
  <c r="U1099" i="8"/>
  <c r="U1097" i="8"/>
  <c r="U1095" i="8"/>
  <c r="U1093" i="8"/>
  <c r="U1091" i="8"/>
  <c r="U1089" i="8"/>
  <c r="U1087" i="8"/>
  <c r="U1085" i="8"/>
  <c r="U1083" i="8"/>
  <c r="U1081" i="8"/>
  <c r="U1079" i="8"/>
  <c r="U1077" i="8"/>
  <c r="U1075" i="8"/>
  <c r="U1073" i="8"/>
  <c r="U1071" i="8"/>
  <c r="U1069" i="8"/>
  <c r="U1067" i="8"/>
  <c r="U1065" i="8"/>
  <c r="U1063" i="8"/>
  <c r="U1061" i="8"/>
  <c r="U1059" i="8"/>
  <c r="U1057" i="8"/>
  <c r="U1055" i="8"/>
  <c r="U1053" i="8"/>
  <c r="U1051" i="8"/>
  <c r="U1049" i="8"/>
  <c r="U1047" i="8"/>
  <c r="U1045" i="8"/>
  <c r="U1043" i="8"/>
  <c r="U1041" i="8"/>
  <c r="U1039" i="8"/>
  <c r="U1037" i="8"/>
  <c r="U1035" i="8"/>
  <c r="U1033" i="8"/>
  <c r="U1031" i="8"/>
  <c r="U1029" i="8"/>
  <c r="U1027" i="8"/>
  <c r="U1025" i="8"/>
  <c r="U1023" i="8"/>
  <c r="U1021" i="8"/>
  <c r="U1019" i="8"/>
  <c r="U1017" i="8"/>
  <c r="U1015" i="8"/>
  <c r="U1013" i="8"/>
  <c r="U1011" i="8"/>
  <c r="U1009" i="8"/>
  <c r="U1007" i="8"/>
  <c r="U1005" i="8"/>
  <c r="U1003" i="8"/>
  <c r="U1001" i="8"/>
  <c r="U999" i="8"/>
  <c r="U997" i="8"/>
  <c r="U995" i="8"/>
  <c r="U993" i="8"/>
  <c r="U991" i="8"/>
  <c r="U989" i="8"/>
  <c r="U987" i="8"/>
  <c r="U985" i="8"/>
  <c r="U983" i="8"/>
  <c r="U981" i="8"/>
  <c r="U979" i="8"/>
  <c r="U977" i="8"/>
  <c r="U975" i="8"/>
  <c r="U973" i="8"/>
  <c r="U971" i="8"/>
  <c r="U969" i="8"/>
  <c r="U967" i="8"/>
  <c r="U965" i="8"/>
  <c r="U963" i="8"/>
  <c r="U961" i="8"/>
  <c r="U959" i="8"/>
  <c r="U957" i="8"/>
  <c r="T955" i="8"/>
  <c r="U952" i="8"/>
  <c r="T950" i="8"/>
  <c r="T947" i="8"/>
  <c r="U944" i="8"/>
  <c r="T942" i="8"/>
  <c r="T939" i="8"/>
  <c r="U936" i="8"/>
  <c r="T934" i="8"/>
  <c r="T931" i="8"/>
  <c r="U928" i="8"/>
  <c r="T926" i="8"/>
  <c r="T923" i="8"/>
  <c r="U920" i="8"/>
  <c r="T918" i="8"/>
  <c r="T915" i="8"/>
  <c r="U912" i="8"/>
  <c r="T910" i="8"/>
  <c r="T907" i="8"/>
  <c r="U904" i="8"/>
  <c r="T902" i="8"/>
  <c r="T899" i="8"/>
  <c r="T895" i="8"/>
  <c r="T891" i="8"/>
  <c r="T887" i="8"/>
  <c r="T883" i="8"/>
  <c r="T879" i="8"/>
  <c r="T875" i="8"/>
  <c r="T871" i="8"/>
  <c r="T867" i="8"/>
  <c r="T863" i="8"/>
  <c r="T859" i="8"/>
  <c r="T855" i="8"/>
  <c r="T851" i="8"/>
  <c r="T847" i="8"/>
  <c r="T843" i="8"/>
  <c r="T839" i="8"/>
  <c r="T835" i="8"/>
  <c r="T831" i="8"/>
  <c r="T827" i="8"/>
  <c r="T823" i="8"/>
  <c r="T819" i="8"/>
  <c r="T815" i="8"/>
  <c r="T811" i="8"/>
  <c r="T807" i="8"/>
  <c r="T803" i="8"/>
  <c r="T799" i="8"/>
  <c r="T795" i="8"/>
  <c r="T791" i="8"/>
  <c r="T787" i="8"/>
  <c r="T783" i="8"/>
  <c r="T779" i="8"/>
  <c r="T775" i="8"/>
  <c r="T771" i="8"/>
  <c r="T767" i="8"/>
  <c r="T763" i="8"/>
  <c r="T759" i="8"/>
  <c r="T755" i="8"/>
  <c r="T751" i="8"/>
  <c r="T747" i="8"/>
  <c r="T743" i="8"/>
  <c r="T739" i="8"/>
  <c r="T735" i="8"/>
  <c r="T731" i="8"/>
  <c r="T727" i="8"/>
  <c r="T723" i="8"/>
  <c r="T719" i="8"/>
  <c r="T715" i="8"/>
  <c r="T711" i="8"/>
  <c r="T707" i="8"/>
  <c r="T703" i="8"/>
  <c r="T699" i="8"/>
  <c r="T695" i="8"/>
  <c r="T691" i="8"/>
  <c r="T687" i="8"/>
  <c r="T683" i="8"/>
  <c r="T679" i="8"/>
  <c r="T675" i="8"/>
  <c r="T671" i="8"/>
  <c r="T667" i="8"/>
  <c r="T663" i="8"/>
  <c r="T659" i="8"/>
  <c r="T655" i="8"/>
  <c r="T651" i="8"/>
  <c r="T647" i="8"/>
  <c r="T643" i="8"/>
  <c r="T639" i="8"/>
  <c r="T635" i="8"/>
  <c r="T631" i="8"/>
  <c r="T627" i="8"/>
  <c r="T623" i="8"/>
  <c r="T619" i="8"/>
  <c r="T615" i="8"/>
  <c r="T611" i="8"/>
  <c r="T607" i="8"/>
  <c r="T603" i="8"/>
  <c r="T599" i="8"/>
  <c r="T595" i="8"/>
  <c r="T591" i="8"/>
  <c r="T587" i="8"/>
  <c r="T583" i="8"/>
  <c r="T579" i="8"/>
  <c r="T575" i="8"/>
  <c r="T571" i="8"/>
  <c r="T567" i="8"/>
  <c r="T563" i="8"/>
  <c r="T559" i="8"/>
  <c r="T555" i="8"/>
  <c r="T551" i="8"/>
  <c r="T547" i="8"/>
  <c r="T543" i="8"/>
  <c r="T539" i="8"/>
  <c r="T535" i="8"/>
  <c r="T531" i="8"/>
  <c r="T527" i="8"/>
  <c r="T523" i="8"/>
  <c r="T519" i="8"/>
  <c r="T515" i="8"/>
  <c r="T511" i="8"/>
  <c r="T507" i="8"/>
  <c r="T503" i="8"/>
  <c r="T499" i="8"/>
  <c r="T495" i="8"/>
  <c r="T491" i="8"/>
  <c r="T487" i="8"/>
  <c r="T483" i="8"/>
  <c r="T479" i="8"/>
  <c r="T475" i="8"/>
  <c r="T471" i="8"/>
  <c r="T467" i="8"/>
  <c r="T463" i="8"/>
  <c r="T459" i="8"/>
  <c r="T455" i="8"/>
  <c r="T451" i="8"/>
  <c r="T447" i="8"/>
  <c r="T443" i="8"/>
  <c r="T439" i="8"/>
  <c r="T435" i="8"/>
  <c r="T431" i="8"/>
  <c r="T427" i="8"/>
  <c r="T423" i="8"/>
  <c r="T419" i="8"/>
  <c r="T415" i="8"/>
  <c r="T411" i="8"/>
  <c r="T407" i="8"/>
  <c r="T403" i="8"/>
  <c r="T399" i="8"/>
  <c r="T395" i="8"/>
  <c r="T391" i="8"/>
  <c r="T387" i="8"/>
  <c r="T383" i="8"/>
  <c r="T379" i="8"/>
  <c r="T375" i="8"/>
  <c r="T371" i="8"/>
  <c r="T367" i="8"/>
  <c r="T363" i="8"/>
  <c r="T359" i="8"/>
  <c r="T355" i="8"/>
  <c r="T351" i="8"/>
  <c r="T347" i="8"/>
  <c r="T343" i="8"/>
  <c r="T339" i="8"/>
  <c r="T335" i="8"/>
  <c r="T331" i="8"/>
  <c r="T327" i="8"/>
  <c r="T323" i="8"/>
  <c r="T319" i="8"/>
  <c r="T315" i="8"/>
  <c r="T311" i="8"/>
  <c r="T307" i="8"/>
  <c r="T303" i="8"/>
  <c r="T299" i="8"/>
  <c r="T295" i="8"/>
  <c r="T291" i="8"/>
  <c r="T287" i="8"/>
  <c r="T283" i="8"/>
  <c r="T279" i="8"/>
  <c r="T275" i="8"/>
  <c r="T271" i="8"/>
  <c r="T267" i="8"/>
  <c r="T263" i="8"/>
  <c r="T259" i="8"/>
  <c r="T255" i="8"/>
  <c r="T251" i="8"/>
  <c r="T247" i="8"/>
  <c r="T243" i="8"/>
  <c r="T239" i="8"/>
  <c r="T235" i="8"/>
  <c r="T231" i="8"/>
  <c r="T227" i="8"/>
  <c r="T223" i="8"/>
  <c r="T219" i="8"/>
  <c r="T215" i="8"/>
  <c r="T211" i="8"/>
  <c r="T207" i="8"/>
  <c r="T203" i="8"/>
  <c r="T199" i="8"/>
  <c r="T195" i="8"/>
  <c r="T191" i="8"/>
  <c r="T187" i="8"/>
  <c r="T183" i="8"/>
  <c r="T179" i="8"/>
  <c r="T175" i="8"/>
  <c r="T171" i="8"/>
  <c r="T167" i="8"/>
  <c r="T163" i="8"/>
  <c r="T159" i="8"/>
  <c r="T155" i="8"/>
  <c r="T151" i="8"/>
  <c r="T147" i="8"/>
  <c r="T143" i="8"/>
  <c r="T139" i="8"/>
  <c r="T135" i="8"/>
  <c r="T131" i="8"/>
  <c r="T127" i="8"/>
  <c r="T123" i="8"/>
  <c r="T119" i="8"/>
  <c r="T115" i="8"/>
  <c r="T111" i="8"/>
  <c r="T107" i="8"/>
  <c r="T103" i="8"/>
  <c r="T99" i="8"/>
  <c r="T95" i="8"/>
  <c r="T91" i="8"/>
  <c r="T87" i="8"/>
  <c r="T83" i="8"/>
  <c r="T79" i="8"/>
  <c r="T75" i="8"/>
  <c r="T71" i="8"/>
  <c r="T67" i="8"/>
  <c r="T63" i="8"/>
  <c r="T59" i="8"/>
  <c r="T55" i="8"/>
  <c r="T51" i="8"/>
  <c r="T47" i="8"/>
  <c r="T43" i="8"/>
  <c r="T39" i="8"/>
  <c r="T35" i="8"/>
  <c r="T31" i="8"/>
  <c r="T27" i="8"/>
  <c r="T23" i="8"/>
  <c r="T19" i="8"/>
  <c r="T15" i="8"/>
  <c r="T11" i="8"/>
  <c r="T7" i="8"/>
  <c r="S1115" i="8"/>
  <c r="S1107" i="8"/>
  <c r="S1097" i="8"/>
  <c r="S1086" i="8"/>
  <c r="S1076" i="8"/>
  <c r="S1065" i="8"/>
  <c r="S1054" i="8"/>
  <c r="S1044" i="8"/>
  <c r="S1033" i="8"/>
  <c r="S1022" i="8"/>
  <c r="S1012" i="8"/>
  <c r="S1001" i="8"/>
  <c r="S990" i="8"/>
  <c r="S980" i="8"/>
  <c r="S969" i="8"/>
  <c r="S958" i="8"/>
  <c r="S948" i="8"/>
  <c r="S937" i="8"/>
  <c r="S926" i="8"/>
  <c r="S916" i="8"/>
  <c r="S905" i="8"/>
  <c r="S894" i="8"/>
  <c r="S884" i="8"/>
  <c r="S873" i="8"/>
  <c r="S862" i="8"/>
  <c r="S852" i="8"/>
  <c r="S841" i="8"/>
  <c r="S830" i="8"/>
  <c r="S820" i="8"/>
  <c r="S809" i="8"/>
  <c r="S798" i="8"/>
  <c r="S788" i="8"/>
  <c r="S777" i="8"/>
  <c r="S766" i="8"/>
  <c r="S756" i="8"/>
  <c r="S745" i="8"/>
  <c r="S734" i="8"/>
  <c r="S724" i="8"/>
  <c r="S713" i="8"/>
  <c r="S702" i="8"/>
  <c r="S692" i="8"/>
  <c r="S681" i="8"/>
  <c r="S670" i="8"/>
  <c r="S660" i="8"/>
  <c r="S649" i="8"/>
  <c r="S638" i="8"/>
  <c r="S628" i="8"/>
  <c r="S617" i="8"/>
  <c r="S606" i="8"/>
  <c r="S596" i="8"/>
  <c r="S577" i="8"/>
  <c r="S556" i="8"/>
  <c r="S534" i="8"/>
  <c r="S513" i="8"/>
  <c r="S492" i="8"/>
  <c r="S470" i="8"/>
  <c r="S449" i="8"/>
  <c r="S428" i="8"/>
  <c r="S406" i="8"/>
  <c r="S385" i="8"/>
  <c r="S364" i="8"/>
  <c r="S342" i="8"/>
  <c r="S321" i="8"/>
  <c r="S300" i="8"/>
  <c r="S278" i="8"/>
  <c r="S257" i="8"/>
  <c r="S236" i="8"/>
  <c r="S214" i="8"/>
  <c r="S193" i="8"/>
  <c r="S172" i="8"/>
  <c r="S150" i="8"/>
  <c r="S126" i="8"/>
  <c r="S98" i="8"/>
  <c r="S69" i="8"/>
  <c r="S41" i="8"/>
  <c r="S13" i="8"/>
  <c r="V1100" i="8"/>
  <c r="V1072" i="8"/>
  <c r="V1044" i="8"/>
  <c r="V1014" i="8"/>
  <c r="V986" i="8"/>
  <c r="V958" i="8"/>
  <c r="V929" i="8"/>
  <c r="V901" i="8"/>
  <c r="V873" i="8"/>
  <c r="V840" i="8"/>
  <c r="V803" i="8"/>
  <c r="V766" i="8"/>
  <c r="V726" i="8"/>
  <c r="V688" i="8"/>
  <c r="V651" i="8"/>
  <c r="V612" i="8"/>
  <c r="V575" i="8"/>
  <c r="V538" i="8"/>
  <c r="V499" i="8"/>
  <c r="V462" i="8"/>
  <c r="V422" i="8"/>
  <c r="V369" i="8"/>
  <c r="V310" i="8"/>
  <c r="V245" i="8"/>
  <c r="V175" i="8"/>
  <c r="V110" i="8"/>
  <c r="V42" i="8"/>
  <c r="T1043" i="8"/>
  <c r="T1041" i="8"/>
  <c r="T1039" i="8"/>
  <c r="T1037" i="8"/>
  <c r="T1035" i="8"/>
  <c r="T1033" i="8"/>
  <c r="T1031" i="8"/>
  <c r="T1029" i="8"/>
  <c r="T1027" i="8"/>
  <c r="T1025" i="8"/>
  <c r="T1023" i="8"/>
  <c r="T1021" i="8"/>
  <c r="T1019" i="8"/>
  <c r="T1017" i="8"/>
  <c r="T1015" i="8"/>
  <c r="T1013" i="8"/>
  <c r="T1011" i="8"/>
  <c r="T1009" i="8"/>
  <c r="T1007" i="8"/>
  <c r="T1005" i="8"/>
  <c r="T1003" i="8"/>
  <c r="T1001" i="8"/>
  <c r="T999" i="8"/>
  <c r="T997" i="8"/>
  <c r="T995" i="8"/>
  <c r="T993" i="8"/>
  <c r="T991" i="8"/>
  <c r="T989" i="8"/>
  <c r="T987" i="8"/>
  <c r="T985" i="8"/>
  <c r="T983" i="8"/>
  <c r="T981" i="8"/>
  <c r="T979" i="8"/>
  <c r="T977" i="8"/>
  <c r="T975" i="8"/>
  <c r="T973" i="8"/>
  <c r="T971" i="8"/>
  <c r="T969" i="8"/>
  <c r="T967" i="8"/>
  <c r="T965" i="8"/>
  <c r="T963" i="8"/>
  <c r="T961" i="8"/>
  <c r="T959" i="8"/>
  <c r="T957" i="8"/>
  <c r="U954" i="8"/>
  <c r="T952" i="8"/>
  <c r="T949" i="8"/>
  <c r="U946" i="8"/>
  <c r="T944" i="8"/>
  <c r="T941" i="8"/>
  <c r="U938" i="8"/>
  <c r="T936" i="8"/>
  <c r="T933" i="8"/>
  <c r="U930" i="8"/>
  <c r="T928" i="8"/>
  <c r="T925" i="8"/>
  <c r="U922" i="8"/>
  <c r="T920" i="8"/>
  <c r="T917" i="8"/>
  <c r="U914" i="8"/>
  <c r="T912" i="8"/>
  <c r="T909" i="8"/>
  <c r="U906" i="8"/>
  <c r="T904" i="8"/>
  <c r="T901" i="8"/>
  <c r="U898" i="8"/>
  <c r="U894" i="8"/>
  <c r="U890" i="8"/>
  <c r="U886" i="8"/>
  <c r="U882" i="8"/>
  <c r="U878" i="8"/>
  <c r="U874" i="8"/>
  <c r="U870" i="8"/>
  <c r="U866" i="8"/>
  <c r="U862" i="8"/>
  <c r="U858" i="8"/>
  <c r="U854" i="8"/>
  <c r="U850" i="8"/>
  <c r="U846" i="8"/>
  <c r="U842" i="8"/>
  <c r="U838" i="8"/>
  <c r="U834" i="8"/>
  <c r="U830" i="8"/>
  <c r="U826" i="8"/>
  <c r="U822" i="8"/>
  <c r="U818" i="8"/>
  <c r="U814" i="8"/>
  <c r="U810" i="8"/>
  <c r="U806" i="8"/>
  <c r="U802" i="8"/>
  <c r="U798" i="8"/>
  <c r="U794" i="8"/>
  <c r="U790" i="8"/>
  <c r="U786" i="8"/>
  <c r="U782" i="8"/>
  <c r="U778" i="8"/>
  <c r="U774" i="8"/>
  <c r="U770" i="8"/>
  <c r="U766" i="8"/>
  <c r="U762" i="8"/>
  <c r="U758" i="8"/>
  <c r="U754" i="8"/>
  <c r="U750" i="8"/>
  <c r="U746" i="8"/>
  <c r="U742" i="8"/>
  <c r="U738" i="8"/>
  <c r="U734" i="8"/>
  <c r="U730" i="8"/>
  <c r="U726" i="8"/>
  <c r="U722" i="8"/>
  <c r="U718" i="8"/>
  <c r="U714" i="8"/>
  <c r="U710" i="8"/>
  <c r="U706" i="8"/>
  <c r="U702" i="8"/>
  <c r="U698" i="8"/>
  <c r="U694" i="8"/>
  <c r="U690" i="8"/>
  <c r="U686" i="8"/>
  <c r="U682" i="8"/>
  <c r="U678" i="8"/>
  <c r="U674" i="8"/>
  <c r="U670" i="8"/>
  <c r="U666" i="8"/>
  <c r="U662" i="8"/>
  <c r="U658" i="8"/>
  <c r="U654" i="8"/>
  <c r="U650" i="8"/>
  <c r="U646" i="8"/>
  <c r="U642" i="8"/>
  <c r="U638" i="8"/>
  <c r="U634" i="8"/>
  <c r="U630" i="8"/>
  <c r="U626" i="8"/>
  <c r="U622" i="8"/>
  <c r="U618" i="8"/>
  <c r="U614" i="8"/>
  <c r="U610" i="8"/>
  <c r="U606" i="8"/>
  <c r="U602" i="8"/>
  <c r="U598" i="8"/>
  <c r="U594" i="8"/>
  <c r="U590" i="8"/>
  <c r="U586" i="8"/>
  <c r="U582" i="8"/>
  <c r="U578" i="8"/>
  <c r="U574" i="8"/>
  <c r="U570" i="8"/>
  <c r="U566" i="8"/>
  <c r="U562" i="8"/>
  <c r="U558" i="8"/>
  <c r="U554" i="8"/>
  <c r="U550" i="8"/>
  <c r="U546" i="8"/>
  <c r="U542" i="8"/>
  <c r="U538" i="8"/>
  <c r="U534" i="8"/>
  <c r="U530" i="8"/>
  <c r="U526" i="8"/>
  <c r="U522" i="8"/>
  <c r="U518" i="8"/>
  <c r="U514" i="8"/>
  <c r="U510" i="8"/>
  <c r="U506" i="8"/>
  <c r="U502" i="8"/>
  <c r="U498" i="8"/>
  <c r="U494" i="8"/>
  <c r="U490" i="8"/>
  <c r="U486" i="8"/>
  <c r="U482" i="8"/>
  <c r="U478" i="8"/>
  <c r="U474" i="8"/>
  <c r="U470" i="8"/>
  <c r="U466" i="8"/>
  <c r="U462" i="8"/>
  <c r="U458" i="8"/>
  <c r="U454" i="8"/>
  <c r="U450" i="8"/>
  <c r="U446" i="8"/>
  <c r="U442" i="8"/>
  <c r="U438" i="8"/>
  <c r="U434" i="8"/>
  <c r="U430" i="8"/>
  <c r="U426" i="8"/>
  <c r="U422" i="8"/>
  <c r="U418" i="8"/>
  <c r="U414" i="8"/>
  <c r="U410" i="8"/>
  <c r="U406" i="8"/>
  <c r="U402" i="8"/>
  <c r="U398" i="8"/>
  <c r="U394" i="8"/>
  <c r="U390" i="8"/>
  <c r="U386" i="8"/>
  <c r="U382" i="8"/>
  <c r="U378" i="8"/>
  <c r="U374" i="8"/>
  <c r="U370" i="8"/>
  <c r="U366" i="8"/>
  <c r="U362" i="8"/>
  <c r="U358" i="8"/>
  <c r="U354" i="8"/>
  <c r="U350" i="8"/>
  <c r="U346" i="8"/>
  <c r="U342" i="8"/>
  <c r="U338" i="8"/>
  <c r="U334" i="8"/>
  <c r="U330" i="8"/>
  <c r="U326" i="8"/>
  <c r="U322" i="8"/>
  <c r="U318" i="8"/>
  <c r="U314" i="8"/>
  <c r="U310" i="8"/>
  <c r="U306" i="8"/>
  <c r="U302" i="8"/>
  <c r="U298" i="8"/>
  <c r="U294" i="8"/>
  <c r="U290" i="8"/>
  <c r="U286" i="8"/>
  <c r="U282" i="8"/>
  <c r="U278" i="8"/>
  <c r="U274" i="8"/>
  <c r="U270" i="8"/>
  <c r="U266" i="8"/>
  <c r="U262" i="8"/>
  <c r="U258" i="8"/>
  <c r="U254" i="8"/>
  <c r="U250" i="8"/>
  <c r="U246" i="8"/>
  <c r="U242" i="8"/>
  <c r="U238" i="8"/>
  <c r="U234" i="8"/>
  <c r="U230" i="8"/>
  <c r="U226" i="8"/>
  <c r="U222" i="8"/>
  <c r="U218" i="8"/>
  <c r="U214" i="8"/>
  <c r="U210" i="8"/>
  <c r="U206" i="8"/>
  <c r="U202" i="8"/>
  <c r="U198" i="8"/>
  <c r="U194" i="8"/>
  <c r="U190" i="8"/>
  <c r="U186" i="8"/>
  <c r="U182" i="8"/>
  <c r="U178" i="8"/>
  <c r="U174" i="8"/>
  <c r="U170" i="8"/>
  <c r="U166" i="8"/>
  <c r="U162" i="8"/>
  <c r="U158" i="8"/>
  <c r="U154" i="8"/>
  <c r="U150" i="8"/>
  <c r="U146" i="8"/>
  <c r="U142" i="8"/>
  <c r="U138" i="8"/>
  <c r="U134" i="8"/>
  <c r="U130" i="8"/>
  <c r="U126" i="8"/>
  <c r="U122" i="8"/>
  <c r="U118" i="8"/>
  <c r="U114" i="8"/>
  <c r="U110" i="8"/>
  <c r="U106" i="8"/>
  <c r="U102" i="8"/>
  <c r="U98" i="8"/>
  <c r="U94" i="8"/>
  <c r="U90" i="8"/>
  <c r="U86" i="8"/>
  <c r="U82" i="8"/>
  <c r="U78" i="8"/>
  <c r="U74" i="8"/>
  <c r="U70" i="8"/>
  <c r="U66" i="8"/>
  <c r="U62" i="8"/>
  <c r="U58" i="8"/>
  <c r="U54" i="8"/>
  <c r="U50" i="8"/>
  <c r="U46" i="8"/>
  <c r="U42" i="8"/>
  <c r="U38" i="8"/>
  <c r="U34" i="8"/>
  <c r="U30" i="8"/>
  <c r="U26" i="8"/>
  <c r="U22" i="8"/>
  <c r="U18" i="8"/>
  <c r="U14" i="8"/>
  <c r="U10" i="8"/>
  <c r="S6" i="8"/>
  <c r="S1114" i="8"/>
  <c r="S1106" i="8"/>
  <c r="S1096" i="8"/>
  <c r="S1085" i="8"/>
  <c r="S1074" i="8"/>
  <c r="S1064" i="8"/>
  <c r="S1053" i="8"/>
  <c r="S1042" i="8"/>
  <c r="S1032" i="8"/>
  <c r="S1021" i="8"/>
  <c r="S1010" i="8"/>
  <c r="S1000" i="8"/>
  <c r="S989" i="8"/>
  <c r="S978" i="8"/>
  <c r="S968" i="8"/>
  <c r="S957" i="8"/>
  <c r="S946" i="8"/>
  <c r="S936" i="8"/>
  <c r="S925" i="8"/>
  <c r="S914" i="8"/>
  <c r="S904" i="8"/>
  <c r="S893" i="8"/>
  <c r="S882" i="8"/>
  <c r="S872" i="8"/>
  <c r="S861" i="8"/>
  <c r="S850" i="8"/>
  <c r="S840" i="8"/>
  <c r="S829" i="8"/>
  <c r="S818" i="8"/>
  <c r="S808" i="8"/>
  <c r="S797" i="8"/>
  <c r="S786" i="8"/>
  <c r="S776" i="8"/>
  <c r="S765" i="8"/>
  <c r="S754" i="8"/>
  <c r="S744" i="8"/>
  <c r="S733" i="8"/>
  <c r="S722" i="8"/>
  <c r="S712" i="8"/>
  <c r="S701" i="8"/>
  <c r="S690" i="8"/>
  <c r="S680" i="8"/>
  <c r="S669" i="8"/>
  <c r="S658" i="8"/>
  <c r="S648" i="8"/>
  <c r="S637" i="8"/>
  <c r="S626" i="8"/>
  <c r="S616" i="8"/>
  <c r="S605" i="8"/>
  <c r="S594" i="8"/>
  <c r="S576" i="8"/>
  <c r="S554" i="8"/>
  <c r="S533" i="8"/>
  <c r="S512" i="8"/>
  <c r="S490" i="8"/>
  <c r="S469" i="8"/>
  <c r="S448" i="8"/>
  <c r="S426" i="8"/>
  <c r="S405" i="8"/>
  <c r="S384" i="8"/>
  <c r="S362" i="8"/>
  <c r="S341" i="8"/>
  <c r="S320" i="8"/>
  <c r="S298" i="8"/>
  <c r="S277" i="8"/>
  <c r="S256" i="8"/>
  <c r="S234" i="8"/>
  <c r="S213" i="8"/>
  <c r="S192" i="8"/>
  <c r="S170" i="8"/>
  <c r="S149" i="8"/>
  <c r="S125" i="8"/>
  <c r="S96" i="8"/>
  <c r="S68" i="8"/>
  <c r="S40" i="8"/>
  <c r="S10" i="8"/>
  <c r="V1098" i="8"/>
  <c r="V1070" i="8"/>
  <c r="V1041" i="8"/>
  <c r="V1013" i="8"/>
  <c r="V985" i="8"/>
  <c r="V956" i="8"/>
  <c r="V928" i="8"/>
  <c r="V900" i="8"/>
  <c r="V870" i="8"/>
  <c r="V838" i="8"/>
  <c r="V800" i="8"/>
  <c r="V762" i="8"/>
  <c r="V724" i="8"/>
  <c r="V687" i="8"/>
  <c r="V648" i="8"/>
  <c r="V611" i="8"/>
  <c r="V574" i="8"/>
  <c r="V534" i="8"/>
  <c r="V496" i="8"/>
  <c r="V459" i="8"/>
  <c r="V417" i="8"/>
  <c r="V367" i="8"/>
  <c r="V309" i="8"/>
  <c r="V239" i="8"/>
  <c r="V174" i="8"/>
  <c r="V106" i="8"/>
  <c r="V35" i="8"/>
  <c r="Z10" i="1"/>
  <c r="AF14" i="1"/>
  <c r="AX14" i="1" l="1"/>
  <c r="T21" i="1"/>
  <c r="U1118" i="8"/>
  <c r="T1113" i="8"/>
  <c r="T1108" i="8"/>
  <c r="U1102" i="8"/>
  <c r="T1097" i="8"/>
  <c r="T1092" i="8"/>
  <c r="U1086" i="8"/>
  <c r="T1081" i="8"/>
  <c r="T1076" i="8"/>
  <c r="U1070" i="8"/>
  <c r="T1065" i="8"/>
  <c r="T1060" i="8"/>
  <c r="U1054" i="8"/>
  <c r="T1049" i="8"/>
  <c r="T1044" i="8"/>
  <c r="T1036" i="8"/>
  <c r="T1028" i="8"/>
  <c r="T1020" i="8"/>
  <c r="T1012" i="8"/>
  <c r="T1004" i="8"/>
  <c r="T996" i="8"/>
  <c r="T988" i="8"/>
  <c r="T980" i="8"/>
  <c r="T972" i="8"/>
  <c r="T964" i="8"/>
  <c r="T956" i="8"/>
  <c r="T945" i="8"/>
  <c r="U934" i="8"/>
  <c r="T903" i="8"/>
  <c r="U860" i="8"/>
  <c r="U824" i="8"/>
  <c r="T777" i="8"/>
  <c r="U732" i="8"/>
  <c r="U696" i="8"/>
  <c r="T649" i="8"/>
  <c r="U604" i="8"/>
  <c r="U568" i="8"/>
  <c r="T521" i="8"/>
  <c r="U476" i="8"/>
  <c r="U440" i="8"/>
  <c r="T393" i="8"/>
  <c r="U348" i="8"/>
  <c r="U312" i="8"/>
  <c r="T265" i="8"/>
  <c r="T217" i="8"/>
  <c r="T153" i="8"/>
  <c r="T89" i="8"/>
  <c r="T25" i="8"/>
  <c r="S1006" i="8"/>
  <c r="S836" i="8"/>
  <c r="S665" i="8"/>
  <c r="S396" i="8"/>
  <c r="S26" i="8"/>
  <c r="V632" i="8"/>
  <c r="Z20" i="8"/>
  <c r="AH18" i="8" s="1"/>
  <c r="U6" i="8"/>
  <c r="T1117" i="8"/>
  <c r="T1112" i="8"/>
  <c r="U1106" i="8"/>
  <c r="T1101" i="8"/>
  <c r="T1096" i="8"/>
  <c r="U1090" i="8"/>
  <c r="T1085" i="8"/>
  <c r="T1080" i="8"/>
  <c r="U1074" i="8"/>
  <c r="T1069" i="8"/>
  <c r="T1064" i="8"/>
  <c r="U1058" i="8"/>
  <c r="T1053" i="8"/>
  <c r="T1048" i="8"/>
  <c r="T1042" i="8"/>
  <c r="T1034" i="8"/>
  <c r="T1026" i="8"/>
  <c r="T1018" i="8"/>
  <c r="T1010" i="8"/>
  <c r="T1002" i="8"/>
  <c r="T994" i="8"/>
  <c r="T986" i="8"/>
  <c r="T978" i="8"/>
  <c r="T970" i="8"/>
  <c r="T962" i="8"/>
  <c r="T953" i="8"/>
  <c r="U942" i="8"/>
  <c r="U924" i="8"/>
  <c r="U892" i="8"/>
  <c r="U856" i="8"/>
  <c r="T809" i="8"/>
  <c r="U764" i="8"/>
  <c r="U728" i="8"/>
  <c r="T681" i="8"/>
  <c r="U636" i="8"/>
  <c r="U600" i="8"/>
  <c r="T553" i="8"/>
  <c r="U508" i="8"/>
  <c r="U472" i="8"/>
  <c r="T425" i="8"/>
  <c r="U380" i="8"/>
  <c r="U344" i="8"/>
  <c r="T297" i="8"/>
  <c r="U252" i="8"/>
  <c r="T201" i="8"/>
  <c r="T137" i="8"/>
  <c r="T73" i="8"/>
  <c r="T9" i="8"/>
  <c r="S964" i="8"/>
  <c r="S793" i="8"/>
  <c r="S622" i="8"/>
  <c r="S310" i="8"/>
  <c r="V1029" i="8"/>
  <c r="V480" i="8"/>
  <c r="T6" i="8"/>
  <c r="U1116" i="8"/>
  <c r="T1111" i="8"/>
  <c r="T1106" i="8"/>
  <c r="U1100" i="8"/>
  <c r="T1095" i="8"/>
  <c r="T1090" i="8"/>
  <c r="U1084" i="8"/>
  <c r="T1079" i="8"/>
  <c r="T1074" i="8"/>
  <c r="U1068" i="8"/>
  <c r="T1063" i="8"/>
  <c r="T1058" i="8"/>
  <c r="U1052" i="8"/>
  <c r="T1047" i="8"/>
  <c r="U1040" i="8"/>
  <c r="U1032" i="8"/>
  <c r="U1024" i="8"/>
  <c r="U1016" i="8"/>
  <c r="U1008" i="8"/>
  <c r="U1000" i="8"/>
  <c r="U992" i="8"/>
  <c r="U984" i="8"/>
  <c r="U976" i="8"/>
  <c r="U968" i="8"/>
  <c r="U960" i="8"/>
  <c r="T951" i="8"/>
  <c r="U940" i="8"/>
  <c r="T924" i="8"/>
  <c r="T889" i="8"/>
  <c r="U844" i="8"/>
  <c r="U808" i="8"/>
  <c r="T761" i="8"/>
  <c r="U716" i="8"/>
  <c r="U680" i="8"/>
  <c r="T633" i="8"/>
  <c r="U588" i="8"/>
  <c r="U552" i="8"/>
  <c r="T505" i="8"/>
  <c r="U460" i="8"/>
  <c r="U424" i="8"/>
  <c r="T377" i="8"/>
  <c r="U332" i="8"/>
  <c r="U296" i="8"/>
  <c r="T249" i="8"/>
  <c r="U200" i="8"/>
  <c r="U136" i="8"/>
  <c r="U72" i="8"/>
  <c r="U8" i="8"/>
  <c r="S962" i="8"/>
  <c r="S792" i="8"/>
  <c r="S621" i="8"/>
  <c r="S309" i="8"/>
  <c r="V1028" i="8"/>
  <c r="V70" i="8"/>
  <c r="V339" i="8"/>
  <c r="V516" i="8"/>
  <c r="V667" i="8"/>
  <c r="V819" i="8"/>
  <c r="V942" i="8"/>
  <c r="V1056" i="8"/>
  <c r="S53" i="8"/>
  <c r="S160" i="8"/>
  <c r="S245" i="8"/>
  <c r="S330" i="8"/>
  <c r="S416" i="8"/>
  <c r="S501" i="8"/>
  <c r="S586" i="8"/>
  <c r="S632" i="8"/>
  <c r="S674" i="8"/>
  <c r="S717" i="8"/>
  <c r="S760" i="8"/>
  <c r="S802" i="8"/>
  <c r="S845" i="8"/>
  <c r="S888" i="8"/>
  <c r="S930" i="8"/>
  <c r="S973" i="8"/>
  <c r="S1016" i="8"/>
  <c r="S1058" i="8"/>
  <c r="S1101" i="8"/>
  <c r="U12" i="8"/>
  <c r="U28" i="8"/>
  <c r="U44" i="8"/>
  <c r="U60" i="8"/>
  <c r="U76" i="8"/>
  <c r="U92" i="8"/>
  <c r="U108" i="8"/>
  <c r="U124" i="8"/>
  <c r="U140" i="8"/>
  <c r="U156" i="8"/>
  <c r="U172" i="8"/>
  <c r="U188" i="8"/>
  <c r="U204" i="8"/>
  <c r="U220" i="8"/>
  <c r="V74" i="8"/>
  <c r="V346" i="8"/>
  <c r="V518" i="8"/>
  <c r="V670" i="8"/>
  <c r="V822" i="8"/>
  <c r="V944" i="8"/>
  <c r="V1057" i="8"/>
  <c r="S56" i="8"/>
  <c r="S161" i="8"/>
  <c r="S246" i="8"/>
  <c r="S332" i="8"/>
  <c r="S417" i="8"/>
  <c r="S502" i="8"/>
  <c r="S588" i="8"/>
  <c r="S633" i="8"/>
  <c r="S676" i="8"/>
  <c r="S718" i="8"/>
  <c r="S761" i="8"/>
  <c r="S804" i="8"/>
  <c r="S846" i="8"/>
  <c r="S889" i="8"/>
  <c r="S932" i="8"/>
  <c r="S974" i="8"/>
  <c r="S1017" i="8"/>
  <c r="S1060" i="8"/>
  <c r="S1102" i="8"/>
  <c r="T13" i="8"/>
  <c r="T29" i="8"/>
  <c r="T45" i="8"/>
  <c r="T61" i="8"/>
  <c r="T77" i="8"/>
  <c r="T93" i="8"/>
  <c r="T109" i="8"/>
  <c r="T125" i="8"/>
  <c r="T141" i="8"/>
  <c r="T157" i="8"/>
  <c r="T173" i="8"/>
  <c r="T189" i="8"/>
  <c r="T205" i="8"/>
  <c r="T221" i="8"/>
  <c r="T237" i="8"/>
  <c r="T253" i="8"/>
  <c r="T269" i="8"/>
  <c r="T285" i="8"/>
  <c r="T301" i="8"/>
  <c r="T317" i="8"/>
  <c r="T333" i="8"/>
  <c r="T349" i="8"/>
  <c r="T365" i="8"/>
  <c r="T381" i="8"/>
  <c r="T397" i="8"/>
  <c r="T413" i="8"/>
  <c r="T429" i="8"/>
  <c r="T445" i="8"/>
  <c r="T461" i="8"/>
  <c r="T477" i="8"/>
  <c r="T493" i="8"/>
  <c r="T509" i="8"/>
  <c r="T525" i="8"/>
  <c r="T541" i="8"/>
  <c r="T557" i="8"/>
  <c r="T573" i="8"/>
  <c r="T589" i="8"/>
  <c r="T605" i="8"/>
  <c r="T621" i="8"/>
  <c r="T637" i="8"/>
  <c r="T653" i="8"/>
  <c r="T669" i="8"/>
  <c r="T685" i="8"/>
  <c r="T701" i="8"/>
  <c r="T717" i="8"/>
  <c r="T733" i="8"/>
  <c r="T749" i="8"/>
  <c r="T765" i="8"/>
  <c r="T781" i="8"/>
  <c r="T797" i="8"/>
  <c r="T813" i="8"/>
  <c r="T829" i="8"/>
  <c r="T845" i="8"/>
  <c r="T861" i="8"/>
  <c r="T877" i="8"/>
  <c r="T893" i="8"/>
  <c r="T906" i="8"/>
  <c r="U916" i="8"/>
  <c r="T927" i="8"/>
  <c r="V138" i="8"/>
  <c r="V394" i="8"/>
  <c r="V554" i="8"/>
  <c r="V704" i="8"/>
  <c r="V857" i="8"/>
  <c r="V970" i="8"/>
  <c r="V1084" i="8"/>
  <c r="S82" i="8"/>
  <c r="S181" i="8"/>
  <c r="S266" i="8"/>
  <c r="S352" i="8"/>
  <c r="S437" i="8"/>
  <c r="S522" i="8"/>
  <c r="S600" i="8"/>
  <c r="S642" i="8"/>
  <c r="S685" i="8"/>
  <c r="S728" i="8"/>
  <c r="S770" i="8"/>
  <c r="S813" i="8"/>
  <c r="S856" i="8"/>
  <c r="S898" i="8"/>
  <c r="S941" i="8"/>
  <c r="S984" i="8"/>
  <c r="S1026" i="8"/>
  <c r="S1069" i="8"/>
  <c r="S1110" i="8"/>
  <c r="U16" i="8"/>
  <c r="U32" i="8"/>
  <c r="U48" i="8"/>
  <c r="U64" i="8"/>
  <c r="U80" i="8"/>
  <c r="U96" i="8"/>
  <c r="U112" i="8"/>
  <c r="U128" i="8"/>
  <c r="U144" i="8"/>
  <c r="U160" i="8"/>
  <c r="U176" i="8"/>
  <c r="U192" i="8"/>
  <c r="U208" i="8"/>
  <c r="U224" i="8"/>
  <c r="U240" i="8"/>
  <c r="U256" i="8"/>
  <c r="U272" i="8"/>
  <c r="U288" i="8"/>
  <c r="U304" i="8"/>
  <c r="U320" i="8"/>
  <c r="U336" i="8"/>
  <c r="U352" i="8"/>
  <c r="U368" i="8"/>
  <c r="U384" i="8"/>
  <c r="U400" i="8"/>
  <c r="U416" i="8"/>
  <c r="U432" i="8"/>
  <c r="U448" i="8"/>
  <c r="U464" i="8"/>
  <c r="U480" i="8"/>
  <c r="U496" i="8"/>
  <c r="U512" i="8"/>
  <c r="U528" i="8"/>
  <c r="U544" i="8"/>
  <c r="U560" i="8"/>
  <c r="U576" i="8"/>
  <c r="U592" i="8"/>
  <c r="U608" i="8"/>
  <c r="U624" i="8"/>
  <c r="U640" i="8"/>
  <c r="U656" i="8"/>
  <c r="U672" i="8"/>
  <c r="U688" i="8"/>
  <c r="U704" i="8"/>
  <c r="U720" i="8"/>
  <c r="U736" i="8"/>
  <c r="U752" i="8"/>
  <c r="U768" i="8"/>
  <c r="U784" i="8"/>
  <c r="U800" i="8"/>
  <c r="U816" i="8"/>
  <c r="U832" i="8"/>
  <c r="U848" i="8"/>
  <c r="U864" i="8"/>
  <c r="U880" i="8"/>
  <c r="U896" i="8"/>
  <c r="T908" i="8"/>
  <c r="U918" i="8"/>
  <c r="T929" i="8"/>
  <c r="V145" i="8"/>
  <c r="V395" i="8"/>
  <c r="V555" i="8"/>
  <c r="V708" i="8"/>
  <c r="V858" i="8"/>
  <c r="V972" i="8"/>
  <c r="V1086" i="8"/>
  <c r="S84" i="8"/>
  <c r="S182" i="8"/>
  <c r="S268" i="8"/>
  <c r="S353" i="8"/>
  <c r="S438" i="8"/>
  <c r="S524" i="8"/>
  <c r="S601" i="8"/>
  <c r="S644" i="8"/>
  <c r="S686" i="8"/>
  <c r="S729" i="8"/>
  <c r="S772" i="8"/>
  <c r="S814" i="8"/>
  <c r="S857" i="8"/>
  <c r="S900" i="8"/>
  <c r="S942" i="8"/>
  <c r="S985" i="8"/>
  <c r="S1028" i="8"/>
  <c r="S1070" i="8"/>
  <c r="S1111" i="8"/>
  <c r="T17" i="8"/>
  <c r="T33" i="8"/>
  <c r="T49" i="8"/>
  <c r="T65" i="8"/>
  <c r="T81" i="8"/>
  <c r="T97" i="8"/>
  <c r="T113" i="8"/>
  <c r="T129" i="8"/>
  <c r="T145" i="8"/>
  <c r="T161" i="8"/>
  <c r="T177" i="8"/>
  <c r="T193" i="8"/>
  <c r="T209" i="8"/>
  <c r="T225" i="8"/>
  <c r="T241" i="8"/>
  <c r="T257" i="8"/>
  <c r="T273" i="8"/>
  <c r="T289" i="8"/>
  <c r="T305" i="8"/>
  <c r="T321" i="8"/>
  <c r="T337" i="8"/>
  <c r="T353" i="8"/>
  <c r="T369" i="8"/>
  <c r="T385" i="8"/>
  <c r="T401" i="8"/>
  <c r="T417" i="8"/>
  <c r="T433" i="8"/>
  <c r="T449" i="8"/>
  <c r="T465" i="8"/>
  <c r="T481" i="8"/>
  <c r="T497" i="8"/>
  <c r="T513" i="8"/>
  <c r="T529" i="8"/>
  <c r="T545" i="8"/>
  <c r="T561" i="8"/>
  <c r="T577" i="8"/>
  <c r="T593" i="8"/>
  <c r="T609" i="8"/>
  <c r="T625" i="8"/>
  <c r="T641" i="8"/>
  <c r="T657" i="8"/>
  <c r="T673" i="8"/>
  <c r="T689" i="8"/>
  <c r="T705" i="8"/>
  <c r="T721" i="8"/>
  <c r="T737" i="8"/>
  <c r="T753" i="8"/>
  <c r="T769" i="8"/>
  <c r="T785" i="8"/>
  <c r="T801" i="8"/>
  <c r="T817" i="8"/>
  <c r="T833" i="8"/>
  <c r="T849" i="8"/>
  <c r="T865" i="8"/>
  <c r="T881" i="8"/>
  <c r="T897" i="8"/>
  <c r="U908" i="8"/>
  <c r="T919" i="8"/>
  <c r="T930" i="8"/>
  <c r="V206" i="8"/>
  <c r="V440" i="8"/>
  <c r="V591" i="8"/>
  <c r="V744" i="8"/>
  <c r="V885" i="8"/>
  <c r="V998" i="8"/>
  <c r="V1113" i="8"/>
  <c r="S110" i="8"/>
  <c r="S202" i="8"/>
  <c r="S288" i="8"/>
  <c r="S373" i="8"/>
  <c r="S458" i="8"/>
  <c r="S544" i="8"/>
  <c r="S610" i="8"/>
  <c r="S653" i="8"/>
  <c r="S696" i="8"/>
  <c r="S738" i="8"/>
  <c r="S781" i="8"/>
  <c r="S824" i="8"/>
  <c r="S866" i="8"/>
  <c r="S909" i="8"/>
  <c r="S952" i="8"/>
  <c r="S994" i="8"/>
  <c r="S1037" i="8"/>
  <c r="S1080" i="8"/>
  <c r="S1118" i="8"/>
  <c r="U20" i="8"/>
  <c r="U36" i="8"/>
  <c r="U52" i="8"/>
  <c r="U68" i="8"/>
  <c r="U84" i="8"/>
  <c r="U100" i="8"/>
  <c r="U116" i="8"/>
  <c r="U132" i="8"/>
  <c r="U148" i="8"/>
  <c r="U164" i="8"/>
  <c r="U180" i="8"/>
  <c r="U196" i="8"/>
  <c r="U212" i="8"/>
  <c r="U228" i="8"/>
  <c r="U244" i="8"/>
  <c r="U260" i="8"/>
  <c r="U276" i="8"/>
  <c r="U292" i="8"/>
  <c r="U308" i="8"/>
  <c r="U324" i="8"/>
  <c r="U340" i="8"/>
  <c r="U356" i="8"/>
  <c r="U372" i="8"/>
  <c r="U388" i="8"/>
  <c r="U404" i="8"/>
  <c r="U420" i="8"/>
  <c r="U436" i="8"/>
  <c r="U452" i="8"/>
  <c r="U468" i="8"/>
  <c r="U484" i="8"/>
  <c r="U500" i="8"/>
  <c r="U516" i="8"/>
  <c r="U532" i="8"/>
  <c r="U548" i="8"/>
  <c r="U564" i="8"/>
  <c r="U580" i="8"/>
  <c r="U596" i="8"/>
  <c r="U612" i="8"/>
  <c r="U628" i="8"/>
  <c r="U644" i="8"/>
  <c r="U660" i="8"/>
  <c r="U676" i="8"/>
  <c r="U692" i="8"/>
  <c r="U708" i="8"/>
  <c r="U724" i="8"/>
  <c r="U740" i="8"/>
  <c r="U756" i="8"/>
  <c r="U772" i="8"/>
  <c r="U788" i="8"/>
  <c r="U804" i="8"/>
  <c r="U820" i="8"/>
  <c r="U836" i="8"/>
  <c r="U852" i="8"/>
  <c r="U868" i="8"/>
  <c r="U884" i="8"/>
  <c r="T900" i="8"/>
  <c r="U910" i="8"/>
  <c r="T921" i="8"/>
  <c r="T932" i="8"/>
  <c r="V211" i="8"/>
  <c r="V442" i="8"/>
  <c r="V595" i="8"/>
  <c r="V746" i="8"/>
  <c r="V886" i="8"/>
  <c r="V1001" i="8"/>
  <c r="V1114" i="8"/>
  <c r="S112" i="8"/>
  <c r="S204" i="8"/>
  <c r="S289" i="8"/>
  <c r="S374" i="8"/>
  <c r="S460" i="8"/>
  <c r="S545" i="8"/>
  <c r="S612" i="8"/>
  <c r="S654" i="8"/>
  <c r="S697" i="8"/>
  <c r="S740" i="8"/>
  <c r="S782" i="8"/>
  <c r="S825" i="8"/>
  <c r="S868" i="8"/>
  <c r="S910" i="8"/>
  <c r="S953" i="8"/>
  <c r="S996" i="8"/>
  <c r="S1038" i="8"/>
  <c r="S1081" i="8"/>
  <c r="S1119" i="8"/>
  <c r="T21" i="8"/>
  <c r="T37" i="8"/>
  <c r="T53" i="8"/>
  <c r="T69" i="8"/>
  <c r="T85" i="8"/>
  <c r="T101" i="8"/>
  <c r="T117" i="8"/>
  <c r="T133" i="8"/>
  <c r="T149" i="8"/>
  <c r="T165" i="8"/>
  <c r="T181" i="8"/>
  <c r="T197" i="8"/>
  <c r="T213" i="8"/>
  <c r="T229" i="8"/>
  <c r="T245" i="8"/>
  <c r="T261" i="8"/>
  <c r="T277" i="8"/>
  <c r="T293" i="8"/>
  <c r="T309" i="8"/>
  <c r="T325" i="8"/>
  <c r="T341" i="8"/>
  <c r="T357" i="8"/>
  <c r="T373" i="8"/>
  <c r="T389" i="8"/>
  <c r="T405" i="8"/>
  <c r="T421" i="8"/>
  <c r="T437" i="8"/>
  <c r="T453" i="8"/>
  <c r="T469" i="8"/>
  <c r="T485" i="8"/>
  <c r="T501" i="8"/>
  <c r="T517" i="8"/>
  <c r="T533" i="8"/>
  <c r="T549" i="8"/>
  <c r="T565" i="8"/>
  <c r="T581" i="8"/>
  <c r="T597" i="8"/>
  <c r="T613" i="8"/>
  <c r="T629" i="8"/>
  <c r="T645" i="8"/>
  <c r="T661" i="8"/>
  <c r="T677" i="8"/>
  <c r="T693" i="8"/>
  <c r="T709" i="8"/>
  <c r="T725" i="8"/>
  <c r="T741" i="8"/>
  <c r="T757" i="8"/>
  <c r="T773" i="8"/>
  <c r="T789" i="8"/>
  <c r="T805" i="8"/>
  <c r="T821" i="8"/>
  <c r="T837" i="8"/>
  <c r="T853" i="8"/>
  <c r="T869" i="8"/>
  <c r="T885" i="8"/>
  <c r="U900" i="8"/>
  <c r="T911" i="8"/>
  <c r="T922" i="8"/>
  <c r="U932" i="8"/>
  <c r="T1121" i="8"/>
  <c r="T1116" i="8"/>
  <c r="U1110" i="8"/>
  <c r="T1105" i="8"/>
  <c r="T1100" i="8"/>
  <c r="U1094" i="8"/>
  <c r="T1089" i="8"/>
  <c r="T1084" i="8"/>
  <c r="U1078" i="8"/>
  <c r="T1073" i="8"/>
  <c r="T1068" i="8"/>
  <c r="U1062" i="8"/>
  <c r="T1057" i="8"/>
  <c r="T1052" i="8"/>
  <c r="U1046" i="8"/>
  <c r="T1040" i="8"/>
  <c r="T1032" i="8"/>
  <c r="T1024" i="8"/>
  <c r="T1016" i="8"/>
  <c r="T1008" i="8"/>
  <c r="T1000" i="8"/>
  <c r="T992" i="8"/>
  <c r="T984" i="8"/>
  <c r="T976" i="8"/>
  <c r="T968" i="8"/>
  <c r="T960" i="8"/>
  <c r="U950" i="8"/>
  <c r="T940" i="8"/>
  <c r="T916" i="8"/>
  <c r="U888" i="8"/>
  <c r="T841" i="8"/>
  <c r="U796" i="8"/>
  <c r="U760" i="8"/>
  <c r="T713" i="8"/>
  <c r="U668" i="8"/>
  <c r="U632" i="8"/>
  <c r="T585" i="8"/>
  <c r="U540" i="8"/>
  <c r="U504" i="8"/>
  <c r="T457" i="8"/>
  <c r="U412" i="8"/>
  <c r="U376" i="8"/>
  <c r="T329" i="8"/>
  <c r="U284" i="8"/>
  <c r="U248" i="8"/>
  <c r="T185" i="8"/>
  <c r="T121" i="8"/>
  <c r="T57" i="8"/>
  <c r="S1092" i="8"/>
  <c r="S921" i="8"/>
  <c r="S750" i="8"/>
  <c r="S566" i="8"/>
  <c r="S225" i="8"/>
  <c r="V916" i="8"/>
  <c r="V277" i="8"/>
  <c r="U1120" i="8"/>
  <c r="T1115" i="8"/>
  <c r="T1110" i="8"/>
  <c r="U1104" i="8"/>
  <c r="T1099" i="8"/>
  <c r="T1094" i="8"/>
  <c r="U1088" i="8"/>
  <c r="T1083" i="8"/>
  <c r="T1078" i="8"/>
  <c r="U1072" i="8"/>
  <c r="T1067" i="8"/>
  <c r="T1062" i="8"/>
  <c r="U1056" i="8"/>
  <c r="T1051" i="8"/>
  <c r="T1046" i="8"/>
  <c r="U1038" i="8"/>
  <c r="U1030" i="8"/>
  <c r="U1022" i="8"/>
  <c r="U1014" i="8"/>
  <c r="U1006" i="8"/>
  <c r="U998" i="8"/>
  <c r="U990" i="8"/>
  <c r="U982" i="8"/>
  <c r="U974" i="8"/>
  <c r="U966" i="8"/>
  <c r="U958" i="8"/>
  <c r="U948" i="8"/>
  <c r="T938" i="8"/>
  <c r="T914" i="8"/>
  <c r="U876" i="8"/>
  <c r="U840" i="8"/>
  <c r="T793" i="8"/>
  <c r="U748" i="8"/>
  <c r="U712" i="8"/>
  <c r="T665" i="8"/>
  <c r="U620" i="8"/>
  <c r="U584" i="8"/>
  <c r="T537" i="8"/>
  <c r="U492" i="8"/>
  <c r="U456" i="8"/>
  <c r="T409" i="8"/>
  <c r="U364" i="8"/>
  <c r="U328" i="8"/>
  <c r="T281" i="8"/>
  <c r="U236" i="8"/>
  <c r="U184" i="8"/>
  <c r="U120" i="8"/>
  <c r="U56" i="8"/>
  <c r="S1090" i="8"/>
  <c r="S920" i="8"/>
  <c r="S749" i="8"/>
  <c r="S565" i="8"/>
  <c r="S224" i="8"/>
  <c r="V913" i="8"/>
  <c r="V273" i="8"/>
  <c r="AJ9" i="1"/>
  <c r="AX15" i="1"/>
  <c r="T23" i="1"/>
  <c r="P17" i="1"/>
  <c r="AG17" i="1" s="1"/>
  <c r="H17" i="1"/>
  <c r="I17" i="1"/>
  <c r="O17" i="1"/>
  <c r="N17" i="1"/>
  <c r="M17" i="1"/>
  <c r="L17" i="1"/>
  <c r="K17" i="1"/>
  <c r="J17" i="1"/>
  <c r="AV15" i="1"/>
  <c r="AE15" i="1"/>
  <c r="AF15" i="1"/>
  <c r="AW15" i="1"/>
  <c r="AW14" i="1"/>
  <c r="AX12" i="1"/>
  <c r="AG12" i="1"/>
  <c r="AC10" i="2"/>
  <c r="W16" i="2" l="1"/>
  <c r="AE6" i="2" s="1"/>
  <c r="AE9" i="2" s="1"/>
  <c r="A26" i="1" s="1"/>
  <c r="J25" i="1" s="1"/>
  <c r="AA25" i="1" s="1"/>
  <c r="AD18" i="8"/>
  <c r="O16" i="2" s="1"/>
  <c r="AX17" i="1"/>
  <c r="AC18" i="8"/>
  <c r="M16" i="2" s="1"/>
  <c r="AF18" i="8"/>
  <c r="S16" i="2" s="1"/>
  <c r="AU15" i="1"/>
  <c r="AD15" i="1"/>
  <c r="AV14" i="1"/>
  <c r="AE14" i="1"/>
  <c r="AW12" i="1"/>
  <c r="AF12" i="1"/>
  <c r="AW17" i="1"/>
  <c r="AF17" i="1"/>
  <c r="AR25" i="1" l="1"/>
  <c r="H18" i="1"/>
  <c r="AP18" i="1" s="1"/>
  <c r="AT15" i="1"/>
  <c r="AC15" i="1"/>
  <c r="AD14" i="1"/>
  <c r="AU14" i="1"/>
  <c r="AV12" i="1"/>
  <c r="AE12" i="1"/>
  <c r="AV17" i="1"/>
  <c r="AE17" i="1"/>
  <c r="Y18" i="1" l="1"/>
  <c r="AB15" i="1"/>
  <c r="AS15" i="1"/>
  <c r="AT14" i="1"/>
  <c r="AC14" i="1"/>
  <c r="AD12" i="1"/>
  <c r="AU12" i="1"/>
  <c r="AU17" i="1"/>
  <c r="AD17" i="1"/>
  <c r="AA15" i="1" l="1"/>
  <c r="AR15" i="1"/>
  <c r="AS14" i="1"/>
  <c r="AB14" i="1"/>
  <c r="AC12" i="1"/>
  <c r="AT12" i="1"/>
  <c r="AT17" i="1"/>
  <c r="AC17" i="1"/>
  <c r="AQ15" i="1" l="1"/>
  <c r="Z15" i="1"/>
  <c r="AA14" i="1"/>
  <c r="AR14" i="1"/>
  <c r="AB12" i="1"/>
  <c r="AS12" i="1"/>
  <c r="AS17" i="1"/>
  <c r="AB17" i="1"/>
  <c r="AP15" i="1" l="1"/>
  <c r="Y15" i="1"/>
  <c r="AQ14" i="1"/>
  <c r="Z14" i="1"/>
  <c r="AA12" i="1"/>
  <c r="AR12" i="1"/>
  <c r="AR17" i="1"/>
  <c r="AA17" i="1"/>
  <c r="Y14" i="1" l="1"/>
  <c r="AP14" i="1"/>
  <c r="Z12" i="1"/>
  <c r="AQ12" i="1"/>
  <c r="AQ17" i="1"/>
  <c r="Z17" i="1"/>
  <c r="Y12" i="1" l="1"/>
  <c r="AP12" i="1"/>
  <c r="Y17" i="1"/>
  <c r="AP17" i="1"/>
</calcChain>
</file>

<file path=xl/sharedStrings.xml><?xml version="1.0" encoding="utf-8"?>
<sst xmlns="http://schemas.openxmlformats.org/spreadsheetml/2006/main" count="364" uniqueCount="193">
  <si>
    <t>市区町村コード</t>
    <rPh sb="0" eb="1">
      <t>シ</t>
    </rPh>
    <rPh sb="2" eb="4">
      <t>チョウソン</t>
    </rPh>
    <phoneticPr fontId="1"/>
  </si>
  <si>
    <t>01050-9-960166</t>
    <phoneticPr fontId="1"/>
  </si>
  <si>
    <t>京都市会計管理者</t>
    <rPh sb="0" eb="3">
      <t>キョウトシ</t>
    </rPh>
    <rPh sb="3" eb="5">
      <t>カイケイ</t>
    </rPh>
    <rPh sb="5" eb="8">
      <t>カンリシャ</t>
    </rPh>
    <phoneticPr fontId="1"/>
  </si>
  <si>
    <t>指定番号</t>
    <rPh sb="0" eb="2">
      <t>シテイ</t>
    </rPh>
    <rPh sb="2" eb="4">
      <t>バンゴウ</t>
    </rPh>
    <phoneticPr fontId="1"/>
  </si>
  <si>
    <t>年</t>
    <rPh sb="0" eb="1">
      <t>ネン</t>
    </rPh>
    <phoneticPr fontId="1"/>
  </si>
  <si>
    <t>月分</t>
    <rPh sb="0" eb="1">
      <t>ガツ</t>
    </rPh>
    <rPh sb="1" eb="2">
      <t>ブン</t>
    </rPh>
    <phoneticPr fontId="1"/>
  </si>
  <si>
    <t>納入金額</t>
    <rPh sb="0" eb="2">
      <t>ノウニュウ</t>
    </rPh>
    <rPh sb="2" eb="4">
      <t>キンガク</t>
    </rPh>
    <phoneticPr fontId="1"/>
  </si>
  <si>
    <t>退職所得分</t>
    <rPh sb="0" eb="2">
      <t>タイショク</t>
    </rPh>
    <rPh sb="2" eb="4">
      <t>ショトク</t>
    </rPh>
    <rPh sb="4" eb="5">
      <t>ブン</t>
    </rPh>
    <phoneticPr fontId="1"/>
  </si>
  <si>
    <t>合　計　額</t>
    <rPh sb="0" eb="1">
      <t>ア</t>
    </rPh>
    <rPh sb="2" eb="3">
      <t>ケイ</t>
    </rPh>
    <rPh sb="4" eb="5">
      <t>ガク</t>
    </rPh>
    <phoneticPr fontId="1"/>
  </si>
  <si>
    <t>延　滞　金</t>
    <rPh sb="0" eb="1">
      <t>エン</t>
    </rPh>
    <rPh sb="2" eb="3">
      <t>タイ</t>
    </rPh>
    <rPh sb="4" eb="5">
      <t>キン</t>
    </rPh>
    <phoneticPr fontId="1"/>
  </si>
  <si>
    <t>納　期　限</t>
    <rPh sb="0" eb="1">
      <t>オサム</t>
    </rPh>
    <rPh sb="2" eb="3">
      <t>キ</t>
    </rPh>
    <rPh sb="4" eb="5">
      <t>キリ</t>
    </rPh>
    <phoneticPr fontId="1"/>
  </si>
  <si>
    <t>月</t>
    <rPh sb="0" eb="1">
      <t>ツキ</t>
    </rPh>
    <phoneticPr fontId="1"/>
  </si>
  <si>
    <t>日</t>
    <rPh sb="0" eb="1">
      <t>ニチ</t>
    </rPh>
    <phoneticPr fontId="1"/>
  </si>
  <si>
    <t>（特別徴収義務者）</t>
    <rPh sb="1" eb="3">
      <t>トクベツ</t>
    </rPh>
    <rPh sb="3" eb="5">
      <t>チョウシュウ</t>
    </rPh>
    <rPh sb="5" eb="8">
      <t>ギムシャ</t>
    </rPh>
    <phoneticPr fontId="1"/>
  </si>
  <si>
    <t>住所又は所在地</t>
    <rPh sb="0" eb="2">
      <t>ジュウショ</t>
    </rPh>
    <rPh sb="2" eb="3">
      <t>マタ</t>
    </rPh>
    <rPh sb="4" eb="7">
      <t>ショザイチ</t>
    </rPh>
    <phoneticPr fontId="1"/>
  </si>
  <si>
    <t>様</t>
    <rPh sb="0" eb="1">
      <t>サマ</t>
    </rPh>
    <phoneticPr fontId="1"/>
  </si>
  <si>
    <t>特別徴収用　納入書</t>
    <rPh sb="0" eb="2">
      <t>トクベツ</t>
    </rPh>
    <rPh sb="2" eb="4">
      <t>チョウシュウ</t>
    </rPh>
    <rPh sb="4" eb="5">
      <t>ヨウ</t>
    </rPh>
    <rPh sb="6" eb="9">
      <t>ノウニュウショ</t>
    </rPh>
    <phoneticPr fontId="1"/>
  </si>
  <si>
    <t>入　力　画　面</t>
    <rPh sb="0" eb="1">
      <t>イ</t>
    </rPh>
    <rPh sb="2" eb="3">
      <t>チカラ</t>
    </rPh>
    <rPh sb="4" eb="5">
      <t>ガ</t>
    </rPh>
    <rPh sb="6" eb="7">
      <t>メン</t>
    </rPh>
    <phoneticPr fontId="1"/>
  </si>
  <si>
    <t>【必須項目】</t>
    <rPh sb="1" eb="3">
      <t>ヒッス</t>
    </rPh>
    <rPh sb="3" eb="5">
      <t>コウモク</t>
    </rPh>
    <phoneticPr fontId="1"/>
  </si>
  <si>
    <r>
      <t>指定番号</t>
    </r>
    <r>
      <rPr>
        <b/>
        <sz val="11"/>
        <color indexed="10"/>
        <rFont val="ＭＳ Ｐ明朝"/>
        <family val="1"/>
        <charset val="128"/>
      </rPr>
      <t>【必須項目】</t>
    </r>
    <rPh sb="0" eb="2">
      <t>シテイ</t>
    </rPh>
    <rPh sb="2" eb="4">
      <t>バンゴウ</t>
    </rPh>
    <phoneticPr fontId="1"/>
  </si>
  <si>
    <r>
      <t>住所又は所在地</t>
    </r>
    <r>
      <rPr>
        <b/>
        <sz val="11"/>
        <color indexed="10"/>
        <rFont val="ＭＳ Ｐゴシック"/>
        <family val="3"/>
        <charset val="128"/>
      </rPr>
      <t>【必須項目】</t>
    </r>
    <rPh sb="0" eb="2">
      <t>ジュウショ</t>
    </rPh>
    <rPh sb="2" eb="3">
      <t>マタ</t>
    </rPh>
    <rPh sb="4" eb="7">
      <t>ショザイチ</t>
    </rPh>
    <phoneticPr fontId="1"/>
  </si>
  <si>
    <t>日付</t>
    <rPh sb="0" eb="2">
      <t>ヒヅケ</t>
    </rPh>
    <phoneticPr fontId="1"/>
  </si>
  <si>
    <t>納期限</t>
    <rPh sb="0" eb="3">
      <t>ノウキゲン</t>
    </rPh>
    <phoneticPr fontId="1"/>
  </si>
  <si>
    <t>住所</t>
    <rPh sb="0" eb="2">
      <t>ジュウショ</t>
    </rPh>
    <phoneticPr fontId="1"/>
  </si>
  <si>
    <t>名称</t>
    <rPh sb="0" eb="2">
      <t>メイショウ</t>
    </rPh>
    <phoneticPr fontId="1"/>
  </si>
  <si>
    <t>結果</t>
    <rPh sb="0" eb="2">
      <t>ケッカ</t>
    </rPh>
    <phoneticPr fontId="1"/>
  </si>
  <si>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</si>
  <si>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</si>
  <si>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</si>
  <si>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</si>
  <si>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</si>
  <si>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</si>
  <si>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納　入　金　額</t>
    <rPh sb="0" eb="1">
      <t>オサム</t>
    </rPh>
    <rPh sb="2" eb="3">
      <t>イ</t>
    </rPh>
    <rPh sb="4" eb="5">
      <t>キン</t>
    </rPh>
    <rPh sb="6" eb="7">
      <t>ガク</t>
    </rPh>
    <phoneticPr fontId="1"/>
  </si>
  <si>
    <t>　京都府</t>
    <phoneticPr fontId="1"/>
  </si>
  <si>
    <t>京 都 市</t>
    <rPh sb="0" eb="1">
      <t>キョウ</t>
    </rPh>
    <rPh sb="2" eb="3">
      <t>ミヤコ</t>
    </rPh>
    <rPh sb="4" eb="5">
      <t>シ</t>
    </rPh>
    <phoneticPr fontId="1"/>
  </si>
  <si>
    <t>領収日付印</t>
    <rPh sb="0" eb="2">
      <t>リョウシュウ</t>
    </rPh>
    <rPh sb="2" eb="4">
      <t>ヒヅケ</t>
    </rPh>
    <rPh sb="4" eb="5">
      <t>イン</t>
    </rPh>
    <phoneticPr fontId="1"/>
  </si>
  <si>
    <t>整理番号（６６）</t>
    <rPh sb="0" eb="2">
      <t>セイリ</t>
    </rPh>
    <rPh sb="2" eb="4">
      <t>バンゴウ</t>
    </rPh>
    <phoneticPr fontId="1"/>
  </si>
  <si>
    <t>（納入者保管）</t>
    <rPh sb="1" eb="3">
      <t>ノウニュウ</t>
    </rPh>
    <rPh sb="3" eb="4">
      <t>シャ</t>
    </rPh>
    <rPh sb="4" eb="6">
      <t>ホカン</t>
    </rPh>
    <phoneticPr fontId="1"/>
  </si>
  <si>
    <t>　上記のとおり納入します。</t>
    <rPh sb="1" eb="3">
      <t>ジョウキ</t>
    </rPh>
    <rPh sb="7" eb="9">
      <t>ノウニュウ</t>
    </rPh>
    <phoneticPr fontId="1"/>
  </si>
  <si>
    <t>　上記のとおり領収しました。</t>
    <rPh sb="1" eb="3">
      <t>ジョウキ</t>
    </rPh>
    <rPh sb="7" eb="9">
      <t>リョウシュウ</t>
    </rPh>
    <phoneticPr fontId="1"/>
  </si>
  <si>
    <t xml:space="preserve">※
 日　計
</t>
    <rPh sb="3" eb="4">
      <t>ヒ</t>
    </rPh>
    <rPh sb="5" eb="6">
      <t>ケイ</t>
    </rPh>
    <phoneticPr fontId="1"/>
  </si>
  <si>
    <t>口</t>
    <rPh sb="0" eb="1">
      <t>クチ</t>
    </rPh>
    <phoneticPr fontId="1"/>
  </si>
  <si>
    <t>（金融機関又は郵便局等保管）</t>
    <rPh sb="1" eb="3">
      <t>キンユウ</t>
    </rPh>
    <rPh sb="3" eb="5">
      <t>キカン</t>
    </rPh>
    <rPh sb="5" eb="6">
      <t>マタ</t>
    </rPh>
    <rPh sb="7" eb="10">
      <t>ユウビンキョク</t>
    </rPh>
    <rPh sb="10" eb="11">
      <t>トウ</t>
    </rPh>
    <rPh sb="11" eb="13">
      <t>ホカン</t>
    </rPh>
    <phoneticPr fontId="1"/>
  </si>
  <si>
    <t>大阪貯金事務センター
（郵便番号539-8794）</t>
    <rPh sb="0" eb="2">
      <t>オオサカ</t>
    </rPh>
    <rPh sb="2" eb="4">
      <t>チョキン</t>
    </rPh>
    <rPh sb="4" eb="6">
      <t>ジム</t>
    </rPh>
    <rPh sb="12" eb="16">
      <t>ユウビンバンゴウ</t>
    </rPh>
    <phoneticPr fontId="1"/>
  </si>
  <si>
    <t>上記のとおり通知します。</t>
    <rPh sb="0" eb="2">
      <t>ジョウキ</t>
    </rPh>
    <rPh sb="6" eb="8">
      <t>ツウチ</t>
    </rPh>
    <phoneticPr fontId="1"/>
  </si>
  <si>
    <t>受付店→三菱東京UFJ銀行</t>
    <rPh sb="0" eb="2">
      <t>ウケツケ</t>
    </rPh>
    <rPh sb="2" eb="3">
      <t>ミセ</t>
    </rPh>
    <rPh sb="4" eb="6">
      <t>ミツビシ</t>
    </rPh>
    <rPh sb="6" eb="8">
      <t>トウキョウ</t>
    </rPh>
    <rPh sb="11" eb="13">
      <t>ギンコウ</t>
    </rPh>
    <phoneticPr fontId="1"/>
  </si>
  <si>
    <t>京 都 支 店　→　京 都 市</t>
    <rPh sb="0" eb="1">
      <t>キョウ</t>
    </rPh>
    <rPh sb="2" eb="3">
      <t>ミヤコ</t>
    </rPh>
    <rPh sb="4" eb="5">
      <t>シ</t>
    </rPh>
    <rPh sb="6" eb="7">
      <t>ミセ</t>
    </rPh>
    <rPh sb="10" eb="11">
      <t>キョウ</t>
    </rPh>
    <rPh sb="12" eb="13">
      <t>ミヤコ</t>
    </rPh>
    <rPh sb="14" eb="15">
      <t>シ</t>
    </rPh>
    <phoneticPr fontId="1"/>
  </si>
  <si>
    <t>（京都市保管）</t>
    <rPh sb="1" eb="4">
      <t>キョウトシ</t>
    </rPh>
    <rPh sb="4" eb="6">
      <t>ホカン</t>
    </rPh>
    <phoneticPr fontId="1"/>
  </si>
  <si>
    <t>納</t>
    <rPh sb="0" eb="1">
      <t>オサム</t>
    </rPh>
    <phoneticPr fontId="1"/>
  </si>
  <si>
    <t>口　座　番　号</t>
    <rPh sb="0" eb="1">
      <t>クチ</t>
    </rPh>
    <rPh sb="2" eb="3">
      <t>ザ</t>
    </rPh>
    <rPh sb="4" eb="5">
      <t>バン</t>
    </rPh>
    <rPh sb="6" eb="7">
      <t>ゴウ</t>
    </rPh>
    <phoneticPr fontId="1"/>
  </si>
  <si>
    <t>加　入　者　名</t>
    <rPh sb="0" eb="1">
      <t>カ</t>
    </rPh>
    <rPh sb="2" eb="3">
      <t>イ</t>
    </rPh>
    <rPh sb="4" eb="5">
      <t>モノ</t>
    </rPh>
    <rPh sb="6" eb="7">
      <t>メイ</t>
    </rPh>
    <phoneticPr fontId="1"/>
  </si>
  <si>
    <t>指　定　番　号</t>
    <rPh sb="0" eb="1">
      <t>ユビ</t>
    </rPh>
    <rPh sb="2" eb="3">
      <t>サダム</t>
    </rPh>
    <rPh sb="4" eb="5">
      <t>バン</t>
    </rPh>
    <rPh sb="6" eb="7">
      <t>ゴウ</t>
    </rPh>
    <phoneticPr fontId="1"/>
  </si>
  <si>
    <t>※印は郵便局等において使用する欄です。</t>
    <rPh sb="1" eb="2">
      <t>シルシ</t>
    </rPh>
    <rPh sb="3" eb="6">
      <t>ユウビンキョク</t>
    </rPh>
    <rPh sb="6" eb="7">
      <t>トウ</t>
    </rPh>
    <rPh sb="11" eb="13">
      <t>シヨウ</t>
    </rPh>
    <rPh sb="15" eb="16">
      <t>ラン</t>
    </rPh>
    <phoneticPr fontId="1"/>
  </si>
  <si>
    <r>
      <t>氏名又は名称</t>
    </r>
    <r>
      <rPr>
        <b/>
        <sz val="11"/>
        <color indexed="10"/>
        <rFont val="ＭＳ Ｐゴシック"/>
        <family val="3"/>
        <charset val="128"/>
      </rPr>
      <t>【必須項目】</t>
    </r>
    <rPh sb="0" eb="2">
      <t>シメイ</t>
    </rPh>
    <rPh sb="2" eb="3">
      <t>マタ</t>
    </rPh>
    <rPh sb="4" eb="6">
      <t>メイショウ</t>
    </rPh>
    <phoneticPr fontId="1"/>
  </si>
  <si>
    <t>氏名又は名称</t>
    <rPh sb="0" eb="2">
      <t>シメイ</t>
    </rPh>
    <rPh sb="2" eb="3">
      <t>マタ</t>
    </rPh>
    <rPh sb="4" eb="6">
      <t>メイショウ</t>
    </rPh>
    <phoneticPr fontId="1"/>
  </si>
  <si>
    <t>氏名又は名称</t>
    <rPh sb="0" eb="2">
      <t>シメイ</t>
    </rPh>
    <rPh sb="2" eb="3">
      <t>マタ</t>
    </rPh>
    <phoneticPr fontId="1"/>
  </si>
  <si>
    <t>市民税</t>
    <rPh sb="0" eb="3">
      <t>シミンゼイ</t>
    </rPh>
    <phoneticPr fontId="8"/>
  </si>
  <si>
    <t>府民税</t>
    <rPh sb="0" eb="2">
      <t>フミン</t>
    </rPh>
    <rPh sb="2" eb="3">
      <t>ゼイ</t>
    </rPh>
    <phoneticPr fontId="8"/>
  </si>
  <si>
    <t>特別徴
収税額</t>
    <rPh sb="0" eb="2">
      <t>トクベツ</t>
    </rPh>
    <rPh sb="2" eb="3">
      <t>チ</t>
    </rPh>
    <rPh sb="4" eb="5">
      <t>オサム</t>
    </rPh>
    <rPh sb="5" eb="7">
      <t>ゼイガク</t>
    </rPh>
    <phoneticPr fontId="8"/>
  </si>
  <si>
    <t>（あて先）京都市長</t>
    <rPh sb="3" eb="4">
      <t>サキ</t>
    </rPh>
    <rPh sb="5" eb="9">
      <t>キョウトシチョウ</t>
    </rPh>
    <phoneticPr fontId="8"/>
  </si>
  <si>
    <t>（受付印）</t>
    <rPh sb="1" eb="4">
      <t>ウケツケイン</t>
    </rPh>
    <phoneticPr fontId="8"/>
  </si>
  <si>
    <t>市　民　税
府　民　税</t>
    <rPh sb="0" eb="1">
      <t>シ</t>
    </rPh>
    <rPh sb="2" eb="3">
      <t>タミ</t>
    </rPh>
    <rPh sb="4" eb="5">
      <t>ゼイ</t>
    </rPh>
    <rPh sb="6" eb="7">
      <t>フ</t>
    </rPh>
    <rPh sb="8" eb="9">
      <t>タミ</t>
    </rPh>
    <rPh sb="10" eb="11">
      <t>ゼイ</t>
    </rPh>
    <phoneticPr fontId="8"/>
  </si>
  <si>
    <t>納 入 申 告 書</t>
    <rPh sb="0" eb="1">
      <t>オサム</t>
    </rPh>
    <rPh sb="2" eb="3">
      <t>イ</t>
    </rPh>
    <rPh sb="4" eb="5">
      <t>サル</t>
    </rPh>
    <rPh sb="6" eb="7">
      <t>コク</t>
    </rPh>
    <rPh sb="8" eb="9">
      <t>ショ</t>
    </rPh>
    <phoneticPr fontId="8"/>
  </si>
  <si>
    <t>㊞</t>
    <phoneticPr fontId="8"/>
  </si>
  <si>
    <t>自</t>
  </si>
  <si>
    <t>退 職 手 当 等
支  払  金  額</t>
    <phoneticPr fontId="9"/>
  </si>
  <si>
    <t>年</t>
    <rPh sb="0" eb="1">
      <t>ネン</t>
    </rPh>
    <phoneticPr fontId="9"/>
  </si>
  <si>
    <t>人</t>
    <rPh sb="0" eb="1">
      <t>ニン</t>
    </rPh>
    <phoneticPr fontId="9"/>
  </si>
  <si>
    <t>人員</t>
    <rPh sb="0" eb="2">
      <t>ジンイン</t>
    </rPh>
    <phoneticPr fontId="9"/>
  </si>
  <si>
    <t>月分</t>
    <rPh sb="0" eb="1">
      <t>ツキ</t>
    </rPh>
    <rPh sb="1" eb="2">
      <t>ブン</t>
    </rPh>
    <phoneticPr fontId="9"/>
  </si>
  <si>
    <t>月</t>
    <rPh sb="0" eb="1">
      <t>ツキ</t>
    </rPh>
    <phoneticPr fontId="9"/>
  </si>
  <si>
    <t>日</t>
    <rPh sb="0" eb="1">
      <t>ニチ</t>
    </rPh>
    <phoneticPr fontId="9"/>
  </si>
  <si>
    <t>平成</t>
    <rPh sb="0" eb="2">
      <t>ヘイセイ</t>
    </rPh>
    <phoneticPr fontId="9"/>
  </si>
  <si>
    <t>提出</t>
    <rPh sb="0" eb="2">
      <t>テイシュツ</t>
    </rPh>
    <phoneticPr fontId="9"/>
  </si>
  <si>
    <t>切　り　取　り　線</t>
    <rPh sb="0" eb="1">
      <t>キリ</t>
    </rPh>
    <rPh sb="4" eb="5">
      <t>トリ</t>
    </rPh>
    <rPh sb="8" eb="9">
      <t>セン</t>
    </rPh>
    <phoneticPr fontId="9"/>
  </si>
  <si>
    <t>昭和</t>
    <rPh sb="0" eb="2">
      <t>ショウワ</t>
    </rPh>
    <phoneticPr fontId="9"/>
  </si>
  <si>
    <t xml:space="preserve">
　地方税法第５０条の５及び第３２８条の５第２項の規定により上記のとおり分離課税に係る所得割の納入について申告します。</t>
    <rPh sb="2" eb="5">
      <t>チホウゼイ</t>
    </rPh>
    <rPh sb="5" eb="6">
      <t>ホウ</t>
    </rPh>
    <rPh sb="6" eb="7">
      <t>ダイ</t>
    </rPh>
    <rPh sb="9" eb="10">
      <t>ジョウ</t>
    </rPh>
    <rPh sb="12" eb="13">
      <t>オヨ</t>
    </rPh>
    <rPh sb="14" eb="15">
      <t>ダイ</t>
    </rPh>
    <rPh sb="18" eb="19">
      <t>ジョウ</t>
    </rPh>
    <rPh sb="21" eb="22">
      <t>ダイ</t>
    </rPh>
    <rPh sb="23" eb="24">
      <t>コウ</t>
    </rPh>
    <rPh sb="25" eb="27">
      <t>キテイ</t>
    </rPh>
    <rPh sb="30" eb="32">
      <t>ジョウキ</t>
    </rPh>
    <rPh sb="36" eb="38">
      <t>ブンリ</t>
    </rPh>
    <rPh sb="38" eb="40">
      <t>カゼイ</t>
    </rPh>
    <rPh sb="41" eb="42">
      <t>カカ</t>
    </rPh>
    <rPh sb="43" eb="45">
      <t>ショトク</t>
    </rPh>
    <rPh sb="45" eb="46">
      <t>ワリ</t>
    </rPh>
    <rPh sb="47" eb="49">
      <t>ノウニュウ</t>
    </rPh>
    <rPh sb="53" eb="55">
      <t>シンコク</t>
    </rPh>
    <phoneticPr fontId="8"/>
  </si>
  <si>
    <t>指定番号：</t>
    <rPh sb="0" eb="2">
      <t>シテイ</t>
    </rPh>
    <rPh sb="2" eb="4">
      <t>バンゴウ</t>
    </rPh>
    <phoneticPr fontId="9"/>
  </si>
  <si>
    <t>　　　　　　切　　り　　取　　り　　線</t>
    <rPh sb="6" eb="7">
      <t>キリ</t>
    </rPh>
    <rPh sb="12" eb="13">
      <t>トリ</t>
    </rPh>
    <rPh sb="18" eb="19">
      <t>セン</t>
    </rPh>
    <phoneticPr fontId="1"/>
  </si>
  <si>
    <t>徴収月</t>
    <rPh sb="0" eb="2">
      <t>チョウシュウ</t>
    </rPh>
    <rPh sb="2" eb="3">
      <t>ヅキ</t>
    </rPh>
    <phoneticPr fontId="12"/>
  </si>
  <si>
    <t>年</t>
    <rPh sb="0" eb="1">
      <t>ネン</t>
    </rPh>
    <phoneticPr fontId="12"/>
  </si>
  <si>
    <t>年</t>
    <rPh sb="0" eb="1">
      <t>トシ</t>
    </rPh>
    <phoneticPr fontId="1"/>
  </si>
  <si>
    <t>月分</t>
    <rPh sb="0" eb="1">
      <t>ツキ</t>
    </rPh>
    <rPh sb="1" eb="2">
      <t>ブン</t>
    </rPh>
    <phoneticPr fontId="1"/>
  </si>
  <si>
    <t>日</t>
    <rPh sb="0" eb="1">
      <t>ヒ</t>
    </rPh>
    <phoneticPr fontId="1"/>
  </si>
  <si>
    <t>月分の納期は</t>
    <rPh sb="0" eb="1">
      <t>ツキ</t>
    </rPh>
    <rPh sb="1" eb="2">
      <t>ブン</t>
    </rPh>
    <rPh sb="3" eb="5">
      <t>ノウキ</t>
    </rPh>
    <phoneticPr fontId="12"/>
  </si>
  <si>
    <t>月</t>
    <rPh sb="0" eb="1">
      <t>ツキ</t>
    </rPh>
    <phoneticPr fontId="12"/>
  </si>
  <si>
    <t>日</t>
    <rPh sb="0" eb="1">
      <t>ニチ</t>
    </rPh>
    <phoneticPr fontId="12"/>
  </si>
  <si>
    <t>納期日</t>
    <rPh sb="0" eb="2">
      <t>ノウキ</t>
    </rPh>
    <rPh sb="2" eb="3">
      <t>ビ</t>
    </rPh>
    <phoneticPr fontId="12"/>
  </si>
  <si>
    <t>注　意　事　項</t>
    <rPh sb="0" eb="1">
      <t>チュウ</t>
    </rPh>
    <rPh sb="2" eb="3">
      <t>イ</t>
    </rPh>
    <rPh sb="4" eb="5">
      <t>コト</t>
    </rPh>
    <rPh sb="6" eb="7">
      <t>コウ</t>
    </rPh>
    <phoneticPr fontId="1"/>
  </si>
  <si>
    <t>（あて先）京都市長</t>
    <phoneticPr fontId="1"/>
  </si>
  <si>
    <t>特別徴収義務者の所在地（住所）・名称（氏名）</t>
    <phoneticPr fontId="1"/>
  </si>
  <si>
    <t>特別徴収義務者指定番号</t>
    <phoneticPr fontId="1"/>
  </si>
  <si>
    <t>所在地（住所）：</t>
    <phoneticPr fontId="1"/>
  </si>
  <si>
    <t>担当者の所属・氏名・電話番号</t>
    <phoneticPr fontId="1"/>
  </si>
  <si>
    <t>（所属）</t>
    <phoneticPr fontId="1"/>
  </si>
  <si>
    <t>名　称（氏名）：</t>
    <phoneticPr fontId="1"/>
  </si>
  <si>
    <t>（氏名）</t>
    <phoneticPr fontId="1"/>
  </si>
  <si>
    <t>（電話）</t>
    <phoneticPr fontId="1"/>
  </si>
  <si>
    <t>退職所得に係る市民税・府民税の特別徴収税額納入内訳届出書</t>
    <phoneticPr fontId="1"/>
  </si>
  <si>
    <t>納入月</t>
    <rPh sb="0" eb="2">
      <t>ノウニュウ</t>
    </rPh>
    <rPh sb="2" eb="3">
      <t>ツキ</t>
    </rPh>
    <phoneticPr fontId="1"/>
  </si>
  <si>
    <t>納入年月日</t>
    <phoneticPr fontId="1"/>
  </si>
  <si>
    <t>報告人員</t>
    <phoneticPr fontId="1"/>
  </si>
  <si>
    <t>納入税額</t>
    <phoneticPr fontId="1"/>
  </si>
  <si>
    <t>提出</t>
    <rPh sb="0" eb="2">
      <t>テイシュツ</t>
    </rPh>
    <phoneticPr fontId="1"/>
  </si>
  <si>
    <t>人</t>
    <rPh sb="0" eb="1">
      <t>ニン</t>
    </rPh>
    <phoneticPr fontId="1"/>
  </si>
  <si>
    <t>退職所得控除後の金額</t>
    <rPh sb="6" eb="7">
      <t>ゴ</t>
    </rPh>
    <phoneticPr fontId="1"/>
  </si>
  <si>
    <t>至</t>
    <rPh sb="0" eb="1">
      <t>イタ</t>
    </rPh>
    <phoneticPr fontId="1"/>
  </si>
  <si>
    <t>氏名</t>
    <rPh sb="0" eb="2">
      <t>シメイ</t>
    </rPh>
    <phoneticPr fontId="1"/>
  </si>
  <si>
    <t>退職手当等の
支払いを受け
る者の住所・氏
名及び役職名</t>
    <rPh sb="23" eb="24">
      <t>オヨ</t>
    </rPh>
    <rPh sb="25" eb="26">
      <t>ヤク</t>
    </rPh>
    <rPh sb="26" eb="27">
      <t>ショク</t>
    </rPh>
    <rPh sb="27" eb="28">
      <t>メイ</t>
    </rPh>
    <phoneticPr fontId="1"/>
  </si>
  <si>
    <t>月から</t>
    <rPh sb="0" eb="1">
      <t>ツキ</t>
    </rPh>
    <phoneticPr fontId="1"/>
  </si>
  <si>
    <t>回分割のうち</t>
    <rPh sb="0" eb="1">
      <t>カイ</t>
    </rPh>
    <rPh sb="1" eb="3">
      <t>ブンカツ</t>
    </rPh>
    <phoneticPr fontId="1"/>
  </si>
  <si>
    <t>月まで</t>
    <rPh sb="0" eb="1">
      <t>ツキ</t>
    </rPh>
    <phoneticPr fontId="1"/>
  </si>
  <si>
    <t>回目</t>
    <rPh sb="0" eb="2">
      <t>カイメ</t>
    </rPh>
    <phoneticPr fontId="1"/>
  </si>
  <si>
    <r>
      <t>　本納入書を利用して，</t>
    </r>
    <r>
      <rPr>
        <u/>
        <sz val="12"/>
        <color indexed="8"/>
        <rFont val="ＭＳ 明朝"/>
        <family val="1"/>
        <charset val="128"/>
      </rPr>
      <t>退職所得に係る</t>
    </r>
    <r>
      <rPr>
        <sz val="12"/>
        <color indexed="8"/>
        <rFont val="ＭＳ 明朝"/>
        <family val="1"/>
        <charset val="128"/>
      </rPr>
      <t>市民税・府民税を納入される場合は，左記の</t>
    </r>
    <r>
      <rPr>
        <b/>
        <sz val="12"/>
        <color indexed="8"/>
        <rFont val="ＭＳ ゴシック"/>
        <family val="3"/>
        <charset val="128"/>
      </rPr>
      <t>「納入申告書」</t>
    </r>
    <r>
      <rPr>
        <sz val="12"/>
        <color indexed="8"/>
        <rFont val="ＭＳ 明朝"/>
        <family val="1"/>
        <charset val="128"/>
      </rPr>
      <t>及び次項の</t>
    </r>
    <r>
      <rPr>
        <b/>
        <sz val="12"/>
        <color indexed="8"/>
        <rFont val="ＭＳ ゴシック"/>
        <family val="3"/>
        <charset val="128"/>
      </rPr>
      <t>「退職所得に係る市民税・府民税の特別徴収税額納入内訳届出書」</t>
    </r>
    <r>
      <rPr>
        <sz val="12"/>
        <color indexed="8"/>
        <rFont val="ＭＳ 明朝"/>
        <family val="1"/>
        <charset val="128"/>
      </rPr>
      <t>を記載のうえ，下記提出先へ持参又は郵送してください。
　また，当該退職手当等の受給者が法人の役員である場合は，</t>
    </r>
    <r>
      <rPr>
        <b/>
        <sz val="12"/>
        <color indexed="8"/>
        <rFont val="ＭＳ ゴシック"/>
        <family val="3"/>
        <charset val="128"/>
      </rPr>
      <t>「特別徴収票」</t>
    </r>
    <r>
      <rPr>
        <sz val="12"/>
        <color indexed="8"/>
        <rFont val="ＭＳ 明朝"/>
        <family val="1"/>
        <charset val="128"/>
      </rPr>
      <t>（所得税の退職所得の源泉徴収票と同一様式）も併せて提出してください。</t>
    </r>
    <rPh sb="1" eb="2">
      <t>ホン</t>
    </rPh>
    <rPh sb="2" eb="5">
      <t>ノウニュウショ</t>
    </rPh>
    <rPh sb="6" eb="8">
      <t>リヨウ</t>
    </rPh>
    <rPh sb="26" eb="28">
      <t>ノウニュウ</t>
    </rPh>
    <rPh sb="31" eb="33">
      <t>バアイ</t>
    </rPh>
    <rPh sb="35" eb="37">
      <t>サキ</t>
    </rPh>
    <rPh sb="39" eb="41">
      <t>ノウニュウ</t>
    </rPh>
    <rPh sb="41" eb="44">
      <t>シンコクショ</t>
    </rPh>
    <rPh sb="45" eb="46">
      <t>オヨ</t>
    </rPh>
    <rPh sb="47" eb="49">
      <t>ジコウ</t>
    </rPh>
    <rPh sb="81" eb="83">
      <t>キサイ</t>
    </rPh>
    <rPh sb="87" eb="89">
      <t>カキ</t>
    </rPh>
    <rPh sb="89" eb="91">
      <t>テイシュツ</t>
    </rPh>
    <rPh sb="91" eb="92">
      <t>サキ</t>
    </rPh>
    <rPh sb="93" eb="95">
      <t>ジサン</t>
    </rPh>
    <rPh sb="95" eb="96">
      <t>マタ</t>
    </rPh>
    <rPh sb="97" eb="99">
      <t>ユウソウ</t>
    </rPh>
    <rPh sb="111" eb="113">
      <t>トウガイ</t>
    </rPh>
    <rPh sb="113" eb="115">
      <t>タイショク</t>
    </rPh>
    <rPh sb="115" eb="117">
      <t>テアテ</t>
    </rPh>
    <rPh sb="117" eb="118">
      <t>トウ</t>
    </rPh>
    <rPh sb="119" eb="122">
      <t>ジュキュウシャ</t>
    </rPh>
    <rPh sb="123" eb="125">
      <t>ホウジン</t>
    </rPh>
    <rPh sb="126" eb="128">
      <t>ヤクイン</t>
    </rPh>
    <rPh sb="131" eb="133">
      <t>バアイ</t>
    </rPh>
    <rPh sb="136" eb="138">
      <t>トクベツ</t>
    </rPh>
    <rPh sb="138" eb="140">
      <t>チョウシュウ</t>
    </rPh>
    <rPh sb="140" eb="141">
      <t>ヒョウ</t>
    </rPh>
    <rPh sb="143" eb="146">
      <t>ショトクゼイ</t>
    </rPh>
    <rPh sb="147" eb="149">
      <t>タイショク</t>
    </rPh>
    <rPh sb="149" eb="151">
      <t>ショトク</t>
    </rPh>
    <rPh sb="152" eb="154">
      <t>ゲンセン</t>
    </rPh>
    <rPh sb="154" eb="156">
      <t>チョウシュウ</t>
    </rPh>
    <rPh sb="156" eb="157">
      <t>ヒョウ</t>
    </rPh>
    <rPh sb="158" eb="160">
      <t>ドウイツ</t>
    </rPh>
    <rPh sb="160" eb="162">
      <t>ヨウシキ</t>
    </rPh>
    <rPh sb="164" eb="165">
      <t>アワ</t>
    </rPh>
    <rPh sb="167" eb="169">
      <t>テイシュツ</t>
    </rPh>
    <phoneticPr fontId="9"/>
  </si>
  <si>
    <t>納 期 限</t>
    <rPh sb="0" eb="1">
      <t>オサム</t>
    </rPh>
    <rPh sb="2" eb="3">
      <t>キ</t>
    </rPh>
    <rPh sb="4" eb="5">
      <t>キリ</t>
    </rPh>
    <phoneticPr fontId="1"/>
  </si>
  <si>
    <r>
      <t xml:space="preserve">給　与　分
</t>
    </r>
    <r>
      <rPr>
        <sz val="9"/>
        <color indexed="8"/>
        <rFont val="ＭＳ Ｐ明朝"/>
        <family val="1"/>
        <charset val="128"/>
      </rPr>
      <t>（一括徴収分を含む。）</t>
    </r>
    <rPh sb="0" eb="1">
      <t>キュウ</t>
    </rPh>
    <rPh sb="2" eb="3">
      <t>クミ</t>
    </rPh>
    <rPh sb="4" eb="5">
      <t>ブン</t>
    </rPh>
    <rPh sb="7" eb="9">
      <t>イッカツ</t>
    </rPh>
    <rPh sb="9" eb="11">
      <t>チョウシュウ</t>
    </rPh>
    <rPh sb="11" eb="12">
      <t>ブン</t>
    </rPh>
    <rPh sb="13" eb="14">
      <t>フク</t>
    </rPh>
    <phoneticPr fontId="1"/>
  </si>
  <si>
    <t>切　り　取　り　線</t>
    <rPh sb="0" eb="1">
      <t>キリ</t>
    </rPh>
    <rPh sb="4" eb="5">
      <t>トリ</t>
    </rPh>
    <rPh sb="8" eb="9">
      <t>セン</t>
    </rPh>
    <phoneticPr fontId="1"/>
  </si>
  <si>
    <t xml:space="preserve">領 収 証 書 </t>
    <phoneticPr fontId="1"/>
  </si>
  <si>
    <t xml:space="preserve">納　入　書 </t>
    <phoneticPr fontId="1"/>
  </si>
  <si>
    <t xml:space="preserve">納入済通知書 </t>
    <phoneticPr fontId="1"/>
  </si>
  <si>
    <t>給　与　分</t>
    <rPh sb="0" eb="1">
      <t>キュウ</t>
    </rPh>
    <rPh sb="2" eb="3">
      <t>クミ</t>
    </rPh>
    <rPh sb="4" eb="5">
      <t>ブン</t>
    </rPh>
    <phoneticPr fontId="1"/>
  </si>
  <si>
    <t>（一括徴収分を含む。）</t>
    <rPh sb="1" eb="3">
      <t>イッカツ</t>
    </rPh>
    <rPh sb="3" eb="5">
      <t>チョウシュウ</t>
    </rPh>
    <rPh sb="5" eb="6">
      <t>ブン</t>
    </rPh>
    <rPh sb="7" eb="8">
      <t>フク</t>
    </rPh>
    <phoneticPr fontId="1"/>
  </si>
  <si>
    <t>　このシートは入力用です。納入書を印刷される際は，すべての項目に正しく入力した後に，「印刷画面」シートを開き，印刷してください。（入力項目に不備がある場合は印刷できません。）</t>
    <rPh sb="7" eb="9">
      <t>ニュウリョク</t>
    </rPh>
    <rPh sb="9" eb="10">
      <t>ヨウ</t>
    </rPh>
    <rPh sb="13" eb="16">
      <t>ノウニュウショ</t>
    </rPh>
    <rPh sb="17" eb="19">
      <t>インサツ</t>
    </rPh>
    <rPh sb="22" eb="23">
      <t>サイ</t>
    </rPh>
    <rPh sb="29" eb="31">
      <t>コウモク</t>
    </rPh>
    <rPh sb="32" eb="33">
      <t>タダ</t>
    </rPh>
    <rPh sb="35" eb="37">
      <t>ニュウリョク</t>
    </rPh>
    <rPh sb="39" eb="40">
      <t>アト</t>
    </rPh>
    <rPh sb="43" eb="45">
      <t>インサツ</t>
    </rPh>
    <rPh sb="45" eb="47">
      <t>ガメン</t>
    </rPh>
    <rPh sb="52" eb="53">
      <t>ヒラ</t>
    </rPh>
    <rPh sb="55" eb="57">
      <t>インサツ</t>
    </rPh>
    <rPh sb="65" eb="67">
      <t>ニュウリョク</t>
    </rPh>
    <rPh sb="67" eb="69">
      <t>コウモク</t>
    </rPh>
    <rPh sb="70" eb="72">
      <t>フビ</t>
    </rPh>
    <rPh sb="75" eb="77">
      <t>バアイ</t>
    </rPh>
    <rPh sb="78" eb="80">
      <t>インサツ</t>
    </rPh>
    <phoneticPr fontId="1"/>
  </si>
  <si>
    <t>取りまとめ局</t>
    <rPh sb="0" eb="1">
      <t>ト</t>
    </rPh>
    <rPh sb="5" eb="6">
      <t>キョク</t>
    </rPh>
    <phoneticPr fontId="1"/>
  </si>
  <si>
    <t>金額2</t>
    <rPh sb="0" eb="2">
      <t>キンガク</t>
    </rPh>
    <phoneticPr fontId="1"/>
  </si>
  <si>
    <t>金額1</t>
    <rPh sb="0" eb="2">
      <t>キンガク</t>
    </rPh>
    <phoneticPr fontId="1"/>
  </si>
  <si>
    <t>切り取り線で切り取って、金融機関の窓口に提出してください。</t>
    <rPh sb="0" eb="5">
      <t>キリトリセン</t>
    </rPh>
    <rPh sb="6" eb="7">
      <t>キ</t>
    </rPh>
    <rPh sb="8" eb="9">
      <t>ト</t>
    </rPh>
    <rPh sb="12" eb="14">
      <t>キンユウ</t>
    </rPh>
    <rPh sb="14" eb="16">
      <t>キカン</t>
    </rPh>
    <rPh sb="17" eb="19">
      <t>マドグチ</t>
    </rPh>
    <rPh sb="20" eb="22">
      <t>テイシュツ</t>
    </rPh>
    <phoneticPr fontId="1"/>
  </si>
  <si>
    <t>※「納期の特例」（年２回での納入方法）をご利用されている場合は，６月から１１月までに徴収した税額は１１月分の納入書で，１２月から翌年５月までに徴収した税額は５月分の納入書で納入してください。</t>
    <rPh sb="2" eb="4">
      <t>ノウキ</t>
    </rPh>
    <rPh sb="5" eb="7">
      <t>トクレイ</t>
    </rPh>
    <rPh sb="9" eb="10">
      <t>ネン</t>
    </rPh>
    <rPh sb="11" eb="12">
      <t>カイ</t>
    </rPh>
    <rPh sb="14" eb="16">
      <t>ノウニュウ</t>
    </rPh>
    <rPh sb="16" eb="18">
      <t>ホウホウ</t>
    </rPh>
    <rPh sb="21" eb="23">
      <t>リヨウ</t>
    </rPh>
    <rPh sb="28" eb="30">
      <t>バアイ</t>
    </rPh>
    <rPh sb="33" eb="34">
      <t>ガツ</t>
    </rPh>
    <rPh sb="38" eb="39">
      <t>ガツ</t>
    </rPh>
    <rPh sb="42" eb="44">
      <t>チョウシュウ</t>
    </rPh>
    <rPh sb="46" eb="48">
      <t>ゼイガク</t>
    </rPh>
    <rPh sb="51" eb="52">
      <t>ガツ</t>
    </rPh>
    <rPh sb="52" eb="53">
      <t>ブン</t>
    </rPh>
    <rPh sb="54" eb="57">
      <t>ノウニュウショ</t>
    </rPh>
    <rPh sb="61" eb="62">
      <t>ガツ</t>
    </rPh>
    <phoneticPr fontId="1"/>
  </si>
  <si>
    <t>※本納入書の取扱いが可能な金融機関は下記のとおりです。
　(1)京都市指定金融機関及び京都市収納代理金融機関（全国の本店・支店・出張所で取り扱います。）
　(2)近畿2府4県の区域内に所在する，ゆうちょ銀行直営店及び郵便局（京都府，大阪府，兵庫県，滋賀県，奈良県，和歌山県）</t>
    <phoneticPr fontId="1"/>
  </si>
  <si>
    <t>平成</t>
    <rPh sb="0" eb="2">
      <t>ヘイセイ</t>
    </rPh>
    <phoneticPr fontId="12"/>
  </si>
  <si>
    <t>納入書に表示させる元号の選択</t>
    <rPh sb="0" eb="3">
      <t>ノウニュウショ</t>
    </rPh>
    <rPh sb="4" eb="6">
      <t>ヒョウジ</t>
    </rPh>
    <rPh sb="9" eb="11">
      <t>ゲンゴウ</t>
    </rPh>
    <rPh sb="12" eb="14">
      <t>センタク</t>
    </rPh>
    <phoneticPr fontId="12"/>
  </si>
  <si>
    <t>元号名の入力</t>
    <rPh sb="0" eb="1">
      <t>モト</t>
    </rPh>
    <rPh sb="1" eb="2">
      <t>ゴウ</t>
    </rPh>
    <rPh sb="2" eb="3">
      <t>メイ</t>
    </rPh>
    <rPh sb="4" eb="6">
      <t>ニュウリョク</t>
    </rPh>
    <phoneticPr fontId="12"/>
  </si>
  <si>
    <t>明治</t>
    <rPh sb="0" eb="2">
      <t>メイジ</t>
    </rPh>
    <phoneticPr fontId="12"/>
  </si>
  <si>
    <t>大正</t>
    <rPh sb="0" eb="2">
      <t>タイショウ</t>
    </rPh>
    <phoneticPr fontId="12"/>
  </si>
  <si>
    <t>昭和</t>
    <rPh sb="0" eb="2">
      <t>ショウワ</t>
    </rPh>
    <phoneticPr fontId="12"/>
  </si>
  <si>
    <t>元号６</t>
    <rPh sb="0" eb="2">
      <t>ゲンゴウ</t>
    </rPh>
    <phoneticPr fontId="12"/>
  </si>
  <si>
    <t>退職手当等の支払いを受ける
者の住所・氏名及び役職名</t>
    <phoneticPr fontId="1"/>
  </si>
  <si>
    <t>退職所得控除額の計算基礎となった勤続期間及び勤続年数</t>
    <phoneticPr fontId="1"/>
  </si>
  <si>
    <t>退職手当等の支払金額</t>
    <phoneticPr fontId="1"/>
  </si>
  <si>
    <t>退職所得控除額</t>
    <phoneticPr fontId="1"/>
  </si>
  <si>
    <t>徴収した市民税・府民税額</t>
    <rPh sb="4" eb="7">
      <t>シミンゼイ</t>
    </rPh>
    <phoneticPr fontId="1"/>
  </si>
  <si>
    <t>及び支払日 　（ア）</t>
    <phoneticPr fontId="1"/>
  </si>
  <si>
    <t>（イ）</t>
    <phoneticPr fontId="1"/>
  </si>
  <si>
    <t>（ア）－（イ）</t>
    <phoneticPr fontId="1"/>
  </si>
  <si>
    <t>住所</t>
    <phoneticPr fontId="1"/>
  </si>
  <si>
    <t>自</t>
    <phoneticPr fontId="1"/>
  </si>
  <si>
    <t>市民税額</t>
    <phoneticPr fontId="1"/>
  </si>
  <si>
    <t>勤続</t>
    <phoneticPr fontId="1"/>
  </si>
  <si>
    <t>年(一年未満は切上げ)</t>
    <phoneticPr fontId="1"/>
  </si>
  <si>
    <t>府民税額</t>
    <phoneticPr fontId="1"/>
  </si>
  <si>
    <t xml:space="preserve">
 氏名</t>
    <rPh sb="2" eb="4">
      <t>シメイ</t>
    </rPh>
    <phoneticPr fontId="1"/>
  </si>
  <si>
    <r>
      <t>左の者が</t>
    </r>
    <r>
      <rPr>
        <b/>
        <sz val="7"/>
        <color indexed="8"/>
        <rFont val="ＭＳ Ｐ明朝"/>
        <family val="1"/>
        <charset val="128"/>
      </rPr>
      <t>特定役員</t>
    </r>
    <r>
      <rPr>
        <sz val="7"/>
        <color indexed="8"/>
        <rFont val="ＭＳ Ｐ明朝"/>
        <family val="1"/>
        <charset val="128"/>
      </rPr>
      <t>（注）である場合は○をしてください。</t>
    </r>
    <r>
      <rPr>
        <b/>
        <sz val="7"/>
        <color indexed="8"/>
        <rFont val="ＭＳ Ｐ明朝"/>
        <family val="1"/>
        <charset val="128"/>
      </rPr>
      <t>（法人の役員の場合は退職所得の特別徴収票の提出も必要です。）</t>
    </r>
    <rPh sb="0" eb="1">
      <t>ヒダリ</t>
    </rPh>
    <rPh sb="2" eb="3">
      <t>モノ</t>
    </rPh>
    <rPh sb="4" eb="6">
      <t>トクテイ</t>
    </rPh>
    <rPh sb="6" eb="8">
      <t>ヤクイン</t>
    </rPh>
    <rPh sb="9" eb="10">
      <t>チュウ</t>
    </rPh>
    <rPh sb="14" eb="16">
      <t>バアイ</t>
    </rPh>
    <rPh sb="27" eb="29">
      <t>ホウジン</t>
    </rPh>
    <rPh sb="30" eb="32">
      <t>ヤクイン</t>
    </rPh>
    <rPh sb="33" eb="35">
      <t>バアイ</t>
    </rPh>
    <rPh sb="36" eb="38">
      <t>タイショク</t>
    </rPh>
    <rPh sb="38" eb="40">
      <t>ショトク</t>
    </rPh>
    <rPh sb="41" eb="43">
      <t>トクベツ</t>
    </rPh>
    <rPh sb="43" eb="45">
      <t>チョウシュウ</t>
    </rPh>
    <rPh sb="45" eb="46">
      <t>ヒョウ</t>
    </rPh>
    <rPh sb="47" eb="49">
      <t>テイシュツ</t>
    </rPh>
    <rPh sb="50" eb="52">
      <t>ヒツヨウ</t>
    </rPh>
    <phoneticPr fontId="1"/>
  </si>
  <si>
    <t>他の退職手当等
の支払金額がある
場合の計算内訳</t>
    <rPh sb="4" eb="6">
      <t>テアテ</t>
    </rPh>
    <phoneticPr fontId="1"/>
  </si>
  <si>
    <t>合計税額</t>
    <phoneticPr fontId="1"/>
  </si>
  <si>
    <t>住所</t>
    <phoneticPr fontId="1"/>
  </si>
  <si>
    <t>自</t>
    <phoneticPr fontId="1"/>
  </si>
  <si>
    <t>府民税額</t>
    <phoneticPr fontId="1"/>
  </si>
  <si>
    <t>（注）特定役員とは，法人税法第2条第15号に規定する役員，国会議員及び地方議会議員並び
に国家公務員及び地方公務員で，役員等としての勤続年数が５年以下である人をいいます。</t>
    <phoneticPr fontId="1"/>
  </si>
  <si>
    <t>退職手当等を分割して支給する場合は，以下の欄に記入してください。</t>
    <phoneticPr fontId="1"/>
  </si>
  <si>
    <t>退職所得控除額の計算
基礎となった勤続期間</t>
    <phoneticPr fontId="1"/>
  </si>
  <si>
    <t>勤 続 年 数</t>
    <phoneticPr fontId="1"/>
  </si>
  <si>
    <t>退職手当等の支払金</t>
    <phoneticPr fontId="1"/>
  </si>
  <si>
    <t>退職所得控除額</t>
    <phoneticPr fontId="1"/>
  </si>
  <si>
    <t>退職所得控除後の金額</t>
    <phoneticPr fontId="1"/>
  </si>
  <si>
    <t>(一年未満は切上げ)</t>
    <phoneticPr fontId="1"/>
  </si>
  <si>
    <t>（ア）</t>
    <phoneticPr fontId="1"/>
  </si>
  <si>
    <t>（イ）</t>
    <phoneticPr fontId="1"/>
  </si>
  <si>
    <t>（ア）－（イ）</t>
    <phoneticPr fontId="1"/>
  </si>
  <si>
    <t>退職手当等の
分割内訳</t>
    <phoneticPr fontId="1"/>
  </si>
  <si>
    <t>分割支払期間</t>
    <phoneticPr fontId="1"/>
  </si>
  <si>
    <t>分　割　回　数</t>
    <phoneticPr fontId="1"/>
  </si>
  <si>
    <t>退職手当等の支払金額</t>
    <phoneticPr fontId="1"/>
  </si>
  <si>
    <t>既に支払った金額</t>
    <phoneticPr fontId="1"/>
  </si>
  <si>
    <t>今回支払う金額</t>
    <phoneticPr fontId="1"/>
  </si>
  <si>
    <t>未払い金額及び税額</t>
    <phoneticPr fontId="1"/>
  </si>
  <si>
    <t>及び税額　　（ア）</t>
    <phoneticPr fontId="1"/>
  </si>
  <si>
    <t>及び税額　　　①</t>
    <phoneticPr fontId="1"/>
  </si>
  <si>
    <t>及び税額　　②</t>
    <phoneticPr fontId="1"/>
  </si>
  <si>
    <t>(ア)－(①＋②)</t>
    <phoneticPr fontId="1"/>
  </si>
  <si>
    <t>退職手当等の支払金額</t>
    <phoneticPr fontId="1"/>
  </si>
  <si>
    <t>市民税額　　③</t>
    <phoneticPr fontId="1"/>
  </si>
  <si>
    <t>今回の支払日</t>
    <phoneticPr fontId="1"/>
  </si>
  <si>
    <t>　 分割回数が多い場合は分割
　 明細書を添付してください。</t>
    <phoneticPr fontId="1"/>
  </si>
  <si>
    <t>府民税額　　④</t>
    <phoneticPr fontId="1"/>
  </si>
  <si>
    <t>合計税額　③＋④</t>
    <phoneticPr fontId="1"/>
  </si>
  <si>
    <t>令和</t>
    <rPh sb="0" eb="2">
      <t>レイワ</t>
    </rPh>
    <phoneticPr fontId="12"/>
  </si>
  <si>
    <t>障害者になったことに直接基因して退職した場合は○をしてください。</t>
    <phoneticPr fontId="9"/>
  </si>
  <si>
    <t>納期年</t>
    <rPh sb="0" eb="2">
      <t>ノウキ</t>
    </rPh>
    <rPh sb="2" eb="3">
      <t>ネン</t>
    </rPh>
    <phoneticPr fontId="12"/>
  </si>
  <si>
    <t>納期月</t>
    <rPh sb="0" eb="2">
      <t>ノウキ</t>
    </rPh>
    <rPh sb="2" eb="3">
      <t>ツキ</t>
    </rPh>
    <phoneticPr fontId="12"/>
  </si>
  <si>
    <t>平成</t>
    <rPh sb="0" eb="1">
      <t>ヒラ</t>
    </rPh>
    <rPh sb="1" eb="2">
      <t>シゲル</t>
    </rPh>
    <phoneticPr fontId="1"/>
  </si>
  <si>
    <r>
      <t>　</t>
    </r>
    <r>
      <rPr>
        <sz val="12"/>
        <color indexed="8"/>
        <rFont val="ＭＳ Ｐ明朝"/>
        <family val="1"/>
        <charset val="128"/>
      </rPr>
      <t>個人市民税　個人府民税　森林環境税</t>
    </r>
    <rPh sb="1" eb="3">
      <t>コジン</t>
    </rPh>
    <rPh sb="3" eb="6">
      <t>シミンゼイ</t>
    </rPh>
    <rPh sb="7" eb="9">
      <t>コジン</t>
    </rPh>
    <rPh sb="9" eb="11">
      <t>フミン</t>
    </rPh>
    <rPh sb="11" eb="12">
      <t>ゼイ</t>
    </rPh>
    <rPh sb="13" eb="18">
      <t>シンリンカンキョウゼイ</t>
    </rPh>
    <phoneticPr fontId="1"/>
  </si>
  <si>
    <t>個 人 市 民 税
個 人 府 民 税
森 林 環 境 税</t>
    <rPh sb="0" eb="1">
      <t>コ</t>
    </rPh>
    <rPh sb="2" eb="3">
      <t>ヒト</t>
    </rPh>
    <rPh sb="4" eb="5">
      <t>シ</t>
    </rPh>
    <rPh sb="6" eb="7">
      <t>タミ</t>
    </rPh>
    <rPh sb="8" eb="9">
      <t>ゼイ</t>
    </rPh>
    <rPh sb="10" eb="11">
      <t>コ</t>
    </rPh>
    <rPh sb="12" eb="13">
      <t>ヒト</t>
    </rPh>
    <rPh sb="14" eb="15">
      <t>フ</t>
    </rPh>
    <rPh sb="16" eb="17">
      <t>タミ</t>
    </rPh>
    <rPh sb="18" eb="19">
      <t>ゼイ</t>
    </rPh>
    <rPh sb="20" eb="21">
      <t>モリ</t>
    </rPh>
    <rPh sb="22" eb="23">
      <t>ハヤシ</t>
    </rPh>
    <rPh sb="24" eb="25">
      <t>ワ</t>
    </rPh>
    <rPh sb="26" eb="27">
      <t>サカイ</t>
    </rPh>
    <rPh sb="28" eb="29">
      <t>ゼイ</t>
    </rPh>
    <phoneticPr fontId="1"/>
  </si>
  <si>
    <t>（提出先）
　〒604-8571
　京都市中京区寺町通御池上る上本能寺前町488番地
　市役所分庁舎　地下1階
　京都市市税事務所　法人諸税室　特別徴収担当
　</t>
    <rPh sb="24" eb="25">
      <t>ク</t>
    </rPh>
    <rPh sb="25" eb="27">
      <t>テラマチ</t>
    </rPh>
    <rPh sb="27" eb="28">
      <t>トオ</t>
    </rPh>
    <rPh sb="28" eb="30">
      <t>オイケ</t>
    </rPh>
    <rPh sb="30" eb="31">
      <t>ア</t>
    </rPh>
    <rPh sb="32" eb="33">
      <t>ウエ</t>
    </rPh>
    <rPh sb="33" eb="36">
      <t>ホンノウジ</t>
    </rPh>
    <rPh sb="36" eb="37">
      <t>マエ</t>
    </rPh>
    <rPh sb="37" eb="38">
      <t>マチ</t>
    </rPh>
    <rPh sb="41" eb="43">
      <t>バンチ</t>
    </rPh>
    <rPh sb="45" eb="48">
      <t>シヤクショ</t>
    </rPh>
    <rPh sb="48" eb="51">
      <t>ブンチョウシャ</t>
    </rPh>
    <rPh sb="52" eb="54">
      <t>チカ</t>
    </rPh>
    <rPh sb="55" eb="56">
      <t>カイ</t>
    </rPh>
    <rPh sb="61" eb="62">
      <t>シ</t>
    </rPh>
    <rPh sb="62" eb="63">
      <t>ゼイ</t>
    </rPh>
    <rPh sb="63" eb="65">
      <t>ジム</t>
    </rPh>
    <rPh sb="65" eb="66">
      <t>ショ</t>
    </rPh>
    <rPh sb="67" eb="69">
      <t>ホウジン</t>
    </rPh>
    <rPh sb="69" eb="71">
      <t>ショゼイ</t>
    </rPh>
    <rPh sb="71" eb="72">
      <t>シツ</t>
    </rPh>
    <rPh sb="73" eb="79">
      <t>トクベツチョウシュウタントウ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</si>
</sst>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77">
    <font>
      <sz val="11"/>
      <color theme="1"/>
      <name val="ＭＳ Ｐゴシック"/>
      <family val="3"/>
      <charset val="128"/>
      <scheme val="minor"/>
    </font>
    <font>
      <sz val="6"/>
      <name val="ＭＳ Ｐゴシック"/>
      <family val="3"/>
      <charset val="128"/>
    </font>
    <font>
      <sz val="9"/>
      <color indexed="8"/>
      <name val="ＭＳ Ｐ明朝"/>
      <family val="1"/>
      <charset val="128"/>
    </font>
    <font>
      <sz val="12"/>
      <color indexed="8"/>
      <name val="ＭＳ Ｐ明朝"/>
      <family val="1"/>
      <charset val="128"/>
    </font>
    <font>
      <b/>
      <sz val="11"/>
      <color indexed="10"/>
      <name val="ＭＳ Ｐゴシック"/>
      <family val="3"/>
      <charset val="128"/>
    </font>
    <font>
      <b/>
      <sz val="11"/>
      <color indexed="10"/>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6"/>
      <name val="ＭＳ Ｐゴシック"/>
      <family val="3"/>
      <charset val="128"/>
    </font>
    <font>
      <sz val="8"/>
      <name val="ＭＳ Ｐ明朝"/>
      <family val="1"/>
      <charset val="128"/>
    </font>
    <font>
      <sz val="14"/>
      <name val="ＭＳ Ｐ明朝"/>
      <family val="1"/>
      <charset val="128"/>
    </font>
    <font>
      <sz val="6"/>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b/>
      <sz val="12"/>
      <name val="ＭＳ Ｐゴシック"/>
      <family val="3"/>
      <charset val="128"/>
    </font>
    <font>
      <sz val="12"/>
      <name val="ＭＳ Ｐ明朝"/>
      <family val="1"/>
      <charset val="128"/>
    </font>
    <font>
      <u/>
      <sz val="12"/>
      <color indexed="8"/>
      <name val="ＭＳ 明朝"/>
      <family val="1"/>
      <charset val="128"/>
    </font>
    <font>
      <sz val="12"/>
      <color indexed="8"/>
      <name val="ＭＳ 明朝"/>
      <family val="1"/>
      <charset val="128"/>
    </font>
    <font>
      <b/>
      <sz val="12"/>
      <color indexed="8"/>
      <name val="ＭＳ ゴシック"/>
      <family val="3"/>
      <charset val="128"/>
    </font>
    <font>
      <sz val="12"/>
      <name val="ＭＳ Ｐゴシック"/>
      <family val="3"/>
      <charset val="128"/>
    </font>
    <font>
      <b/>
      <sz val="14"/>
      <name val="ＭＳ Ｐ明朝"/>
      <family val="1"/>
      <charset val="128"/>
    </font>
    <font>
      <sz val="14"/>
      <name val="ＭＳ 明朝"/>
      <family val="1"/>
      <charset val="128"/>
    </font>
    <font>
      <sz val="11"/>
      <name val="ＭＳ Ｐゴシック"/>
      <family val="3"/>
      <charset val="128"/>
    </font>
    <font>
      <b/>
      <sz val="11"/>
      <name val="ＭＳ Ｐゴシック"/>
      <family val="3"/>
      <charset val="128"/>
    </font>
    <font>
      <sz val="7"/>
      <color indexed="8"/>
      <name val="ＭＳ Ｐ明朝"/>
      <family val="1"/>
      <charset val="128"/>
    </font>
    <font>
      <b/>
      <sz val="7"/>
      <color indexed="8"/>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22"/>
      <color theme="1"/>
      <name val="ＭＳ Ｐ明朝"/>
      <family val="1"/>
      <charset val="128"/>
    </font>
    <font>
      <sz val="24"/>
      <color rgb="FFFF0000"/>
      <name val="ＭＳ Ｐゴシック"/>
      <family val="3"/>
      <charset val="128"/>
      <scheme val="major"/>
    </font>
    <font>
      <b/>
      <sz val="11"/>
      <color theme="1"/>
      <name val="ＭＳ Ｐ明朝"/>
      <family val="1"/>
      <charset val="128"/>
    </font>
    <font>
      <sz val="18"/>
      <color theme="1"/>
      <name val="ＭＳ Ｐ明朝"/>
      <family val="1"/>
      <charset val="128"/>
    </font>
    <font>
      <sz val="18"/>
      <color theme="1"/>
      <name val="ＭＳ Ｐゴシック"/>
      <family val="3"/>
      <charset val="128"/>
      <scheme val="minor"/>
    </font>
    <font>
      <sz val="8"/>
      <color theme="1"/>
      <name val="ＭＳ Ｐ明朝"/>
      <family val="1"/>
      <charset val="128"/>
    </font>
    <font>
      <sz val="7"/>
      <color theme="1"/>
      <name val="ＭＳ Ｐ明朝"/>
      <family val="1"/>
      <charset val="128"/>
    </font>
    <font>
      <sz val="11"/>
      <color theme="1"/>
      <name val="ＭＳ Ｐゴシック"/>
      <family val="3"/>
      <charset val="128"/>
      <scheme val="major"/>
    </font>
    <font>
      <sz val="22"/>
      <color theme="1"/>
      <name val="ＭＳ Ｐゴシック"/>
      <family val="3"/>
      <charset val="128"/>
      <scheme val="major"/>
    </font>
    <font>
      <sz val="14"/>
      <color theme="1"/>
      <name val="ＭＳ Ｐゴシック"/>
      <family val="3"/>
      <charset val="128"/>
      <scheme val="major"/>
    </font>
    <font>
      <sz val="11"/>
      <color theme="0"/>
      <name val="ＭＳ Ｐ明朝"/>
      <family val="1"/>
      <charset val="128"/>
    </font>
    <font>
      <sz val="10"/>
      <color theme="1"/>
      <name val="ＭＳ Ｐ明朝"/>
      <family val="1"/>
      <charset val="128"/>
    </font>
    <font>
      <sz val="9"/>
      <color theme="1"/>
      <name val="ＭＳ Ｐ明朝"/>
      <family val="1"/>
      <charset val="128"/>
    </font>
    <font>
      <sz val="14"/>
      <color theme="1"/>
      <name val="ＭＳ ゴシック"/>
      <family val="3"/>
      <charset val="128"/>
    </font>
    <font>
      <sz val="8"/>
      <color theme="0"/>
      <name val="ＭＳ Ｐ明朝"/>
      <family val="1"/>
      <charset val="128"/>
    </font>
    <font>
      <sz val="9"/>
      <color theme="1"/>
      <name val="ＭＳ Ｐゴシック"/>
      <family val="3"/>
      <charset val="128"/>
      <scheme val="minor"/>
    </font>
    <font>
      <sz val="11"/>
      <color theme="0" tint="-0.34998626667073579"/>
      <name val="ＭＳ Ｐゴシック"/>
      <family val="3"/>
      <charset val="128"/>
      <scheme val="minor"/>
    </font>
    <font>
      <sz val="6"/>
      <color theme="0"/>
      <name val="ＭＳ Ｐゴシック"/>
      <family val="3"/>
      <charset val="128"/>
      <scheme val="minor"/>
    </font>
    <font>
      <sz val="6"/>
      <color theme="0"/>
      <name val="ＭＳ Ｐゴシック"/>
      <family val="3"/>
      <charset val="128"/>
    </font>
    <font>
      <sz val="14"/>
      <color theme="1"/>
      <name val="ＭＳ 明朝"/>
      <family val="1"/>
      <charset val="128"/>
    </font>
    <font>
      <sz val="12"/>
      <color theme="1"/>
      <name val="ＭＳ ゴシック"/>
      <family val="3"/>
      <charset val="128"/>
    </font>
    <font>
      <sz val="12"/>
      <color theme="1"/>
      <name val="ＭＳ 明朝"/>
      <family val="1"/>
      <charset val="128"/>
    </font>
    <font>
      <sz val="11"/>
      <name val="ＭＳ Ｐゴシック"/>
      <family val="3"/>
      <charset val="128"/>
      <scheme val="minor"/>
    </font>
    <font>
      <sz val="6"/>
      <color theme="1"/>
      <name val="ＭＳ Ｐ明朝"/>
      <family val="1"/>
      <charset val="128"/>
    </font>
    <font>
      <sz val="12"/>
      <color theme="1"/>
      <name val="ＭＳ Ｐゴシック"/>
      <family val="3"/>
      <charset val="128"/>
      <scheme val="minor"/>
    </font>
    <font>
      <b/>
      <sz val="14"/>
      <color theme="1"/>
      <name val="ＭＳ Ｐ明朝"/>
      <family val="1"/>
      <charset val="128"/>
    </font>
    <font>
      <b/>
      <sz val="11"/>
      <color theme="0"/>
      <name val="ＭＳ Ｐゴシック"/>
      <family val="3"/>
      <charset val="128"/>
    </font>
    <font>
      <sz val="6"/>
      <color theme="0"/>
      <name val="ＭＳ Ｐ明朝"/>
      <family val="1"/>
      <charset val="128"/>
    </font>
    <font>
      <sz val="11"/>
      <color theme="0" tint="-0.499984740745262"/>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ajor"/>
    </font>
    <font>
      <b/>
      <sz val="14"/>
      <color rgb="FFFF0000"/>
      <name val="ＭＳ Ｐ明朝"/>
      <family val="1"/>
      <charset val="128"/>
    </font>
    <font>
      <sz val="12"/>
      <color theme="1"/>
      <name val="ＭＳ Ｐ明朝"/>
      <family val="1"/>
      <charset val="128"/>
    </font>
    <font>
      <sz val="10"/>
      <color theme="1"/>
      <name val="ＭＳ Ｐゴシック"/>
      <family val="3"/>
      <charset val="128"/>
      <scheme val="major"/>
    </font>
    <font>
      <sz val="9"/>
      <color theme="1"/>
      <name val="ＭＳ Ｐゴシック"/>
      <family val="3"/>
      <charset val="128"/>
      <scheme val="major"/>
    </font>
    <font>
      <sz val="16"/>
      <color theme="1"/>
      <name val="ＭＳ Ｐゴシック"/>
      <family val="3"/>
      <charset val="128"/>
      <scheme val="minor"/>
    </font>
    <font>
      <sz val="13"/>
      <color theme="1"/>
      <name val="ＭＳ Ｐゴシック"/>
      <family val="3"/>
      <charset val="128"/>
      <scheme val="major"/>
    </font>
    <font>
      <sz val="14"/>
      <color theme="1"/>
      <name val="ＭＳ Ｐゴシック"/>
      <family val="3"/>
      <charset val="128"/>
      <scheme val="minor"/>
    </font>
    <font>
      <sz val="16"/>
      <color theme="1"/>
      <name val="ＭＳ Ｐ明朝"/>
      <family val="1"/>
      <charset val="128"/>
    </font>
    <font>
      <sz val="12"/>
      <color theme="1"/>
      <name val="ＭＳ Ｐゴシック"/>
      <family val="3"/>
      <charset val="128"/>
      <scheme val="major"/>
    </font>
    <font>
      <sz val="18"/>
      <color theme="1"/>
      <name val="ＭＳ Ｐゴシック"/>
      <family val="3"/>
      <charset val="128"/>
      <scheme val="major"/>
    </font>
    <font>
      <sz val="16"/>
      <color theme="1"/>
      <name val="ＭＳ Ｐゴシック"/>
      <family val="3"/>
      <charset val="128"/>
      <scheme val="major"/>
    </font>
    <font>
      <sz val="11"/>
      <color theme="0" tint="-0.34998626667073579"/>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rgb="FFFFCCCC"/>
        <bgColor indexed="64"/>
      </patternFill>
    </fill>
  </fills>
  <borders count="133">
    <border>
      <left/>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style="hair">
        <color indexed="64"/>
      </left>
      <right/>
      <top/>
      <bottom/>
      <diagonal/>
    </border>
    <border>
      <left/>
      <right style="hair">
        <color indexed="64"/>
      </right>
      <top/>
      <bottom/>
      <diagonal/>
    </border>
    <border>
      <left style="hair">
        <color indexed="64"/>
      </left>
      <right/>
      <top/>
      <bottom style="dashDotDot">
        <color indexed="64"/>
      </bottom>
      <diagonal/>
    </border>
    <border>
      <left/>
      <right style="hair">
        <color indexed="64"/>
      </right>
      <top/>
      <bottom style="dashDotDot">
        <color indexed="64"/>
      </bottom>
      <diagonal/>
    </border>
    <border>
      <left/>
      <right/>
      <top style="medium">
        <color indexed="64"/>
      </top>
      <bottom/>
      <diagonal/>
    </border>
    <border>
      <left style="dashDotDot">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bottom style="thin">
        <color indexed="64"/>
      </bottom>
      <diagonal/>
    </border>
    <border>
      <left/>
      <right/>
      <top style="dashDotDot">
        <color indexed="64"/>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hair">
        <color theme="0" tint="-0.34998626667073579"/>
      </left>
      <right style="hair">
        <color theme="0" tint="-0.34998626667073579"/>
      </right>
      <top style="thin">
        <color indexed="64"/>
      </top>
      <bottom/>
      <diagonal/>
    </border>
    <border>
      <left style="hair">
        <color theme="0" tint="-0.34998626667073579"/>
      </left>
      <right style="hair">
        <color theme="0" tint="-0.34998626667073579"/>
      </right>
      <top/>
      <bottom style="thin">
        <color indexed="64"/>
      </bottom>
      <diagonal/>
    </border>
    <border>
      <left style="hair">
        <color theme="0" tint="-0.34998626667073579"/>
      </left>
      <right style="hair">
        <color theme="0" tint="-0.34998626667073579"/>
      </right>
      <top/>
      <bottom/>
      <diagonal/>
    </border>
    <border>
      <left style="hair">
        <color theme="0" tint="-0.34998626667073579"/>
      </left>
      <right style="hair">
        <color theme="0" tint="-0.34998626667073579"/>
      </right>
      <top style="medium">
        <color indexed="64"/>
      </top>
      <bottom style="medium">
        <color indexed="64"/>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style="medium">
        <color theme="5" tint="-0.24994659260841701"/>
      </left>
      <right style="thin">
        <color indexed="64"/>
      </right>
      <top style="medium">
        <color theme="5" tint="-0.24994659260841701"/>
      </top>
      <bottom style="thin">
        <color indexed="64"/>
      </bottom>
      <diagonal/>
    </border>
    <border>
      <left style="thin">
        <color indexed="64"/>
      </left>
      <right style="thin">
        <color indexed="64"/>
      </right>
      <top style="medium">
        <color theme="5" tint="-0.24994659260841701"/>
      </top>
      <bottom style="thin">
        <color indexed="64"/>
      </bottom>
      <diagonal/>
    </border>
    <border>
      <left style="thin">
        <color indexed="64"/>
      </left>
      <right style="medium">
        <color theme="5" tint="-0.24994659260841701"/>
      </right>
      <top style="medium">
        <color theme="5" tint="-0.24994659260841701"/>
      </top>
      <bottom style="thin">
        <color indexed="64"/>
      </bottom>
      <diagonal/>
    </border>
    <border>
      <left style="medium">
        <color theme="5" tint="-0.24994659260841701"/>
      </left>
      <right style="thin">
        <color indexed="64"/>
      </right>
      <top style="thin">
        <color indexed="64"/>
      </top>
      <bottom style="medium">
        <color theme="5" tint="-0.24994659260841701"/>
      </bottom>
      <diagonal/>
    </border>
    <border>
      <left style="thin">
        <color indexed="64"/>
      </left>
      <right style="thin">
        <color indexed="64"/>
      </right>
      <top style="thin">
        <color indexed="64"/>
      </top>
      <bottom style="medium">
        <color theme="5" tint="-0.24994659260841701"/>
      </bottom>
      <diagonal/>
    </border>
    <border>
      <left style="thin">
        <color indexed="64"/>
      </left>
      <right style="medium">
        <color theme="5" tint="-0.24994659260841701"/>
      </right>
      <top style="thin">
        <color indexed="64"/>
      </top>
      <bottom style="medium">
        <color theme="5" tint="-0.24994659260841701"/>
      </bottom>
      <diagonal/>
    </border>
    <border>
      <left style="medium">
        <color theme="5" tint="-0.24994659260841701"/>
      </left>
      <right style="thin">
        <color indexed="64"/>
      </right>
      <top style="medium">
        <color theme="5" tint="-0.24994659260841701"/>
      </top>
      <bottom style="medium">
        <color theme="5" tint="-0.24994659260841701"/>
      </bottom>
      <diagonal/>
    </border>
    <border>
      <left style="thin">
        <color indexed="64"/>
      </left>
      <right style="thin">
        <color indexed="64"/>
      </right>
      <top style="medium">
        <color theme="5" tint="-0.24994659260841701"/>
      </top>
      <bottom style="medium">
        <color theme="5" tint="-0.24994659260841701"/>
      </bottom>
      <diagonal/>
    </border>
    <border>
      <left style="thin">
        <color indexed="64"/>
      </left>
      <right style="medium">
        <color indexed="64"/>
      </right>
      <top style="medium">
        <color theme="5" tint="-0.24994659260841701"/>
      </top>
      <bottom style="medium">
        <color theme="5" tint="-0.24994659260841701"/>
      </bottom>
      <diagonal/>
    </border>
    <border>
      <left/>
      <right style="medium">
        <color theme="5" tint="-0.24994659260841701"/>
      </right>
      <top/>
      <bottom style="thin">
        <color indexed="64"/>
      </bottom>
      <diagonal/>
    </border>
    <border>
      <left style="hair">
        <color theme="0" tint="-0.34998626667073579"/>
      </left>
      <right style="medium">
        <color indexed="64"/>
      </right>
      <top/>
      <bottom/>
      <diagonal/>
    </border>
    <border>
      <left style="hair">
        <color theme="0" tint="-0.34998626667073579"/>
      </left>
      <right style="medium">
        <color indexed="64"/>
      </right>
      <top/>
      <bottom style="thin">
        <color indexed="64"/>
      </bottom>
      <diagonal/>
    </border>
    <border>
      <left style="thin">
        <color indexed="64"/>
      </left>
      <right style="hair">
        <color theme="0" tint="-0.34998626667073579"/>
      </right>
      <top/>
      <bottom/>
      <diagonal/>
    </border>
    <border>
      <left style="thin">
        <color indexed="64"/>
      </left>
      <right style="hair">
        <color theme="0" tint="-0.34998626667073579"/>
      </right>
      <top/>
      <bottom style="thin">
        <color indexed="64"/>
      </bottom>
      <diagonal/>
    </border>
  </borders>
  <cellStyleXfs count="2">
    <xf numFmtId="0" fontId="0" fillId="0" borderId="0">
      <alignment vertical="center"/>
    </xf>
    <xf numFmtId="38" fontId="29" fillId="0" borderId="0" applyFont="0" applyFill="0" applyBorder="0" applyAlignment="0" applyProtection="0">
      <alignment vertical="center"/>
    </xf>
  </cellStyleXfs>
  <cellXfs count="758">
    <xf numFmtId="0" fontId="0" fillId="0" borderId="0" xfId="0">
      <alignment vertical="center"/>
    </xf>
    <xf numFmtId="0" fontId="32" fillId="0" borderId="0" xfId="0" applyFont="1" applyAlignment="1">
      <alignment horizontal="center" vertical="center"/>
    </xf>
    <xf numFmtId="0" fontId="32" fillId="0" borderId="0" xfId="0" applyFont="1" applyBorder="1" applyAlignment="1">
      <alignment vertical="center"/>
    </xf>
    <xf numFmtId="0" fontId="32" fillId="0" borderId="4" xfId="0" applyFont="1" applyBorder="1" applyAlignment="1">
      <alignment vertical="center"/>
    </xf>
    <xf numFmtId="0" fontId="32" fillId="0" borderId="5" xfId="0" applyFont="1" applyBorder="1" applyAlignment="1">
      <alignment horizontal="center" vertical="center"/>
    </xf>
    <xf numFmtId="0" fontId="32" fillId="0" borderId="0" xfId="0" applyFont="1" applyBorder="1" applyAlignment="1">
      <alignment horizontal="center" vertical="center"/>
    </xf>
    <xf numFmtId="0" fontId="32" fillId="0" borderId="0" xfId="0" applyFont="1" applyAlignment="1">
      <alignment horizontal="left" vertical="center"/>
    </xf>
    <xf numFmtId="0" fontId="32" fillId="0" borderId="6" xfId="0" applyFont="1" applyBorder="1" applyAlignment="1">
      <alignment horizontal="center" vertical="center"/>
    </xf>
    <xf numFmtId="0" fontId="32" fillId="0" borderId="7" xfId="0" applyFont="1" applyBorder="1" applyAlignment="1">
      <alignment horizontal="left" vertical="center"/>
    </xf>
    <xf numFmtId="0" fontId="32" fillId="0" borderId="0" xfId="0" applyFont="1" applyBorder="1" applyAlignment="1">
      <alignment horizontal="left" vertical="center"/>
    </xf>
    <xf numFmtId="0" fontId="32" fillId="0" borderId="6"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vertical="center"/>
    </xf>
    <xf numFmtId="0" fontId="32" fillId="0" borderId="12" xfId="0" applyFont="1" applyBorder="1" applyAlignment="1">
      <alignment vertical="center"/>
    </xf>
    <xf numFmtId="0" fontId="32" fillId="0" borderId="0" xfId="0" applyFont="1" applyBorder="1" applyAlignment="1">
      <alignment horizontal="left" vertical="center" wrapText="1"/>
    </xf>
    <xf numFmtId="0" fontId="34" fillId="0" borderId="0" xfId="0" applyFont="1" applyBorder="1" applyAlignment="1">
      <alignment horizontal="center" vertical="center"/>
    </xf>
    <xf numFmtId="0" fontId="35" fillId="0" borderId="0" xfId="0" applyFont="1" applyBorder="1" applyAlignment="1">
      <alignment horizontal="center" vertical="center"/>
    </xf>
    <xf numFmtId="0" fontId="36" fillId="0" borderId="0" xfId="0" applyFont="1" applyBorder="1" applyAlignment="1">
      <alignment horizontal="center" vertical="center"/>
    </xf>
    <xf numFmtId="0" fontId="37" fillId="0" borderId="0" xfId="0" applyFont="1" applyBorder="1" applyAlignment="1">
      <alignment horizontal="right" vertical="center"/>
    </xf>
    <xf numFmtId="0" fontId="38" fillId="0" borderId="0" xfId="0" applyFont="1" applyFill="1" applyBorder="1" applyAlignment="1">
      <alignment horizontal="center" vertical="center"/>
    </xf>
    <xf numFmtId="5" fontId="37" fillId="0" borderId="0" xfId="0" applyNumberFormat="1" applyFont="1" applyFill="1" applyBorder="1" applyAlignment="1">
      <alignment horizontal="right" vertical="center"/>
    </xf>
    <xf numFmtId="0" fontId="32" fillId="0" borderId="0" xfId="0" applyFont="1" applyFill="1" applyAlignment="1">
      <alignment horizontal="center" vertical="center"/>
    </xf>
    <xf numFmtId="0" fontId="0" fillId="0" borderId="0" xfId="0" applyFill="1">
      <alignment vertical="center"/>
    </xf>
    <xf numFmtId="0" fontId="32" fillId="0" borderId="7"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39" fillId="0" borderId="7" xfId="0" applyFont="1" applyFill="1" applyBorder="1" applyAlignment="1">
      <alignment horizontal="left" vertical="center"/>
    </xf>
    <xf numFmtId="0" fontId="39"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32" fillId="0" borderId="15" xfId="0" applyFont="1" applyFill="1" applyBorder="1" applyAlignment="1">
      <alignment horizontal="left" vertical="center"/>
    </xf>
    <xf numFmtId="0" fontId="32" fillId="0" borderId="16" xfId="0" applyFont="1" applyFill="1" applyBorder="1" applyAlignment="1">
      <alignment horizontal="left" vertical="center"/>
    </xf>
    <xf numFmtId="0" fontId="0" fillId="0" borderId="0" xfId="0" applyFill="1" applyBorder="1">
      <alignment vertical="center"/>
    </xf>
    <xf numFmtId="0" fontId="39" fillId="0" borderId="0" xfId="0" applyFont="1" applyFill="1" applyBorder="1" applyAlignment="1">
      <alignment vertical="center"/>
    </xf>
    <xf numFmtId="0" fontId="39" fillId="0" borderId="6" xfId="0" applyFont="1" applyFill="1" applyBorder="1" applyAlignment="1">
      <alignment vertical="center"/>
    </xf>
    <xf numFmtId="0" fontId="40" fillId="0" borderId="0" xfId="0" applyFont="1" applyFill="1" applyBorder="1" applyAlignment="1">
      <alignment vertical="center"/>
    </xf>
    <xf numFmtId="0" fontId="40" fillId="0" borderId="0" xfId="0" applyFont="1" applyFill="1" applyBorder="1" applyAlignment="1">
      <alignment vertical="top"/>
    </xf>
    <xf numFmtId="0" fontId="32" fillId="0" borderId="0" xfId="0" applyFont="1" applyFill="1" applyBorder="1" applyAlignment="1"/>
    <xf numFmtId="0" fontId="32" fillId="0" borderId="0" xfId="0" applyFont="1" applyFill="1" applyBorder="1" applyAlignment="1">
      <alignment horizontal="center" vertical="center"/>
    </xf>
    <xf numFmtId="0" fontId="41" fillId="0" borderId="0" xfId="0" applyFont="1" applyFill="1" applyBorder="1" applyAlignment="1">
      <alignment vertical="center" wrapText="1"/>
    </xf>
    <xf numFmtId="0" fontId="42" fillId="0" borderId="0" xfId="0" applyFont="1" applyFill="1" applyBorder="1" applyAlignment="1">
      <alignment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0" fillId="0" borderId="17" xfId="0" applyFill="1" applyBorder="1">
      <alignment vertical="center"/>
    </xf>
    <xf numFmtId="0" fontId="32" fillId="0" borderId="18" xfId="0" applyFont="1" applyFill="1" applyBorder="1" applyAlignment="1">
      <alignment horizontal="center" vertical="center"/>
    </xf>
    <xf numFmtId="0" fontId="0" fillId="0" borderId="19" xfId="0" applyFill="1" applyBorder="1">
      <alignment vertical="center"/>
    </xf>
    <xf numFmtId="0" fontId="0" fillId="0" borderId="18" xfId="0" applyFill="1" applyBorder="1">
      <alignment vertical="center"/>
    </xf>
    <xf numFmtId="0" fontId="44" fillId="0" borderId="0" xfId="0" applyFont="1" applyBorder="1" applyAlignment="1">
      <alignment horizontal="center" vertical="center"/>
    </xf>
    <xf numFmtId="0" fontId="44" fillId="0" borderId="0" xfId="0" applyFont="1" applyBorder="1" applyAlignment="1">
      <alignment horizontal="left" vertical="center"/>
    </xf>
    <xf numFmtId="0" fontId="32" fillId="0" borderId="0" xfId="0" applyFont="1"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23" xfId="0" applyFill="1" applyBorder="1">
      <alignment vertical="center"/>
    </xf>
    <xf numFmtId="0" fontId="32" fillId="0" borderId="0" xfId="0" applyFont="1" applyFill="1" applyBorder="1" applyAlignment="1">
      <alignment horizontal="center" vertical="center"/>
    </xf>
    <xf numFmtId="0" fontId="0" fillId="0" borderId="0" xfId="0" applyFill="1" applyAlignment="1">
      <alignment vertical="center"/>
    </xf>
    <xf numFmtId="0" fontId="33" fillId="0" borderId="6" xfId="0" applyFont="1" applyFill="1" applyBorder="1" applyAlignment="1">
      <alignment vertical="center"/>
    </xf>
    <xf numFmtId="0" fontId="32" fillId="0" borderId="14" xfId="0" applyFont="1" applyFill="1" applyBorder="1" applyAlignment="1">
      <alignment horizontal="left" vertical="center"/>
    </xf>
    <xf numFmtId="0" fontId="32" fillId="0" borderId="7" xfId="0" applyFont="1" applyFill="1" applyBorder="1" applyAlignment="1">
      <alignment horizontal="left" vertical="center"/>
    </xf>
    <xf numFmtId="0" fontId="32" fillId="0" borderId="0" xfId="0" applyFont="1" applyFill="1" applyBorder="1" applyAlignment="1">
      <alignment horizontal="left" vertical="center"/>
    </xf>
    <xf numFmtId="0" fontId="39" fillId="0" borderId="0" xfId="0" applyFont="1">
      <alignment vertical="center"/>
    </xf>
    <xf numFmtId="0" fontId="39" fillId="0" borderId="0" xfId="0" applyFont="1" applyBorder="1">
      <alignment vertical="center"/>
    </xf>
    <xf numFmtId="0" fontId="39" fillId="0" borderId="24" xfId="0" applyFont="1" applyFill="1" applyBorder="1">
      <alignment vertical="center"/>
    </xf>
    <xf numFmtId="0" fontId="39" fillId="0" borderId="11" xfId="0" applyFont="1" applyFill="1" applyBorder="1" applyAlignment="1">
      <alignment vertical="center"/>
    </xf>
    <xf numFmtId="0" fontId="39" fillId="0" borderId="14" xfId="0" applyFont="1" applyFill="1" applyBorder="1">
      <alignment vertical="center"/>
    </xf>
    <xf numFmtId="38" fontId="33" fillId="0" borderId="0" xfId="1" applyFont="1" applyFill="1" applyBorder="1" applyAlignment="1">
      <alignment vertical="center"/>
    </xf>
    <xf numFmtId="0" fontId="0" fillId="0" borderId="0" xfId="0" applyFill="1" applyBorder="1" applyAlignment="1">
      <alignment vertical="center"/>
    </xf>
    <xf numFmtId="0" fontId="44" fillId="0" borderId="0" xfId="0" applyFont="1" applyFill="1" applyBorder="1" applyAlignment="1">
      <alignment horizontal="center" vertical="center"/>
    </xf>
    <xf numFmtId="0" fontId="32" fillId="0" borderId="0" xfId="0" applyFont="1" applyFill="1" applyBorder="1" applyAlignment="1">
      <alignment vertical="center"/>
    </xf>
    <xf numFmtId="0" fontId="0" fillId="0" borderId="25" xfId="0" applyFill="1" applyBorder="1" applyAlignment="1">
      <alignment vertical="center"/>
    </xf>
    <xf numFmtId="0" fontId="45" fillId="0" borderId="0" xfId="0" applyFont="1" applyFill="1" applyBorder="1" applyAlignment="1">
      <alignment vertical="center" wrapText="1"/>
    </xf>
    <xf numFmtId="0" fontId="45" fillId="0" borderId="0" xfId="0" applyFont="1" applyFill="1" applyBorder="1" applyAlignment="1">
      <alignment vertical="center"/>
    </xf>
    <xf numFmtId="0" fontId="45" fillId="0" borderId="26" xfId="0" applyFont="1" applyFill="1" applyBorder="1" applyAlignment="1">
      <alignment vertical="center"/>
    </xf>
    <xf numFmtId="0" fontId="45" fillId="0" borderId="27" xfId="0" applyFont="1" applyFill="1" applyBorder="1" applyAlignment="1">
      <alignment vertical="center"/>
    </xf>
    <xf numFmtId="0" fontId="46" fillId="0" borderId="4" xfId="0" applyFont="1" applyFill="1" applyBorder="1" applyAlignment="1">
      <alignment vertical="center"/>
    </xf>
    <xf numFmtId="0" fontId="39" fillId="0" borderId="25" xfId="0" applyFont="1" applyBorder="1">
      <alignment vertical="center"/>
    </xf>
    <xf numFmtId="0" fontId="32" fillId="0" borderId="0" xfId="0" applyFont="1" applyFill="1" applyAlignment="1">
      <alignment vertical="center"/>
    </xf>
    <xf numFmtId="0" fontId="32" fillId="0" borderId="25" xfId="0" applyFont="1" applyFill="1" applyBorder="1" applyAlignment="1">
      <alignment vertical="center"/>
    </xf>
    <xf numFmtId="0" fontId="32" fillId="0" borderId="26" xfId="0" applyFont="1" applyFill="1" applyBorder="1" applyAlignment="1">
      <alignment vertical="center"/>
    </xf>
    <xf numFmtId="0" fontId="45" fillId="0" borderId="28" xfId="0" applyFont="1" applyFill="1" applyBorder="1" applyAlignment="1">
      <alignment vertical="center"/>
    </xf>
    <xf numFmtId="0" fontId="47" fillId="0" borderId="0" xfId="0" applyFont="1" applyFill="1" applyBorder="1" applyAlignment="1">
      <alignment vertical="top" wrapText="1"/>
    </xf>
    <xf numFmtId="0" fontId="46" fillId="4" borderId="4" xfId="0" applyFont="1" applyFill="1" applyBorder="1" applyAlignment="1" applyProtection="1">
      <alignment vertical="center"/>
      <protection locked="0"/>
    </xf>
    <xf numFmtId="0" fontId="39" fillId="4" borderId="0" xfId="0" applyFont="1" applyFill="1" applyBorder="1" applyProtection="1">
      <alignment vertical="center"/>
      <protection locked="0"/>
    </xf>
    <xf numFmtId="0" fontId="39" fillId="4" borderId="4" xfId="0" applyFont="1" applyFill="1" applyBorder="1" applyProtection="1">
      <alignment vertical="center"/>
      <protection locked="0"/>
    </xf>
    <xf numFmtId="0" fontId="39" fillId="4" borderId="24" xfId="0" applyFont="1" applyFill="1" applyBorder="1" applyProtection="1">
      <alignment vertical="center"/>
      <protection locked="0"/>
    </xf>
    <xf numFmtId="0" fontId="39" fillId="4" borderId="14" xfId="0" applyFont="1" applyFill="1" applyBorder="1" applyProtection="1">
      <alignment vertical="center"/>
      <protection locked="0"/>
    </xf>
    <xf numFmtId="0" fontId="48" fillId="0" borderId="0" xfId="0" applyFont="1">
      <alignment vertical="center"/>
    </xf>
    <xf numFmtId="0" fontId="10" fillId="0" borderId="8" xfId="0" applyFont="1" applyFill="1" applyBorder="1" applyAlignment="1">
      <alignment vertical="top" wrapText="1"/>
    </xf>
    <xf numFmtId="0" fontId="10" fillId="0" borderId="9" xfId="0" applyFont="1" applyFill="1" applyBorder="1" applyAlignment="1">
      <alignment vertical="top" wrapText="1"/>
    </xf>
    <xf numFmtId="0" fontId="32" fillId="0" borderId="0" xfId="0" applyFont="1" applyBorder="1" applyAlignment="1">
      <alignment horizontal="center" vertical="center"/>
    </xf>
    <xf numFmtId="0" fontId="13" fillId="0" borderId="0" xfId="0" applyNumberFormat="1" applyFont="1" applyAlignment="1" applyProtection="1">
      <alignment horizontal="center" vertical="center"/>
    </xf>
    <xf numFmtId="0" fontId="49" fillId="0" borderId="0" xfId="0" applyNumberFormat="1" applyFont="1" applyAlignment="1" applyProtection="1">
      <alignment horizontal="center" vertical="center"/>
    </xf>
    <xf numFmtId="0" fontId="49" fillId="0" borderId="0" xfId="0" applyFont="1" applyAlignment="1" applyProtection="1">
      <alignment horizontal="center" vertical="center"/>
    </xf>
    <xf numFmtId="0" fontId="50"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Fill="1" applyAlignment="1" applyProtection="1">
      <alignment horizontal="center" vertical="center"/>
    </xf>
    <xf numFmtId="0" fontId="49" fillId="0" borderId="29" xfId="0" applyNumberFormat="1" applyFont="1" applyBorder="1" applyAlignment="1" applyProtection="1">
      <alignment horizontal="center" vertical="center"/>
    </xf>
    <xf numFmtId="0" fontId="49" fillId="0" borderId="30" xfId="0" applyNumberFormat="1" applyFont="1" applyBorder="1" applyAlignment="1" applyProtection="1">
      <alignment horizontal="center" vertical="center"/>
    </xf>
    <xf numFmtId="0" fontId="49" fillId="0" borderId="31" xfId="0" applyFont="1" applyBorder="1" applyAlignment="1" applyProtection="1">
      <alignment horizontal="center" vertical="center"/>
    </xf>
    <xf numFmtId="0" fontId="15" fillId="0" borderId="0" xfId="0" applyFont="1" applyFill="1" applyBorder="1" applyAlignment="1" applyProtection="1">
      <alignment vertical="center"/>
    </xf>
    <xf numFmtId="0" fontId="50" fillId="0" borderId="0" xfId="0" applyFont="1" applyFill="1" applyAlignment="1" applyProtection="1">
      <alignment horizontal="center" vertical="center"/>
    </xf>
    <xf numFmtId="0" fontId="50" fillId="0" borderId="0" xfId="0" applyFont="1" applyFill="1" applyAlignment="1" applyProtection="1">
      <alignment horizontal="left" vertical="center"/>
    </xf>
    <xf numFmtId="0" fontId="49" fillId="0" borderId="0" xfId="0" applyFont="1" applyAlignment="1" applyProtection="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8" fillId="0" borderId="32" xfId="0" applyFont="1" applyBorder="1" applyAlignment="1">
      <alignment horizontal="center" vertical="center"/>
    </xf>
    <xf numFmtId="0" fontId="51" fillId="0" borderId="0" xfId="0" applyFont="1" applyBorder="1" applyAlignment="1">
      <alignment vertical="center" wrapText="1"/>
    </xf>
    <xf numFmtId="0" fontId="52" fillId="0" borderId="0" xfId="0" applyFont="1" applyBorder="1" applyAlignment="1">
      <alignment vertical="center" wrapText="1"/>
    </xf>
    <xf numFmtId="0" fontId="45" fillId="0" borderId="33" xfId="0" applyFont="1" applyFill="1" applyBorder="1">
      <alignment vertical="center"/>
    </xf>
    <xf numFmtId="0" fontId="39" fillId="0" borderId="34" xfId="0" applyFont="1" applyFill="1" applyBorder="1">
      <alignment vertical="center"/>
    </xf>
    <xf numFmtId="0" fontId="39" fillId="0" borderId="5" xfId="0" applyFont="1" applyFill="1" applyBorder="1">
      <alignment vertical="center"/>
    </xf>
    <xf numFmtId="0" fontId="45" fillId="0" borderId="0" xfId="0" applyFont="1" applyFill="1" applyBorder="1">
      <alignment vertical="center"/>
    </xf>
    <xf numFmtId="0" fontId="39" fillId="0" borderId="0" xfId="0" applyFont="1" applyFill="1" applyBorder="1">
      <alignment vertical="center"/>
    </xf>
    <xf numFmtId="0" fontId="39" fillId="0" borderId="35" xfId="0" applyFont="1" applyFill="1" applyBorder="1">
      <alignment vertical="center"/>
    </xf>
    <xf numFmtId="0" fontId="45" fillId="0" borderId="5" xfId="0" applyFont="1" applyFill="1" applyBorder="1">
      <alignment vertical="center"/>
    </xf>
    <xf numFmtId="0" fontId="32" fillId="0" borderId="0" xfId="0" applyFont="1" applyFill="1" applyBorder="1">
      <alignment vertical="center"/>
    </xf>
    <xf numFmtId="0" fontId="39" fillId="0" borderId="6" xfId="0" applyFont="1" applyFill="1" applyBorder="1">
      <alignment vertical="center"/>
    </xf>
    <xf numFmtId="0" fontId="32" fillId="0" borderId="5" xfId="0" applyFont="1" applyFill="1" applyBorder="1">
      <alignment vertical="center"/>
    </xf>
    <xf numFmtId="0" fontId="39" fillId="0" borderId="7" xfId="0" applyFont="1" applyFill="1" applyBorder="1">
      <alignment vertical="center"/>
    </xf>
    <xf numFmtId="0" fontId="39" fillId="0" borderId="4" xfId="0" applyFont="1" applyFill="1" applyBorder="1">
      <alignment vertical="center"/>
    </xf>
    <xf numFmtId="0" fontId="39" fillId="0" borderId="36" xfId="0" applyFont="1" applyFill="1" applyBorder="1">
      <alignment vertical="center"/>
    </xf>
    <xf numFmtId="0" fontId="39" fillId="0" borderId="12" xfId="0" applyFont="1" applyFill="1" applyBorder="1">
      <alignment vertical="center"/>
    </xf>
    <xf numFmtId="0" fontId="39" fillId="0" borderId="37" xfId="0" applyFont="1" applyFill="1" applyBorder="1">
      <alignment vertical="center"/>
    </xf>
    <xf numFmtId="0" fontId="0" fillId="0" borderId="14" xfId="0" applyFill="1" applyBorder="1">
      <alignment vertical="center"/>
    </xf>
    <xf numFmtId="0" fontId="0" fillId="0" borderId="38" xfId="0" applyFill="1" applyBorder="1">
      <alignment vertical="center"/>
    </xf>
    <xf numFmtId="0" fontId="39" fillId="0" borderId="15" xfId="0" applyFont="1" applyFill="1" applyBorder="1">
      <alignment vertical="center"/>
    </xf>
    <xf numFmtId="0" fontId="0" fillId="0" borderId="5" xfId="0" applyFill="1" applyBorder="1">
      <alignment vertical="center"/>
    </xf>
    <xf numFmtId="0" fontId="0" fillId="0" borderId="35" xfId="0" applyFill="1" applyBorder="1">
      <alignment vertical="center"/>
    </xf>
    <xf numFmtId="0" fontId="46" fillId="0" borderId="9" xfId="0" applyFont="1" applyFill="1" applyBorder="1" applyAlignment="1">
      <alignment horizontal="center" vertical="center"/>
    </xf>
    <xf numFmtId="0" fontId="39" fillId="0" borderId="9" xfId="0" applyFont="1" applyFill="1" applyBorder="1" applyAlignment="1">
      <alignment horizontal="center" vertical="center"/>
    </xf>
    <xf numFmtId="0" fontId="39" fillId="0" borderId="39" xfId="0" applyFont="1" applyFill="1" applyBorder="1">
      <alignment vertical="center"/>
    </xf>
    <xf numFmtId="0" fontId="39" fillId="0" borderId="9" xfId="0" applyFont="1" applyFill="1" applyBorder="1">
      <alignment vertical="center"/>
    </xf>
    <xf numFmtId="0" fontId="0" fillId="0" borderId="9" xfId="0" applyFill="1" applyBorder="1">
      <alignment vertical="center"/>
    </xf>
    <xf numFmtId="0" fontId="0" fillId="0" borderId="39" xfId="0" applyFill="1" applyBorder="1">
      <alignment vertical="center"/>
    </xf>
    <xf numFmtId="0" fontId="0" fillId="0" borderId="40" xfId="0" applyFill="1" applyBorder="1">
      <alignment vertical="center"/>
    </xf>
    <xf numFmtId="0" fontId="39" fillId="0" borderId="10" xfId="0" applyFont="1" applyFill="1" applyBorder="1">
      <alignment vertical="center"/>
    </xf>
    <xf numFmtId="0" fontId="39" fillId="0" borderId="0" xfId="0" applyFont="1" applyFill="1">
      <alignment vertical="center"/>
    </xf>
    <xf numFmtId="0" fontId="39" fillId="0" borderId="11" xfId="0" applyFont="1" applyFill="1" applyBorder="1">
      <alignment vertical="center"/>
    </xf>
    <xf numFmtId="0" fontId="39" fillId="0" borderId="41" xfId="0" applyFont="1" applyFill="1" applyBorder="1">
      <alignment vertical="center"/>
    </xf>
    <xf numFmtId="0" fontId="39" fillId="0" borderId="4" xfId="0" applyFont="1" applyFill="1" applyBorder="1" applyProtection="1">
      <alignment vertical="center"/>
      <protection locked="0"/>
    </xf>
    <xf numFmtId="0" fontId="39" fillId="0" borderId="33" xfId="0" applyFont="1" applyFill="1" applyBorder="1">
      <alignment vertical="center"/>
    </xf>
    <xf numFmtId="0" fontId="39" fillId="0" borderId="16" xfId="0" applyFont="1" applyFill="1" applyBorder="1">
      <alignment vertical="center"/>
    </xf>
    <xf numFmtId="0" fontId="39" fillId="0" borderId="38" xfId="0" applyFont="1" applyFill="1" applyBorder="1">
      <alignment vertical="center"/>
    </xf>
    <xf numFmtId="0" fontId="39" fillId="0" borderId="0" xfId="0" applyFont="1" applyFill="1" applyBorder="1" applyAlignment="1">
      <alignment horizontal="right" vertical="center"/>
    </xf>
    <xf numFmtId="0" fontId="39" fillId="0" borderId="42" xfId="0" applyFont="1" applyFill="1" applyBorder="1">
      <alignment vertical="center"/>
    </xf>
    <xf numFmtId="0" fontId="39" fillId="0" borderId="4" xfId="0" applyFont="1" applyFill="1" applyBorder="1" applyAlignment="1">
      <alignment horizontal="right" vertical="center"/>
    </xf>
    <xf numFmtId="0" fontId="39" fillId="0" borderId="43" xfId="0" applyFont="1" applyFill="1" applyBorder="1">
      <alignment vertical="center"/>
    </xf>
    <xf numFmtId="0" fontId="53" fillId="0" borderId="0" xfId="0" applyFont="1" applyFill="1" applyBorder="1" applyAlignment="1">
      <alignment vertical="top" wrapText="1"/>
    </xf>
    <xf numFmtId="0" fontId="54" fillId="0" borderId="0" xfId="0" applyFont="1" applyFill="1" applyBorder="1" applyAlignment="1">
      <alignment vertical="center" wrapText="1"/>
    </xf>
    <xf numFmtId="0" fontId="55" fillId="0" borderId="0" xfId="0" applyFont="1" applyFill="1" applyBorder="1" applyAlignment="1">
      <alignment vertical="center" wrapText="1"/>
    </xf>
    <xf numFmtId="0" fontId="14" fillId="2" borderId="44" xfId="0" applyNumberFormat="1" applyFont="1" applyFill="1" applyBorder="1" applyAlignment="1" applyProtection="1">
      <alignment horizontal="center" vertical="center"/>
    </xf>
    <xf numFmtId="0" fontId="14" fillId="2" borderId="45" xfId="0" applyNumberFormat="1" applyFont="1" applyFill="1" applyBorder="1" applyAlignment="1" applyProtection="1">
      <alignment horizontal="center" vertical="center"/>
    </xf>
    <xf numFmtId="0" fontId="14" fillId="2" borderId="46" xfId="0" applyNumberFormat="1" applyFont="1" applyFill="1" applyBorder="1" applyAlignment="1" applyProtection="1">
      <alignment horizontal="center" vertical="center"/>
    </xf>
    <xf numFmtId="0" fontId="14" fillId="2" borderId="47" xfId="0" applyFont="1" applyFill="1" applyBorder="1" applyAlignment="1" applyProtection="1">
      <alignment horizontal="center" vertical="center"/>
    </xf>
    <xf numFmtId="0" fontId="14" fillId="2" borderId="48" xfId="0" applyNumberFormat="1" applyFont="1" applyFill="1" applyBorder="1" applyAlignment="1" applyProtection="1">
      <alignment horizontal="center" vertical="center"/>
    </xf>
    <xf numFmtId="0" fontId="14" fillId="2" borderId="27" xfId="0" applyNumberFormat="1" applyFont="1" applyFill="1" applyBorder="1" applyAlignment="1" applyProtection="1">
      <alignment horizontal="center" vertical="center"/>
    </xf>
    <xf numFmtId="0" fontId="14" fillId="2" borderId="32" xfId="0" applyNumberFormat="1" applyFont="1" applyFill="1" applyBorder="1" applyAlignment="1" applyProtection="1">
      <alignment horizontal="center" vertical="center"/>
    </xf>
    <xf numFmtId="0" fontId="14" fillId="2" borderId="49" xfId="0" applyFont="1" applyFill="1" applyBorder="1" applyAlignment="1" applyProtection="1">
      <alignment horizontal="center" vertical="center"/>
    </xf>
    <xf numFmtId="0" fontId="14" fillId="2" borderId="29" xfId="0" applyNumberFormat="1" applyFont="1" applyFill="1" applyBorder="1" applyAlignment="1" applyProtection="1">
      <alignment horizontal="center" vertical="center"/>
    </xf>
    <xf numFmtId="0" fontId="14" fillId="2" borderId="50" xfId="0" applyNumberFormat="1" applyFont="1" applyFill="1" applyBorder="1" applyAlignment="1" applyProtection="1">
      <alignment horizontal="center" vertical="center"/>
    </xf>
    <xf numFmtId="0" fontId="14" fillId="2" borderId="30" xfId="0" applyNumberFormat="1" applyFont="1" applyFill="1" applyBorder="1" applyAlignment="1" applyProtection="1">
      <alignment horizontal="center" vertical="center"/>
    </xf>
    <xf numFmtId="0" fontId="14" fillId="2" borderId="31" xfId="0" applyFont="1" applyFill="1" applyBorder="1" applyAlignment="1" applyProtection="1">
      <alignment horizontal="center" vertical="center"/>
    </xf>
    <xf numFmtId="0" fontId="14" fillId="3" borderId="44" xfId="0" applyNumberFormat="1" applyFont="1" applyFill="1" applyBorder="1" applyAlignment="1" applyProtection="1">
      <alignment horizontal="center" vertical="center"/>
    </xf>
    <xf numFmtId="0" fontId="14" fillId="3" borderId="45" xfId="0" applyNumberFormat="1" applyFont="1" applyFill="1" applyBorder="1" applyAlignment="1" applyProtection="1">
      <alignment horizontal="center" vertical="center"/>
    </xf>
    <xf numFmtId="0" fontId="14" fillId="3" borderId="46" xfId="0" applyNumberFormat="1" applyFont="1" applyFill="1" applyBorder="1" applyAlignment="1" applyProtection="1">
      <alignment horizontal="center" vertical="center"/>
    </xf>
    <xf numFmtId="0" fontId="14" fillId="3" borderId="47" xfId="0" applyFont="1" applyFill="1" applyBorder="1" applyAlignment="1" applyProtection="1">
      <alignment horizontal="center" vertical="center"/>
    </xf>
    <xf numFmtId="0" fontId="14" fillId="3" borderId="48" xfId="0" applyNumberFormat="1" applyFont="1" applyFill="1" applyBorder="1" applyAlignment="1" applyProtection="1">
      <alignment horizontal="center" vertical="center"/>
    </xf>
    <xf numFmtId="0" fontId="14" fillId="3" borderId="27" xfId="0" applyNumberFormat="1" applyFont="1" applyFill="1" applyBorder="1" applyAlignment="1" applyProtection="1">
      <alignment horizontal="center" vertical="center"/>
    </xf>
    <xf numFmtId="0" fontId="14" fillId="3" borderId="32" xfId="0" applyNumberFormat="1" applyFont="1" applyFill="1" applyBorder="1" applyAlignment="1" applyProtection="1">
      <alignment horizontal="center" vertical="center"/>
    </xf>
    <xf numFmtId="0" fontId="14" fillId="3" borderId="49" xfId="0" applyFont="1" applyFill="1" applyBorder="1" applyAlignment="1" applyProtection="1">
      <alignment horizontal="center" vertical="center"/>
    </xf>
    <xf numFmtId="0" fontId="14" fillId="3" borderId="29" xfId="0" applyNumberFormat="1" applyFont="1" applyFill="1" applyBorder="1" applyAlignment="1" applyProtection="1">
      <alignment horizontal="center" vertical="center"/>
    </xf>
    <xf numFmtId="0" fontId="14" fillId="3" borderId="50" xfId="0" applyNumberFormat="1" applyFont="1" applyFill="1" applyBorder="1" applyAlignment="1" applyProtection="1">
      <alignment horizontal="center" vertical="center"/>
    </xf>
    <xf numFmtId="0" fontId="14" fillId="3" borderId="30" xfId="0" applyNumberFormat="1" applyFont="1" applyFill="1" applyBorder="1" applyAlignment="1" applyProtection="1">
      <alignment horizontal="center" vertical="center"/>
    </xf>
    <xf numFmtId="0" fontId="14" fillId="3" borderId="31" xfId="0" applyFont="1" applyFill="1" applyBorder="1" applyAlignment="1" applyProtection="1">
      <alignment horizontal="center" vertical="center"/>
    </xf>
    <xf numFmtId="0" fontId="14" fillId="4" borderId="51" xfId="0" applyNumberFormat="1" applyFont="1" applyFill="1" applyBorder="1" applyAlignment="1" applyProtection="1">
      <alignment horizontal="center" vertical="center"/>
    </xf>
    <xf numFmtId="0" fontId="14" fillId="4" borderId="11" xfId="0" applyNumberFormat="1" applyFont="1" applyFill="1" applyBorder="1" applyAlignment="1" applyProtection="1">
      <alignment horizontal="center" vertical="center"/>
    </xf>
    <xf numFmtId="0" fontId="14" fillId="4" borderId="52" xfId="0" applyNumberFormat="1" applyFont="1" applyFill="1" applyBorder="1" applyAlignment="1" applyProtection="1">
      <alignment horizontal="center" vertical="center"/>
    </xf>
    <xf numFmtId="0" fontId="14" fillId="4" borderId="53" xfId="0" applyFont="1" applyFill="1" applyBorder="1" applyAlignment="1" applyProtection="1">
      <alignment horizontal="center" vertical="center"/>
    </xf>
    <xf numFmtId="0" fontId="14" fillId="4" borderId="48" xfId="0" applyNumberFormat="1" applyFont="1" applyFill="1" applyBorder="1" applyAlignment="1" applyProtection="1">
      <alignment horizontal="center" vertical="center"/>
    </xf>
    <xf numFmtId="0" fontId="14" fillId="4" borderId="27" xfId="0" applyNumberFormat="1" applyFont="1" applyFill="1" applyBorder="1" applyAlignment="1" applyProtection="1">
      <alignment horizontal="center" vertical="center"/>
    </xf>
    <xf numFmtId="0" fontId="14" fillId="4" borderId="32" xfId="0" applyNumberFormat="1" applyFont="1" applyFill="1" applyBorder="1" applyAlignment="1" applyProtection="1">
      <alignment horizontal="center" vertical="center"/>
    </xf>
    <xf numFmtId="0" fontId="14" fillId="4" borderId="49" xfId="0" applyFont="1" applyFill="1" applyBorder="1" applyAlignment="1" applyProtection="1">
      <alignment horizontal="center" vertical="center"/>
    </xf>
    <xf numFmtId="0" fontId="14" fillId="4" borderId="54" xfId="0" applyNumberFormat="1" applyFont="1" applyFill="1" applyBorder="1" applyAlignment="1" applyProtection="1">
      <alignment horizontal="center" vertical="center"/>
    </xf>
    <xf numFmtId="0" fontId="14" fillId="4" borderId="37" xfId="0" applyNumberFormat="1" applyFont="1" applyFill="1" applyBorder="1" applyAlignment="1" applyProtection="1">
      <alignment horizontal="center" vertical="center"/>
    </xf>
    <xf numFmtId="0" fontId="14" fillId="4" borderId="55" xfId="0" applyNumberFormat="1" applyFont="1" applyFill="1" applyBorder="1" applyAlignment="1" applyProtection="1">
      <alignment horizontal="center" vertical="center"/>
    </xf>
    <xf numFmtId="0" fontId="14" fillId="4" borderId="56" xfId="0" applyFont="1" applyFill="1" applyBorder="1" applyAlignment="1" applyProtection="1">
      <alignment horizontal="center" vertical="center"/>
    </xf>
    <xf numFmtId="0" fontId="14" fillId="5" borderId="44" xfId="0" applyNumberFormat="1" applyFont="1" applyFill="1" applyBorder="1" applyAlignment="1" applyProtection="1">
      <alignment horizontal="center" vertical="center"/>
    </xf>
    <xf numFmtId="0" fontId="14" fillId="5" borderId="45" xfId="0" applyNumberFormat="1" applyFont="1" applyFill="1" applyBorder="1" applyAlignment="1" applyProtection="1">
      <alignment horizontal="center" vertical="center"/>
    </xf>
    <xf numFmtId="0" fontId="14" fillId="5" borderId="46" xfId="0" applyNumberFormat="1" applyFont="1" applyFill="1" applyBorder="1" applyAlignment="1" applyProtection="1">
      <alignment horizontal="center" vertical="center"/>
    </xf>
    <xf numFmtId="0" fontId="14" fillId="5" borderId="47" xfId="0" applyFont="1" applyFill="1" applyBorder="1" applyAlignment="1" applyProtection="1">
      <alignment horizontal="center" vertical="center"/>
    </xf>
    <xf numFmtId="0" fontId="14" fillId="5" borderId="48" xfId="0" applyNumberFormat="1" applyFont="1" applyFill="1" applyBorder="1" applyAlignment="1" applyProtection="1">
      <alignment horizontal="center" vertical="center"/>
    </xf>
    <xf numFmtId="0" fontId="14" fillId="5" borderId="27" xfId="0" applyNumberFormat="1" applyFont="1" applyFill="1" applyBorder="1" applyAlignment="1" applyProtection="1">
      <alignment horizontal="center" vertical="center"/>
    </xf>
    <xf numFmtId="0" fontId="14" fillId="5" borderId="32" xfId="0" applyNumberFormat="1" applyFont="1" applyFill="1" applyBorder="1" applyAlignment="1" applyProtection="1">
      <alignment horizontal="center" vertical="center"/>
    </xf>
    <xf numFmtId="0" fontId="14" fillId="5" borderId="49" xfId="0" applyFont="1" applyFill="1" applyBorder="1" applyAlignment="1" applyProtection="1">
      <alignment horizontal="center" vertical="center"/>
    </xf>
    <xf numFmtId="0" fontId="14" fillId="5" borderId="29" xfId="0" applyNumberFormat="1" applyFont="1" applyFill="1" applyBorder="1" applyAlignment="1" applyProtection="1">
      <alignment horizontal="center" vertical="center"/>
    </xf>
    <xf numFmtId="0" fontId="14" fillId="5" borderId="50" xfId="0" applyNumberFormat="1" applyFont="1" applyFill="1" applyBorder="1" applyAlignment="1" applyProtection="1">
      <alignment horizontal="center" vertical="center"/>
    </xf>
    <xf numFmtId="0" fontId="14" fillId="5" borderId="30" xfId="0" applyNumberFormat="1" applyFont="1" applyFill="1" applyBorder="1" applyAlignment="1" applyProtection="1">
      <alignment horizontal="center" vertical="center"/>
    </xf>
    <xf numFmtId="0" fontId="14" fillId="5" borderId="31" xfId="0" applyFont="1" applyFill="1" applyBorder="1" applyAlignment="1" applyProtection="1">
      <alignment horizontal="center" vertical="center"/>
    </xf>
    <xf numFmtId="0" fontId="14" fillId="4" borderId="29" xfId="0" applyNumberFormat="1" applyFont="1" applyFill="1" applyBorder="1" applyAlignment="1" applyProtection="1">
      <alignment horizontal="center" vertical="center"/>
    </xf>
    <xf numFmtId="0" fontId="14" fillId="4" borderId="50" xfId="0" applyNumberFormat="1" applyFont="1" applyFill="1" applyBorder="1" applyAlignment="1" applyProtection="1">
      <alignment horizontal="center" vertical="center"/>
    </xf>
    <xf numFmtId="0" fontId="14" fillId="4" borderId="30" xfId="0" applyNumberFormat="1" applyFont="1" applyFill="1" applyBorder="1" applyAlignment="1" applyProtection="1">
      <alignment horizontal="center" vertical="center"/>
    </xf>
    <xf numFmtId="0" fontId="14" fillId="4" borderId="31" xfId="0" applyFont="1" applyFill="1" applyBorder="1" applyAlignment="1" applyProtection="1">
      <alignment horizontal="center" vertical="center"/>
    </xf>
    <xf numFmtId="0" fontId="56" fillId="0" borderId="0" xfId="0" applyFont="1" applyBorder="1" applyAlignment="1" applyProtection="1">
      <alignment horizontal="center" vertical="center"/>
    </xf>
    <xf numFmtId="0" fontId="56" fillId="0" borderId="0" xfId="0" applyFont="1" applyFill="1" applyBorder="1" applyAlignment="1" applyProtection="1">
      <alignment vertical="center"/>
    </xf>
    <xf numFmtId="0" fontId="32"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44" fillId="0" borderId="18" xfId="0" applyFont="1" applyFill="1" applyBorder="1" applyAlignment="1">
      <alignment horizontal="center" vertical="center"/>
    </xf>
    <xf numFmtId="5" fontId="57" fillId="0" borderId="14" xfId="0" applyNumberFormat="1" applyFont="1" applyFill="1" applyBorder="1" applyAlignment="1">
      <alignment horizontal="right" vertical="top"/>
    </xf>
    <xf numFmtId="0" fontId="7" fillId="0" borderId="15" xfId="0" applyFont="1" applyFill="1" applyBorder="1" applyAlignment="1">
      <alignment horizontal="right" vertical="top"/>
    </xf>
    <xf numFmtId="0" fontId="32" fillId="0" borderId="6" xfId="0" applyFont="1" applyFill="1" applyBorder="1" applyAlignment="1">
      <alignment vertical="center"/>
    </xf>
    <xf numFmtId="5" fontId="57" fillId="0" borderId="112" xfId="0" applyNumberFormat="1" applyFont="1" applyFill="1" applyBorder="1" applyAlignment="1">
      <alignment horizontal="right" vertical="top"/>
    </xf>
    <xf numFmtId="0" fontId="58" fillId="0" borderId="0" xfId="0" applyFont="1" applyFill="1">
      <alignment vertical="center"/>
    </xf>
    <xf numFmtId="0" fontId="22" fillId="0" borderId="0" xfId="0" applyFont="1" applyFill="1" applyBorder="1" applyAlignment="1">
      <alignment horizontal="left" vertical="center" indent="2"/>
    </xf>
    <xf numFmtId="0" fontId="18" fillId="0" borderId="0" xfId="0" applyFont="1" applyFill="1" applyBorder="1" applyAlignment="1">
      <alignment vertical="center"/>
    </xf>
    <xf numFmtId="0" fontId="58" fillId="0" borderId="0" xfId="0" applyFont="1" applyFill="1" applyAlignment="1">
      <alignment vertical="center" wrapText="1"/>
    </xf>
    <xf numFmtId="5" fontId="44" fillId="0" borderId="0" xfId="0" applyNumberFormat="1" applyFont="1" applyFill="1" applyBorder="1" applyAlignment="1">
      <alignment horizontal="center" vertical="center"/>
    </xf>
    <xf numFmtId="0" fontId="59" fillId="0" borderId="12" xfId="0" applyNumberFormat="1" applyFont="1" applyFill="1" applyBorder="1" applyAlignment="1">
      <alignment horizontal="center"/>
    </xf>
    <xf numFmtId="0" fontId="59" fillId="0" borderId="4" xfId="0" applyNumberFormat="1" applyFont="1" applyFill="1" applyBorder="1" applyAlignment="1">
      <alignment horizontal="center"/>
    </xf>
    <xf numFmtId="0" fontId="59" fillId="0" borderId="113" xfId="0" applyNumberFormat="1" applyFont="1" applyFill="1" applyBorder="1" applyAlignment="1">
      <alignment horizontal="center"/>
    </xf>
    <xf numFmtId="0" fontId="59" fillId="0" borderId="0" xfId="0" applyFont="1" applyFill="1" applyBorder="1" applyAlignment="1">
      <alignment horizontal="center"/>
    </xf>
    <xf numFmtId="0" fontId="59" fillId="0" borderId="114" xfId="0" applyFont="1" applyFill="1" applyBorder="1" applyAlignment="1">
      <alignment horizontal="center"/>
    </xf>
    <xf numFmtId="0" fontId="59" fillId="0" borderId="6" xfId="0" applyFont="1" applyFill="1" applyBorder="1" applyAlignment="1"/>
    <xf numFmtId="0" fontId="59" fillId="0" borderId="57" xfId="0" applyNumberFormat="1" applyFont="1" applyFill="1" applyBorder="1" applyAlignment="1">
      <alignment horizontal="center"/>
    </xf>
    <xf numFmtId="0" fontId="59" fillId="0" borderId="115" xfId="0" applyNumberFormat="1" applyFont="1" applyFill="1" applyBorder="1" applyAlignment="1">
      <alignment horizontal="center"/>
    </xf>
    <xf numFmtId="0" fontId="59" fillId="0" borderId="58" xfId="0" applyNumberFormat="1" applyFont="1" applyFill="1" applyBorder="1" applyAlignment="1">
      <alignment horizontal="center"/>
    </xf>
    <xf numFmtId="5" fontId="57" fillId="0" borderId="59" xfId="0" applyNumberFormat="1" applyFont="1" applyFill="1" applyBorder="1" applyAlignment="1">
      <alignment horizontal="right" vertical="top"/>
    </xf>
    <xf numFmtId="5" fontId="57" fillId="0" borderId="60" xfId="0" applyNumberFormat="1" applyFont="1" applyFill="1" applyBorder="1" applyAlignment="1">
      <alignment horizontal="right" vertical="top"/>
    </xf>
    <xf numFmtId="0" fontId="23" fillId="0" borderId="61" xfId="0" applyNumberFormat="1" applyFont="1" applyFill="1" applyBorder="1" applyAlignment="1"/>
    <xf numFmtId="0" fontId="23" fillId="0" borderId="62" xfId="0" applyNumberFormat="1" applyFont="1" applyFill="1" applyBorder="1" applyAlignment="1"/>
    <xf numFmtId="0" fontId="23" fillId="0" borderId="63" xfId="0" applyNumberFormat="1" applyFont="1" applyFill="1" applyBorder="1" applyAlignment="1"/>
    <xf numFmtId="0" fontId="23" fillId="0" borderId="64" xfId="0" applyNumberFormat="1" applyFont="1" applyFill="1" applyBorder="1" applyAlignment="1"/>
    <xf numFmtId="0" fontId="23" fillId="0" borderId="65" xfId="0" applyNumberFormat="1" applyFont="1" applyFill="1" applyBorder="1" applyAlignment="1"/>
    <xf numFmtId="0" fontId="23" fillId="0" borderId="66" xfId="0" applyNumberFormat="1" applyFont="1" applyFill="1" applyBorder="1" applyAlignment="1"/>
    <xf numFmtId="0" fontId="23" fillId="0" borderId="67" xfId="0" applyNumberFormat="1" applyFont="1" applyFill="1" applyBorder="1" applyAlignment="1"/>
    <xf numFmtId="0" fontId="7" fillId="0" borderId="68" xfId="0" applyFont="1" applyFill="1" applyBorder="1" applyAlignment="1">
      <alignment horizontal="right" vertical="top"/>
    </xf>
    <xf numFmtId="0" fontId="23" fillId="0" borderId="69" xfId="0" applyNumberFormat="1" applyFont="1" applyFill="1" applyBorder="1" applyAlignment="1"/>
    <xf numFmtId="0" fontId="23" fillId="0" borderId="70" xfId="0" applyNumberFormat="1" applyFont="1" applyFill="1" applyBorder="1" applyAlignment="1"/>
    <xf numFmtId="0" fontId="60" fillId="0" borderId="0" xfId="0" applyFont="1" applyBorder="1" applyAlignment="1">
      <alignment vertical="center" wrapText="1"/>
    </xf>
    <xf numFmtId="0" fontId="61" fillId="0" borderId="0" xfId="0" applyFont="1" applyBorder="1" applyAlignment="1">
      <alignment horizontal="left" vertical="center"/>
    </xf>
    <xf numFmtId="0" fontId="44" fillId="0" borderId="0" xfId="0" applyFont="1" applyAlignment="1">
      <alignment horizontal="left" vertical="center"/>
    </xf>
    <xf numFmtId="5" fontId="44" fillId="0" borderId="0" xfId="0" applyNumberFormat="1" applyFont="1" applyBorder="1" applyAlignment="1">
      <alignment horizontal="left" vertical="center"/>
    </xf>
    <xf numFmtId="0" fontId="56" fillId="0" borderId="0" xfId="0" applyFont="1" applyFill="1" applyBorder="1" applyAlignment="1" applyProtection="1">
      <alignment horizontal="center" vertical="center"/>
    </xf>
    <xf numFmtId="0" fontId="46" fillId="4" borderId="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0" fillId="0" borderId="0" xfId="0" applyFont="1" applyFill="1" applyAlignment="1" applyProtection="1">
      <alignment horizontal="center" vertical="center"/>
    </xf>
    <xf numFmtId="0" fontId="26" fillId="0" borderId="0" xfId="0" applyFont="1" applyFill="1" applyBorder="1" applyAlignment="1" applyProtection="1">
      <alignment vertical="center"/>
    </xf>
    <xf numFmtId="0" fontId="0" fillId="0" borderId="0" xfId="0" applyFont="1" applyAlignment="1" applyProtection="1">
      <alignment horizontal="center" vertical="center"/>
    </xf>
    <xf numFmtId="0" fontId="22" fillId="0" borderId="0" xfId="0" applyFont="1" applyFill="1" applyBorder="1" applyAlignment="1" applyProtection="1">
      <alignment vertical="center"/>
    </xf>
    <xf numFmtId="0" fontId="0" fillId="0" borderId="0" xfId="0" applyFont="1" applyFill="1" applyAlignment="1" applyProtection="1">
      <alignment horizontal="right" vertical="center"/>
    </xf>
    <xf numFmtId="0" fontId="22" fillId="0" borderId="0" xfId="0" applyFont="1" applyFill="1" applyBorder="1" applyAlignment="1" applyProtection="1">
      <alignment horizontal="right" vertical="center"/>
    </xf>
    <xf numFmtId="0" fontId="0" fillId="0" borderId="4" xfId="0" applyFont="1" applyFill="1" applyBorder="1" applyAlignment="1" applyProtection="1">
      <alignment vertical="center"/>
    </xf>
    <xf numFmtId="0" fontId="30" fillId="0" borderId="0" xfId="0" applyNumberFormat="1" applyFont="1" applyFill="1" applyBorder="1" applyAlignment="1" applyProtection="1">
      <alignment horizontal="center" vertical="center"/>
    </xf>
    <xf numFmtId="0" fontId="30" fillId="0" borderId="0" xfId="0" applyFont="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left" vertical="center"/>
    </xf>
    <xf numFmtId="0" fontId="31" fillId="0" borderId="4" xfId="0" applyFont="1" applyFill="1" applyBorder="1" applyAlignment="1" applyProtection="1">
      <alignment vertical="center"/>
    </xf>
    <xf numFmtId="0" fontId="39" fillId="0" borderId="71" xfId="0" applyFont="1" applyFill="1" applyBorder="1">
      <alignment vertical="center"/>
    </xf>
    <xf numFmtId="0" fontId="39" fillId="0" borderId="72" xfId="0" applyFont="1" applyFill="1" applyBorder="1">
      <alignment vertical="center"/>
    </xf>
    <xf numFmtId="0" fontId="39" fillId="0" borderId="73" xfId="0" applyFont="1" applyFill="1" applyBorder="1">
      <alignment vertical="center"/>
    </xf>
    <xf numFmtId="0" fontId="39" fillId="0" borderId="74" xfId="0" applyFont="1" applyFill="1" applyBorder="1">
      <alignment vertical="center"/>
    </xf>
    <xf numFmtId="0" fontId="39" fillId="0" borderId="75" xfId="0" applyFont="1" applyFill="1" applyBorder="1">
      <alignment vertical="center"/>
    </xf>
    <xf numFmtId="38" fontId="33" fillId="0" borderId="75" xfId="1" applyFont="1" applyFill="1" applyBorder="1" applyAlignment="1">
      <alignment vertical="center"/>
    </xf>
    <xf numFmtId="0" fontId="39" fillId="0" borderId="76" xfId="0" applyFont="1" applyFill="1" applyBorder="1">
      <alignment vertical="center"/>
    </xf>
    <xf numFmtId="0" fontId="39" fillId="0" borderId="77" xfId="0" applyFont="1" applyFill="1" applyBorder="1">
      <alignment vertical="center"/>
    </xf>
    <xf numFmtId="0" fontId="39" fillId="0" borderId="78" xfId="0" applyFont="1" applyFill="1" applyBorder="1">
      <alignment vertical="center"/>
    </xf>
    <xf numFmtId="38" fontId="33" fillId="0" borderId="78" xfId="1" applyFont="1" applyFill="1" applyBorder="1" applyAlignment="1">
      <alignment vertical="center"/>
    </xf>
    <xf numFmtId="0" fontId="39" fillId="0" borderId="79" xfId="0" applyFont="1" applyFill="1" applyBorder="1">
      <alignment vertical="center"/>
    </xf>
    <xf numFmtId="0" fontId="43" fillId="0" borderId="24" xfId="0" applyFont="1" applyFill="1" applyBorder="1" applyAlignment="1"/>
    <xf numFmtId="0" fontId="32" fillId="0" borderId="4" xfId="0" applyFont="1" applyFill="1" applyBorder="1" applyAlignment="1"/>
    <xf numFmtId="0" fontId="43" fillId="0" borderId="4" xfId="0" applyFont="1" applyFill="1" applyBorder="1" applyAlignment="1"/>
    <xf numFmtId="0" fontId="39" fillId="0" borderId="26" xfId="0" applyFont="1" applyFill="1" applyBorder="1">
      <alignment vertical="center"/>
    </xf>
    <xf numFmtId="0" fontId="39" fillId="0" borderId="26" xfId="0" applyFont="1" applyFill="1" applyBorder="1" applyAlignment="1">
      <alignment horizontal="right" vertical="center"/>
    </xf>
    <xf numFmtId="0" fontId="43" fillId="0" borderId="0" xfId="0" applyFont="1" applyFill="1" applyBorder="1" applyAlignment="1"/>
    <xf numFmtId="0" fontId="62" fillId="0" borderId="0" xfId="0" applyFont="1" applyFill="1" applyBorder="1" applyAlignment="1" applyProtection="1">
      <alignment horizontal="center" vertical="center"/>
    </xf>
    <xf numFmtId="0" fontId="62" fillId="0" borderId="0" xfId="0" applyFont="1" applyBorder="1" applyAlignment="1" applyProtection="1">
      <alignment horizontal="center" vertical="center"/>
    </xf>
    <xf numFmtId="0" fontId="62" fillId="0" borderId="0" xfId="0" applyFont="1" applyFill="1" applyBorder="1" applyAlignment="1" applyProtection="1">
      <alignment horizontal="left" vertical="center"/>
    </xf>
    <xf numFmtId="0" fontId="62" fillId="0" borderId="0" xfId="0" applyFont="1" applyAlignment="1" applyProtection="1">
      <alignment horizontal="center" vertical="center"/>
    </xf>
    <xf numFmtId="0" fontId="14" fillId="3" borderId="47"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31" xfId="0" applyFont="1" applyFill="1" applyBorder="1" applyAlignment="1">
      <alignment horizontal="center" vertical="center"/>
    </xf>
    <xf numFmtId="0" fontId="32" fillId="0" borderId="33" xfId="0" applyFont="1" applyBorder="1" applyAlignment="1">
      <alignment horizontal="center" vertical="center"/>
    </xf>
    <xf numFmtId="0" fontId="32" fillId="0" borderId="24" xfId="0" applyFont="1" applyBorder="1" applyAlignment="1">
      <alignment horizontal="center" vertical="center"/>
    </xf>
    <xf numFmtId="0" fontId="32" fillId="0" borderId="16" xfId="0" applyFont="1" applyBorder="1" applyAlignment="1">
      <alignment horizontal="center" vertical="center"/>
    </xf>
    <xf numFmtId="0" fontId="38" fillId="6" borderId="125" xfId="0" applyFont="1" applyFill="1" applyBorder="1" applyAlignment="1" applyProtection="1">
      <alignment horizontal="center" vertical="center"/>
      <protection locked="0"/>
    </xf>
    <xf numFmtId="0" fontId="38" fillId="6" borderId="126" xfId="0" applyFont="1" applyFill="1" applyBorder="1" applyAlignment="1" applyProtection="1">
      <alignment horizontal="center" vertical="center"/>
      <protection locked="0"/>
    </xf>
    <xf numFmtId="0" fontId="38" fillId="6" borderId="127" xfId="0" applyFont="1" applyFill="1" applyBorder="1" applyAlignment="1" applyProtection="1">
      <alignment horizontal="center" vertical="center"/>
      <protection locked="0"/>
    </xf>
    <xf numFmtId="0" fontId="33" fillId="6" borderId="116" xfId="0" applyFont="1" applyFill="1" applyBorder="1" applyAlignment="1" applyProtection="1">
      <alignment horizontal="center" vertical="center"/>
      <protection locked="0"/>
    </xf>
    <xf numFmtId="0" fontId="33" fillId="6" borderId="118" xfId="0" applyFont="1" applyFill="1" applyBorder="1" applyAlignment="1" applyProtection="1">
      <alignment horizontal="center" vertical="center"/>
      <protection locked="0"/>
    </xf>
    <xf numFmtId="0" fontId="32" fillId="0" borderId="32" xfId="0" applyFont="1" applyBorder="1" applyAlignment="1">
      <alignment horizontal="center" vertical="center"/>
    </xf>
    <xf numFmtId="0" fontId="32" fillId="0" borderId="27" xfId="0" applyFont="1" applyBorder="1" applyAlignment="1">
      <alignment horizontal="center" vertical="center"/>
    </xf>
    <xf numFmtId="0" fontId="32" fillId="0" borderId="4" xfId="0" applyFont="1" applyBorder="1" applyAlignment="1">
      <alignment horizontal="center" vertical="center"/>
    </xf>
    <xf numFmtId="5" fontId="37" fillId="6" borderId="125" xfId="0" applyNumberFormat="1" applyFont="1" applyFill="1" applyBorder="1" applyAlignment="1" applyProtection="1">
      <alignment horizontal="right" vertical="center"/>
      <protection locked="0"/>
    </xf>
    <xf numFmtId="5" fontId="37" fillId="6" borderId="126" xfId="0" applyNumberFormat="1" applyFont="1" applyFill="1" applyBorder="1" applyAlignment="1" applyProtection="1">
      <alignment horizontal="right" vertical="center"/>
      <protection locked="0"/>
    </xf>
    <xf numFmtId="5" fontId="37" fillId="6" borderId="127" xfId="0" applyNumberFormat="1" applyFont="1" applyFill="1" applyBorder="1" applyAlignment="1" applyProtection="1">
      <alignment horizontal="right" vertical="center"/>
      <protection locked="0"/>
    </xf>
    <xf numFmtId="0" fontId="63" fillId="0" borderId="32" xfId="0" applyFont="1" applyBorder="1" applyAlignment="1">
      <alignment horizontal="left" vertical="top" wrapText="1"/>
    </xf>
    <xf numFmtId="0" fontId="32" fillId="6" borderId="119" xfId="0" applyFont="1" applyFill="1" applyBorder="1" applyAlignment="1" applyProtection="1">
      <alignment horizontal="left" vertical="center"/>
      <protection locked="0"/>
    </xf>
    <xf numFmtId="0" fontId="32" fillId="6" borderId="120" xfId="0" applyFont="1" applyFill="1" applyBorder="1" applyAlignment="1" applyProtection="1">
      <alignment horizontal="left" vertical="center"/>
      <protection locked="0"/>
    </xf>
    <xf numFmtId="0" fontId="32" fillId="6" borderId="121" xfId="0" applyFont="1" applyFill="1" applyBorder="1" applyAlignment="1" applyProtection="1">
      <alignment horizontal="left" vertical="center"/>
      <protection locked="0"/>
    </xf>
    <xf numFmtId="0" fontId="32" fillId="6" borderId="122" xfId="0" applyFont="1" applyFill="1" applyBorder="1" applyAlignment="1" applyProtection="1">
      <alignment horizontal="left" vertical="center"/>
      <protection locked="0"/>
    </xf>
    <xf numFmtId="0" fontId="32" fillId="6" borderId="123" xfId="0" applyFont="1" applyFill="1" applyBorder="1" applyAlignment="1" applyProtection="1">
      <alignment horizontal="left" vertical="center"/>
      <protection locked="0"/>
    </xf>
    <xf numFmtId="0" fontId="32" fillId="6" borderId="124" xfId="0" applyFont="1" applyFill="1" applyBorder="1" applyAlignment="1" applyProtection="1">
      <alignment horizontal="left" vertical="center"/>
      <protection locked="0"/>
    </xf>
    <xf numFmtId="0" fontId="32" fillId="0" borderId="80" xfId="0" applyFont="1" applyBorder="1" applyAlignment="1">
      <alignment horizontal="center" vertical="center"/>
    </xf>
    <xf numFmtId="0" fontId="32" fillId="0" borderId="57" xfId="0" applyFont="1" applyBorder="1" applyAlignment="1">
      <alignment horizontal="center" vertical="center"/>
    </xf>
    <xf numFmtId="0" fontId="24" fillId="0" borderId="0" xfId="0" applyFont="1" applyBorder="1" applyAlignment="1">
      <alignment horizontal="left" vertical="top" wrapText="1"/>
    </xf>
    <xf numFmtId="0" fontId="32" fillId="0" borderId="41" xfId="0" applyFont="1" applyBorder="1" applyAlignment="1">
      <alignment horizontal="center" vertical="center" shrinkToFit="1"/>
    </xf>
    <xf numFmtId="0" fontId="32" fillId="0" borderId="128" xfId="0" applyFont="1" applyBorder="1" applyAlignment="1">
      <alignment horizontal="center" vertical="center" shrinkToFit="1"/>
    </xf>
    <xf numFmtId="0" fontId="32" fillId="6" borderId="116" xfId="0" applyFont="1" applyFill="1" applyBorder="1" applyAlignment="1" applyProtection="1">
      <alignment horizontal="left" vertical="center"/>
      <protection locked="0"/>
    </xf>
    <xf numFmtId="0" fontId="32" fillId="6" borderId="117" xfId="0" applyFont="1" applyFill="1" applyBorder="1" applyAlignment="1" applyProtection="1">
      <alignment horizontal="left" vertical="center"/>
      <protection locked="0"/>
    </xf>
    <xf numFmtId="0" fontId="32" fillId="6" borderId="118" xfId="0" applyFont="1" applyFill="1" applyBorder="1" applyAlignment="1" applyProtection="1">
      <alignment horizontal="left" vertical="center"/>
      <protection locked="0"/>
    </xf>
    <xf numFmtId="0" fontId="32" fillId="0" borderId="82" xfId="0" applyFont="1" applyBorder="1" applyAlignment="1">
      <alignment horizontal="left" vertical="center" wrapText="1"/>
    </xf>
    <xf numFmtId="0" fontId="32" fillId="0" borderId="24" xfId="0" applyFont="1" applyBorder="1" applyAlignment="1">
      <alignment horizontal="left" vertical="center" wrapText="1"/>
    </xf>
    <xf numFmtId="0" fontId="32" fillId="0" borderId="16" xfId="0" applyFont="1" applyBorder="1" applyAlignment="1">
      <alignment horizontal="left" vertical="center" wrapText="1"/>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4" fillId="0" borderId="7" xfId="0" applyFont="1" applyBorder="1" applyAlignment="1">
      <alignment horizontal="center" vertical="center"/>
    </xf>
    <xf numFmtId="0" fontId="34" fillId="0" borderId="0" xfId="0" applyFont="1" applyBorder="1" applyAlignment="1">
      <alignment horizontal="center" vertical="center"/>
    </xf>
    <xf numFmtId="0" fontId="34" fillId="0" borderId="6" xfId="0" applyFont="1" applyBorder="1" applyAlignment="1">
      <alignment horizontal="center" vertical="center"/>
    </xf>
    <xf numFmtId="0" fontId="64" fillId="0" borderId="82" xfId="0" applyFont="1" applyBorder="1" applyAlignment="1">
      <alignment horizontal="center" vertical="center"/>
    </xf>
    <xf numFmtId="0" fontId="64" fillId="0" borderId="24" xfId="0" applyFont="1" applyBorder="1" applyAlignment="1">
      <alignment horizontal="center" vertical="center"/>
    </xf>
    <xf numFmtId="0" fontId="64" fillId="0" borderId="34" xfId="0" applyFont="1" applyBorder="1" applyAlignment="1">
      <alignment horizontal="center" vertical="center"/>
    </xf>
    <xf numFmtId="0" fontId="32" fillId="0" borderId="0" xfId="0" applyFont="1" applyBorder="1" applyAlignment="1">
      <alignment horizontal="center" vertical="center"/>
    </xf>
    <xf numFmtId="0" fontId="32" fillId="0" borderId="52" xfId="0" applyFont="1" applyBorder="1" applyAlignment="1">
      <alignment horizontal="center" vertical="center" wrapText="1"/>
    </xf>
    <xf numFmtId="0" fontId="32" fillId="0" borderId="52" xfId="0" applyFont="1" applyBorder="1" applyAlignment="1">
      <alignment horizontal="center" vertical="center"/>
    </xf>
    <xf numFmtId="5" fontId="37" fillId="0" borderId="80" xfId="0" applyNumberFormat="1" applyFont="1" applyBorder="1" applyAlignment="1">
      <alignment horizontal="right" vertical="center"/>
    </xf>
    <xf numFmtId="0" fontId="37" fillId="0" borderId="57" xfId="0" applyFont="1" applyBorder="1" applyAlignment="1">
      <alignment horizontal="right" vertical="center"/>
    </xf>
    <xf numFmtId="0" fontId="37" fillId="0" borderId="58" xfId="0" applyFont="1" applyBorder="1" applyAlignment="1">
      <alignment horizontal="right" vertical="center"/>
    </xf>
    <xf numFmtId="0" fontId="32" fillId="0" borderId="81" xfId="0" applyFont="1" applyBorder="1" applyAlignment="1">
      <alignment horizontal="center" vertical="center"/>
    </xf>
    <xf numFmtId="0" fontId="32" fillId="0" borderId="26" xfId="0" applyFont="1" applyBorder="1" applyAlignment="1">
      <alignment horizontal="center" vertical="center"/>
    </xf>
    <xf numFmtId="0" fontId="32" fillId="0" borderId="36" xfId="0" applyFont="1" applyBorder="1" applyAlignment="1">
      <alignment horizontal="center" vertical="center"/>
    </xf>
    <xf numFmtId="0" fontId="33" fillId="0" borderId="4" xfId="0" applyFont="1" applyFill="1" applyBorder="1" applyAlignment="1">
      <alignment horizontal="center" vertical="center"/>
    </xf>
    <xf numFmtId="0" fontId="33" fillId="7" borderId="4" xfId="0" applyFont="1" applyFill="1" applyBorder="1" applyAlignment="1" applyProtection="1">
      <alignment horizontal="center" vertical="center"/>
    </xf>
    <xf numFmtId="0" fontId="32" fillId="0" borderId="13" xfId="0" applyFont="1" applyBorder="1" applyAlignment="1">
      <alignment horizontal="center" vertical="center" textRotation="255"/>
    </xf>
    <xf numFmtId="0" fontId="32" fillId="0" borderId="38" xfId="0" applyFont="1" applyBorder="1" applyAlignment="1">
      <alignment horizontal="center" vertical="center" textRotation="255"/>
    </xf>
    <xf numFmtId="0" fontId="32" fillId="0" borderId="7" xfId="0" applyFont="1" applyBorder="1" applyAlignment="1">
      <alignment horizontal="center" vertical="center" textRotation="255"/>
    </xf>
    <xf numFmtId="0" fontId="32" fillId="0" borderId="35" xfId="0" applyFont="1" applyBorder="1" applyAlignment="1">
      <alignment horizontal="center" vertical="center" textRotation="255"/>
    </xf>
    <xf numFmtId="0" fontId="32" fillId="0" borderId="0" xfId="0" applyFont="1" applyBorder="1" applyAlignment="1">
      <alignment horizontal="center" vertical="center" textRotation="255"/>
    </xf>
    <xf numFmtId="0" fontId="71" fillId="0" borderId="0" xfId="0" applyFont="1" applyFill="1" applyAlignment="1">
      <alignment horizontal="right" vertical="center" textRotation="255"/>
    </xf>
    <xf numFmtId="0" fontId="46" fillId="0" borderId="0" xfId="0" applyFont="1" applyFill="1" applyAlignment="1">
      <alignment horizontal="left" vertical="center" wrapText="1"/>
    </xf>
    <xf numFmtId="0" fontId="67" fillId="0" borderId="27" xfId="0" applyFont="1" applyFill="1" applyBorder="1" applyAlignment="1">
      <alignment horizontal="center" vertical="center"/>
    </xf>
    <xf numFmtId="0" fontId="67" fillId="0" borderId="26" xfId="0" applyFont="1" applyFill="1" applyBorder="1" applyAlignment="1">
      <alignment horizontal="center" vertical="center"/>
    </xf>
    <xf numFmtId="0" fontId="67" fillId="0" borderId="28" xfId="0" applyFont="1" applyFill="1" applyBorder="1" applyAlignment="1">
      <alignment horizontal="center" vertical="center"/>
    </xf>
    <xf numFmtId="0" fontId="45" fillId="0" borderId="27" xfId="0" applyFont="1" applyFill="1" applyBorder="1" applyAlignment="1">
      <alignment horizontal="center" vertical="center"/>
    </xf>
    <xf numFmtId="0" fontId="45" fillId="0" borderId="26" xfId="0" applyFont="1" applyFill="1" applyBorder="1" applyAlignment="1">
      <alignment horizontal="center" vertical="center"/>
    </xf>
    <xf numFmtId="0" fontId="45" fillId="0" borderId="28"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9" xfId="0" applyFont="1" applyFill="1" applyBorder="1" applyAlignment="1">
      <alignment horizontal="center" vertical="center"/>
    </xf>
    <xf numFmtId="0" fontId="43" fillId="0" borderId="10" xfId="0" applyFont="1" applyFill="1" applyBorder="1" applyAlignment="1">
      <alignment horizontal="center" vertical="center"/>
    </xf>
    <xf numFmtId="0" fontId="39" fillId="0" borderId="0" xfId="0" applyFont="1" applyFill="1" applyBorder="1" applyAlignment="1">
      <alignment horizontal="left" vertical="top"/>
    </xf>
    <xf numFmtId="0" fontId="70" fillId="0" borderId="7" xfId="0" applyFont="1" applyFill="1" applyBorder="1" applyAlignment="1">
      <alignment horizontal="right" vertical="center" shrinkToFit="1"/>
    </xf>
    <xf numFmtId="0" fontId="70" fillId="0" borderId="0" xfId="0" applyFont="1" applyFill="1" applyBorder="1" applyAlignment="1">
      <alignment horizontal="right" vertical="center" shrinkToFit="1"/>
    </xf>
    <xf numFmtId="0" fontId="70" fillId="0" borderId="8" xfId="0" applyFont="1" applyFill="1" applyBorder="1" applyAlignment="1">
      <alignment horizontal="right" vertical="center" shrinkToFit="1"/>
    </xf>
    <xf numFmtId="0" fontId="70" fillId="0" borderId="9" xfId="0" applyFont="1" applyFill="1" applyBorder="1" applyAlignment="1">
      <alignment horizontal="right" vertical="center" shrinkToFit="1"/>
    </xf>
    <xf numFmtId="0" fontId="70" fillId="0" borderId="7" xfId="0" applyFont="1" applyFill="1" applyBorder="1" applyAlignment="1">
      <alignment horizontal="right" vertical="center"/>
    </xf>
    <xf numFmtId="0" fontId="70" fillId="0" borderId="0" xfId="0" applyFont="1" applyFill="1" applyBorder="1" applyAlignment="1">
      <alignment horizontal="right" vertical="center"/>
    </xf>
    <xf numFmtId="0" fontId="70" fillId="0" borderId="8" xfId="0" applyFont="1" applyFill="1" applyBorder="1" applyAlignment="1">
      <alignment horizontal="right" vertical="center"/>
    </xf>
    <xf numFmtId="0" fontId="70" fillId="0" borderId="9" xfId="0" applyFont="1" applyFill="1" applyBorder="1" applyAlignment="1">
      <alignment horizontal="right" vertical="center"/>
    </xf>
    <xf numFmtId="0" fontId="70" fillId="0" borderId="7"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8" xfId="0" applyFont="1" applyFill="1" applyBorder="1" applyAlignment="1">
      <alignment horizontal="center" vertical="center"/>
    </xf>
    <xf numFmtId="0" fontId="70" fillId="0" borderId="9" xfId="0" applyFont="1" applyFill="1" applyBorder="1" applyAlignment="1">
      <alignment horizontal="center" vertical="center"/>
    </xf>
    <xf numFmtId="49" fontId="32" fillId="0" borderId="48" xfId="0" applyNumberFormat="1" applyFont="1" applyFill="1" applyBorder="1" applyAlignment="1">
      <alignment horizontal="center" vertical="center"/>
    </xf>
    <xf numFmtId="49" fontId="32" fillId="0" borderId="32" xfId="0" applyNumberFormat="1" applyFont="1" applyFill="1" applyBorder="1" applyAlignment="1">
      <alignment horizontal="center" vertical="center"/>
    </xf>
    <xf numFmtId="0" fontId="45" fillId="0" borderId="44" xfId="0" applyFont="1" applyFill="1" applyBorder="1" applyAlignment="1">
      <alignment horizontal="center" vertical="center"/>
    </xf>
    <xf numFmtId="0" fontId="45" fillId="0" borderId="46" xfId="0" applyFont="1" applyFill="1" applyBorder="1" applyAlignment="1">
      <alignment horizontal="center" vertical="center"/>
    </xf>
    <xf numFmtId="0" fontId="59" fillId="0" borderId="114" xfId="0" applyNumberFormat="1" applyFont="1" applyFill="1" applyBorder="1" applyAlignment="1">
      <alignment horizontal="center"/>
    </xf>
    <xf numFmtId="0" fontId="59" fillId="0" borderId="113" xfId="0" applyNumberFormat="1" applyFont="1" applyFill="1" applyBorder="1" applyAlignment="1">
      <alignment horizontal="center"/>
    </xf>
    <xf numFmtId="0" fontId="39" fillId="0" borderId="52"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36" xfId="0" applyFont="1" applyFill="1" applyBorder="1" applyAlignment="1">
      <alignment horizontal="center" vertical="center"/>
    </xf>
    <xf numFmtId="0" fontId="32" fillId="0" borderId="32" xfId="0" applyFont="1" applyFill="1" applyBorder="1" applyAlignment="1">
      <alignment horizontal="center" vertical="center"/>
    </xf>
    <xf numFmtId="0" fontId="32" fillId="0" borderId="90" xfId="0" applyFont="1" applyFill="1" applyBorder="1" applyAlignment="1">
      <alignment horizontal="center" vertical="center"/>
    </xf>
    <xf numFmtId="0" fontId="32" fillId="0" borderId="91" xfId="0" applyFont="1" applyFill="1" applyBorder="1" applyAlignment="1">
      <alignment horizontal="center" vertical="center"/>
    </xf>
    <xf numFmtId="0" fontId="32" fillId="0" borderId="55" xfId="0" applyFont="1" applyFill="1" applyBorder="1" applyAlignment="1">
      <alignment horizontal="center" vertical="center" textRotation="255"/>
    </xf>
    <xf numFmtId="0" fontId="32" fillId="0" borderId="25" xfId="0" applyFont="1" applyFill="1" applyBorder="1" applyAlignment="1">
      <alignment horizontal="center" vertical="center" textRotation="255"/>
    </xf>
    <xf numFmtId="0" fontId="69" fillId="0" borderId="37" xfId="0" applyFont="1" applyFill="1" applyBorder="1" applyAlignment="1">
      <alignment horizontal="center" vertical="center"/>
    </xf>
    <xf numFmtId="0" fontId="69" fillId="0" borderId="14" xfId="0" applyFont="1" applyFill="1" applyBorder="1" applyAlignment="1">
      <alignment horizontal="center" vertical="center"/>
    </xf>
    <xf numFmtId="0" fontId="69" fillId="0" borderId="15" xfId="0" applyFont="1" applyFill="1" applyBorder="1" applyAlignment="1">
      <alignment horizontal="center" vertical="center"/>
    </xf>
    <xf numFmtId="0" fontId="32" fillId="0" borderId="48" xfId="0" applyFont="1" applyFill="1" applyBorder="1" applyAlignment="1">
      <alignment horizontal="center" vertical="center" textRotation="255"/>
    </xf>
    <xf numFmtId="0" fontId="32" fillId="0" borderId="81" xfId="0" applyFont="1" applyFill="1" applyBorder="1" applyAlignment="1">
      <alignment horizontal="center" vertical="center" textRotation="255"/>
    </xf>
    <xf numFmtId="0" fontId="66" fillId="0" borderId="48" xfId="0" applyFont="1" applyFill="1" applyBorder="1" applyAlignment="1">
      <alignment horizontal="center" vertical="center"/>
    </xf>
    <xf numFmtId="0" fontId="66" fillId="0" borderId="32" xfId="0" applyFont="1" applyFill="1" applyBorder="1" applyAlignment="1">
      <alignment horizontal="center" vertical="center"/>
    </xf>
    <xf numFmtId="0" fontId="66" fillId="0" borderId="55" xfId="0" applyFont="1" applyFill="1" applyBorder="1" applyAlignment="1">
      <alignment horizontal="center" vertical="center"/>
    </xf>
    <xf numFmtId="0" fontId="66" fillId="0" borderId="4" xfId="0" applyFont="1" applyFill="1" applyBorder="1" applyAlignment="1">
      <alignment horizontal="center" vertical="center"/>
    </xf>
    <xf numFmtId="0" fontId="66" fillId="0" borderId="12" xfId="0" applyFont="1" applyFill="1" applyBorder="1" applyAlignment="1">
      <alignment horizontal="center" vertical="center"/>
    </xf>
    <xf numFmtId="0" fontId="23" fillId="0" borderId="61" xfId="0" applyNumberFormat="1" applyFont="1" applyFill="1" applyBorder="1" applyAlignment="1">
      <alignment horizontal="center"/>
    </xf>
    <xf numFmtId="0" fontId="23" fillId="0" borderId="85" xfId="0" applyNumberFormat="1" applyFont="1" applyFill="1" applyBorder="1" applyAlignment="1">
      <alignment horizontal="center"/>
    </xf>
    <xf numFmtId="0" fontId="32" fillId="0" borderId="92" xfId="0" applyFont="1" applyFill="1" applyBorder="1" applyAlignment="1">
      <alignment horizontal="center" vertical="center"/>
    </xf>
    <xf numFmtId="0" fontId="68" fillId="0" borderId="82" xfId="0" applyFont="1" applyFill="1" applyBorder="1" applyAlignment="1">
      <alignment horizontal="left" vertical="center"/>
    </xf>
    <xf numFmtId="0" fontId="68" fillId="0" borderId="24" xfId="0" applyFont="1" applyFill="1" applyBorder="1" applyAlignment="1">
      <alignment horizontal="left" vertical="center"/>
    </xf>
    <xf numFmtId="0" fontId="68" fillId="0" borderId="16" xfId="0" applyFont="1" applyFill="1" applyBorder="1" applyAlignment="1">
      <alignment horizontal="left" vertical="center"/>
    </xf>
    <xf numFmtId="0" fontId="43" fillId="0" borderId="7"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39" fillId="0" borderId="48" xfId="0" applyFont="1" applyFill="1" applyBorder="1" applyAlignment="1">
      <alignment horizontal="center" vertical="center"/>
    </xf>
    <xf numFmtId="0" fontId="39" fillId="0" borderId="32" xfId="0" applyFont="1" applyFill="1" applyBorder="1" applyAlignment="1">
      <alignment horizontal="center" vertical="center"/>
    </xf>
    <xf numFmtId="0" fontId="39" fillId="0" borderId="49" xfId="0" applyFont="1" applyFill="1" applyBorder="1" applyAlignment="1">
      <alignment horizontal="center" vertical="center"/>
    </xf>
    <xf numFmtId="0" fontId="45" fillId="0" borderId="45" xfId="0" applyFont="1" applyFill="1" applyBorder="1" applyAlignment="1">
      <alignment horizontal="center" vertical="center"/>
    </xf>
    <xf numFmtId="0" fontId="45" fillId="0" borderId="88" xfId="0" applyFont="1" applyFill="1" applyBorder="1" applyAlignment="1">
      <alignment horizontal="center" vertical="center"/>
    </xf>
    <xf numFmtId="0" fontId="45" fillId="0" borderId="89" xfId="0" applyFont="1" applyFill="1" applyBorder="1" applyAlignment="1">
      <alignment horizontal="center" vertical="center"/>
    </xf>
    <xf numFmtId="0" fontId="67" fillId="0" borderId="82" xfId="0" applyFont="1" applyFill="1" applyBorder="1" applyAlignment="1">
      <alignment horizontal="center" vertical="center" wrapText="1"/>
    </xf>
    <xf numFmtId="0" fontId="67" fillId="0" borderId="24"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7"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6" xfId="0" applyFont="1" applyFill="1" applyBorder="1" applyAlignment="1">
      <alignment horizontal="center" vertical="center" wrapText="1"/>
    </xf>
    <xf numFmtId="0" fontId="69" fillId="0" borderId="27" xfId="0" applyFont="1" applyFill="1" applyBorder="1" applyAlignment="1">
      <alignment horizontal="center" vertical="center"/>
    </xf>
    <xf numFmtId="0" fontId="69" fillId="0" borderId="26" xfId="0" applyFont="1" applyFill="1" applyBorder="1" applyAlignment="1">
      <alignment horizontal="center" vertical="center"/>
    </xf>
    <xf numFmtId="0" fontId="69" fillId="0" borderId="28" xfId="0" applyFont="1" applyFill="1" applyBorder="1" applyAlignment="1">
      <alignment horizontal="center" vertical="center"/>
    </xf>
    <xf numFmtId="0" fontId="59" fillId="0" borderId="131" xfId="0" applyNumberFormat="1" applyFont="1" applyFill="1" applyBorder="1" applyAlignment="1">
      <alignment horizontal="center"/>
    </xf>
    <xf numFmtId="0" fontId="59" fillId="0" borderId="132" xfId="0" applyNumberFormat="1" applyFont="1" applyFill="1" applyBorder="1" applyAlignment="1">
      <alignment horizontal="center"/>
    </xf>
    <xf numFmtId="0" fontId="32" fillId="0" borderId="37" xfId="0" applyFont="1" applyFill="1" applyBorder="1" applyAlignment="1">
      <alignment horizontal="center" wrapText="1"/>
    </xf>
    <xf numFmtId="0" fontId="32" fillId="0" borderId="14" xfId="0" applyFont="1" applyFill="1" applyBorder="1" applyAlignment="1">
      <alignment horizontal="center" wrapText="1"/>
    </xf>
    <xf numFmtId="0" fontId="32" fillId="0" borderId="38" xfId="0" applyFont="1" applyFill="1" applyBorder="1" applyAlignment="1">
      <alignment horizontal="center" wrapText="1"/>
    </xf>
    <xf numFmtId="0" fontId="32" fillId="0" borderId="5" xfId="0" applyFont="1" applyFill="1" applyBorder="1" applyAlignment="1">
      <alignment horizontal="center" wrapText="1"/>
    </xf>
    <xf numFmtId="0" fontId="32" fillId="0" borderId="0" xfId="0" applyFont="1" applyFill="1" applyBorder="1" applyAlignment="1">
      <alignment horizontal="center" wrapText="1"/>
    </xf>
    <xf numFmtId="0" fontId="32" fillId="0" borderId="35" xfId="0" applyFont="1" applyFill="1" applyBorder="1" applyAlignment="1">
      <alignment horizontal="center" wrapText="1"/>
    </xf>
    <xf numFmtId="0" fontId="32" fillId="0" borderId="81" xfId="0" applyFont="1" applyFill="1" applyBorder="1" applyAlignment="1">
      <alignment horizontal="center" vertical="center"/>
    </xf>
    <xf numFmtId="0" fontId="39" fillId="0" borderId="11" xfId="0" applyFont="1" applyFill="1" applyBorder="1" applyAlignment="1">
      <alignment horizontal="center" vertical="center"/>
    </xf>
    <xf numFmtId="0" fontId="32" fillId="0" borderId="37" xfId="0" applyFont="1" applyFill="1" applyBorder="1" applyAlignment="1">
      <alignment horizontal="center" vertical="center" textRotation="255"/>
    </xf>
    <xf numFmtId="0" fontId="23" fillId="0" borderId="62" xfId="0" applyNumberFormat="1" applyFont="1" applyFill="1" applyBorder="1" applyAlignment="1">
      <alignment horizontal="center"/>
    </xf>
    <xf numFmtId="0" fontId="23" fillId="0" borderId="83" xfId="0" applyNumberFormat="1" applyFont="1" applyFill="1" applyBorder="1" applyAlignment="1">
      <alignment horizontal="center"/>
    </xf>
    <xf numFmtId="0" fontId="32" fillId="0" borderId="27" xfId="0" applyFont="1" applyFill="1" applyBorder="1" applyAlignment="1">
      <alignment horizontal="center" vertical="center"/>
    </xf>
    <xf numFmtId="0" fontId="23" fillId="0" borderId="69" xfId="0" applyNumberFormat="1" applyFont="1" applyFill="1" applyBorder="1" applyAlignment="1">
      <alignment horizontal="center"/>
    </xf>
    <xf numFmtId="0" fontId="23" fillId="0" borderId="84" xfId="0" applyNumberFormat="1" applyFont="1" applyFill="1" applyBorder="1" applyAlignment="1">
      <alignment horizontal="center"/>
    </xf>
    <xf numFmtId="0" fontId="32" fillId="0" borderId="86" xfId="0" applyFont="1" applyFill="1" applyBorder="1" applyAlignment="1">
      <alignment horizontal="center" vertical="top"/>
    </xf>
    <xf numFmtId="0" fontId="33" fillId="0" borderId="0" xfId="0" applyFont="1" applyFill="1" applyBorder="1" applyAlignment="1">
      <alignment horizontal="center"/>
    </xf>
    <xf numFmtId="0" fontId="45" fillId="0" borderId="48" xfId="0" applyFont="1" applyFill="1" applyBorder="1" applyAlignment="1">
      <alignment horizontal="center" vertical="center" wrapText="1"/>
    </xf>
    <xf numFmtId="0" fontId="45" fillId="0" borderId="32" xfId="0" applyFont="1" applyFill="1" applyBorder="1" applyAlignment="1">
      <alignment horizontal="center" vertical="center"/>
    </xf>
    <xf numFmtId="0" fontId="45" fillId="0" borderId="29" xfId="0" applyFont="1" applyFill="1" applyBorder="1" applyAlignment="1">
      <alignment horizontal="center" vertical="center"/>
    </xf>
    <xf numFmtId="0" fontId="45" fillId="0" borderId="30" xfId="0" applyFont="1" applyFill="1" applyBorder="1" applyAlignment="1">
      <alignment horizontal="center" vertical="center"/>
    </xf>
    <xf numFmtId="0" fontId="39" fillId="0" borderId="24" xfId="0" applyFont="1" applyFill="1" applyBorder="1" applyAlignment="1">
      <alignment horizontal="center" vertical="center"/>
    </xf>
    <xf numFmtId="0" fontId="39" fillId="0" borderId="16" xfId="0" applyFont="1" applyFill="1" applyBorder="1" applyAlignment="1">
      <alignment horizontal="center" vertical="center"/>
    </xf>
    <xf numFmtId="0" fontId="45" fillId="0" borderId="48" xfId="0" applyFont="1" applyFill="1" applyBorder="1" applyAlignment="1">
      <alignment horizontal="center" vertical="center"/>
    </xf>
    <xf numFmtId="0" fontId="65" fillId="0" borderId="37" xfId="0" applyFont="1" applyFill="1" applyBorder="1" applyAlignment="1">
      <alignment horizontal="left" vertical="center" wrapText="1"/>
    </xf>
    <xf numFmtId="0" fontId="65" fillId="0" borderId="14" xfId="0" applyFont="1" applyFill="1" applyBorder="1" applyAlignment="1">
      <alignment horizontal="left" vertical="center" wrapText="1"/>
    </xf>
    <xf numFmtId="0" fontId="65" fillId="0" borderId="15" xfId="0" applyFont="1" applyFill="1" applyBorder="1" applyAlignment="1">
      <alignment horizontal="left" vertical="center" wrapText="1"/>
    </xf>
    <xf numFmtId="0" fontId="65" fillId="0" borderId="5"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6" xfId="0" applyFont="1" applyFill="1" applyBorder="1" applyAlignment="1">
      <alignment horizontal="left" vertical="center" wrapText="1"/>
    </xf>
    <xf numFmtId="0" fontId="65" fillId="0" borderId="39" xfId="0" applyFont="1" applyFill="1" applyBorder="1" applyAlignment="1">
      <alignment horizontal="left" vertical="center" wrapText="1"/>
    </xf>
    <xf numFmtId="0" fontId="65" fillId="0" borderId="9" xfId="0" applyFont="1" applyFill="1" applyBorder="1" applyAlignment="1">
      <alignment horizontal="left" vertical="center" wrapText="1"/>
    </xf>
    <xf numFmtId="0" fontId="65" fillId="0" borderId="10" xfId="0" applyFont="1" applyFill="1" applyBorder="1" applyAlignment="1">
      <alignment horizontal="left" vertical="center" wrapText="1"/>
    </xf>
    <xf numFmtId="0" fontId="45" fillId="0" borderId="48" xfId="0" applyFont="1" applyFill="1" applyBorder="1" applyAlignment="1">
      <alignment horizontal="center" vertical="center" textRotation="255"/>
    </xf>
    <xf numFmtId="0" fontId="45" fillId="0" borderId="29" xfId="0" applyFont="1" applyFill="1" applyBorder="1" applyAlignment="1">
      <alignment horizontal="center" vertical="center" textRotation="255"/>
    </xf>
    <xf numFmtId="0" fontId="39" fillId="0" borderId="24" xfId="0" applyFont="1" applyFill="1" applyBorder="1" applyAlignment="1">
      <alignment horizontal="left" vertical="center"/>
    </xf>
    <xf numFmtId="0" fontId="46" fillId="0" borderId="13" xfId="0" applyFont="1" applyFill="1" applyBorder="1" applyAlignment="1">
      <alignment horizontal="left" vertical="center" wrapText="1"/>
    </xf>
    <xf numFmtId="0" fontId="46" fillId="0" borderId="14" xfId="0" applyFont="1" applyFill="1" applyBorder="1" applyAlignment="1">
      <alignment horizontal="left" vertical="center" wrapText="1"/>
    </xf>
    <xf numFmtId="0" fontId="46" fillId="0" borderId="8" xfId="0" applyFont="1" applyFill="1" applyBorder="1" applyAlignment="1">
      <alignment horizontal="left" vertical="center" wrapText="1"/>
    </xf>
    <xf numFmtId="0" fontId="46" fillId="0" borderId="9" xfId="0" applyFont="1" applyFill="1" applyBorder="1" applyAlignment="1">
      <alignment horizontal="left" vertical="center" wrapText="1"/>
    </xf>
    <xf numFmtId="0" fontId="39" fillId="0" borderId="27" xfId="0" applyFont="1" applyFill="1" applyBorder="1" applyAlignment="1">
      <alignment horizontal="right"/>
    </xf>
    <xf numFmtId="0" fontId="39" fillId="0" borderId="26" xfId="0" applyFont="1" applyFill="1" applyBorder="1" applyAlignment="1">
      <alignment horizontal="right"/>
    </xf>
    <xf numFmtId="0" fontId="39" fillId="0" borderId="42" xfId="0" applyFont="1" applyFill="1" applyBorder="1" applyAlignment="1">
      <alignment horizontal="right"/>
    </xf>
    <xf numFmtId="0" fontId="39" fillId="0" borderId="39" xfId="0" applyFont="1" applyFill="1" applyBorder="1" applyAlignment="1">
      <alignment horizontal="right"/>
    </xf>
    <xf numFmtId="0" fontId="39" fillId="0" borderId="9" xfId="0" applyFont="1" applyFill="1" applyBorder="1" applyAlignment="1">
      <alignment horizontal="right"/>
    </xf>
    <xf numFmtId="0" fontId="39" fillId="0" borderId="40" xfId="0" applyFont="1" applyFill="1" applyBorder="1" applyAlignment="1">
      <alignment horizontal="right"/>
    </xf>
    <xf numFmtId="0" fontId="39" fillId="0" borderId="41" xfId="0" applyFont="1" applyFill="1" applyBorder="1" applyAlignment="1">
      <alignment horizontal="left"/>
    </xf>
    <xf numFmtId="0" fontId="39" fillId="0" borderId="4" xfId="0" applyFont="1" applyFill="1" applyBorder="1" applyAlignment="1">
      <alignment horizontal="left"/>
    </xf>
    <xf numFmtId="0" fontId="40" fillId="0" borderId="0" xfId="0" applyFont="1" applyFill="1" applyBorder="1" applyAlignment="1">
      <alignment horizontal="left" vertical="top"/>
    </xf>
    <xf numFmtId="0" fontId="57" fillId="0" borderId="20" xfId="0" applyFont="1" applyFill="1" applyBorder="1" applyAlignment="1">
      <alignment horizontal="right" vertical="center"/>
    </xf>
    <xf numFmtId="0" fontId="57" fillId="0" borderId="0" xfId="0" applyFont="1" applyFill="1" applyBorder="1" applyAlignment="1">
      <alignment horizontal="right" vertical="center"/>
    </xf>
    <xf numFmtId="0" fontId="57" fillId="0" borderId="6" xfId="0" applyFont="1" applyFill="1" applyBorder="1" applyAlignment="1">
      <alignment horizontal="right" vertical="center"/>
    </xf>
    <xf numFmtId="0" fontId="45" fillId="0" borderId="32" xfId="0" applyFont="1" applyFill="1" applyBorder="1" applyAlignment="1">
      <alignment horizontal="center" vertical="center" textRotation="255"/>
    </xf>
    <xf numFmtId="0" fontId="45" fillId="0" borderId="42" xfId="0" applyFont="1" applyFill="1" applyBorder="1" applyAlignment="1">
      <alignment horizontal="center" vertical="center" textRotation="255"/>
    </xf>
    <xf numFmtId="0" fontId="45" fillId="0" borderId="87" xfId="0" applyFont="1" applyFill="1" applyBorder="1" applyAlignment="1">
      <alignment horizontal="center" vertical="center" textRotation="255"/>
    </xf>
    <xf numFmtId="0" fontId="33" fillId="0" borderId="6" xfId="0" applyFont="1" applyFill="1" applyBorder="1" applyAlignment="1">
      <alignment horizontal="center"/>
    </xf>
    <xf numFmtId="0" fontId="46" fillId="0" borderId="0" xfId="0" applyFont="1" applyFill="1" applyBorder="1" applyAlignment="1">
      <alignment horizontal="left" wrapText="1"/>
    </xf>
    <xf numFmtId="0" fontId="46" fillId="0" borderId="0" xfId="0" applyFont="1" applyFill="1" applyBorder="1" applyAlignment="1">
      <alignment horizontal="left" vertical="top" wrapText="1"/>
    </xf>
    <xf numFmtId="0" fontId="23" fillId="0" borderId="129" xfId="0" applyNumberFormat="1" applyFont="1" applyFill="1" applyBorder="1" applyAlignment="1">
      <alignment horizontal="center"/>
    </xf>
    <xf numFmtId="0" fontId="23" fillId="0" borderId="130" xfId="0" applyNumberFormat="1" applyFont="1" applyFill="1" applyBorder="1" applyAlignment="1">
      <alignment horizontal="center"/>
    </xf>
    <xf numFmtId="0" fontId="45" fillId="0" borderId="0" xfId="0" applyFont="1" applyFill="1" applyBorder="1" applyAlignment="1" applyProtection="1">
      <alignment horizontal="left" vertical="top" wrapText="1"/>
    </xf>
    <xf numFmtId="0" fontId="37" fillId="4" borderId="0" xfId="0" applyFont="1" applyFill="1" applyBorder="1" applyAlignment="1" applyProtection="1">
      <alignment horizontal="center" vertical="center"/>
      <protection locked="0"/>
    </xf>
    <xf numFmtId="0" fontId="37" fillId="4" borderId="9" xfId="0" applyFont="1" applyFill="1" applyBorder="1" applyAlignment="1" applyProtection="1">
      <alignment horizontal="center" vertical="center"/>
      <protection locked="0"/>
    </xf>
    <xf numFmtId="0" fontId="39" fillId="0" borderId="0" xfId="0" applyFont="1" applyFill="1" applyBorder="1" applyAlignment="1" applyProtection="1">
      <alignment horizontal="center" vertical="center"/>
    </xf>
    <xf numFmtId="0" fontId="39" fillId="0" borderId="9" xfId="0" applyFont="1" applyFill="1" applyBorder="1" applyAlignment="1" applyProtection="1">
      <alignment horizontal="center" vertical="center"/>
    </xf>
    <xf numFmtId="0" fontId="54" fillId="0" borderId="105" xfId="0" applyFont="1" applyFill="1" applyBorder="1" applyAlignment="1">
      <alignment horizontal="left" vertical="center" wrapText="1"/>
    </xf>
    <xf numFmtId="0" fontId="54" fillId="0" borderId="106" xfId="0" applyFont="1" applyFill="1" applyBorder="1" applyAlignment="1">
      <alignment horizontal="left" vertical="center" wrapText="1"/>
    </xf>
    <xf numFmtId="0" fontId="54" fillId="0" borderId="107" xfId="0" applyFont="1" applyFill="1" applyBorder="1" applyAlignment="1">
      <alignment horizontal="left" vertical="center" wrapText="1"/>
    </xf>
    <xf numFmtId="0" fontId="54" fillId="0" borderId="108" xfId="0" applyFont="1" applyFill="1" applyBorder="1" applyAlignment="1">
      <alignment horizontal="left" vertical="center" wrapText="1"/>
    </xf>
    <xf numFmtId="0" fontId="54" fillId="0" borderId="0" xfId="0" applyFont="1" applyFill="1" applyBorder="1" applyAlignment="1">
      <alignment horizontal="left" vertical="center" wrapText="1"/>
    </xf>
    <xf numFmtId="0" fontId="54" fillId="0" borderId="109" xfId="0" applyFont="1" applyFill="1" applyBorder="1" applyAlignment="1">
      <alignment horizontal="left" vertical="center" wrapText="1"/>
    </xf>
    <xf numFmtId="0" fontId="54" fillId="0" borderId="110" xfId="0" applyFont="1" applyFill="1" applyBorder="1" applyAlignment="1">
      <alignment horizontal="left" vertical="center" wrapText="1"/>
    </xf>
    <xf numFmtId="0" fontId="54" fillId="0" borderId="78" xfId="0" applyFont="1" applyFill="1" applyBorder="1" applyAlignment="1">
      <alignment horizontal="left" vertical="center" wrapText="1"/>
    </xf>
    <xf numFmtId="0" fontId="54" fillId="0" borderId="111"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37" fillId="4" borderId="7" xfId="0" applyFont="1" applyFill="1" applyBorder="1" applyAlignment="1" applyProtection="1">
      <alignment horizontal="center" vertical="center"/>
      <protection locked="0"/>
    </xf>
    <xf numFmtId="0" fontId="37" fillId="4" borderId="8" xfId="0" applyFont="1" applyFill="1" applyBorder="1" applyAlignment="1" applyProtection="1">
      <alignment horizontal="center" vertical="center"/>
      <protection locked="0"/>
    </xf>
    <xf numFmtId="0" fontId="75" fillId="0" borderId="0" xfId="0" applyFont="1" applyFill="1" applyAlignment="1">
      <alignment horizontal="center"/>
    </xf>
    <xf numFmtId="0" fontId="75" fillId="0" borderId="9" xfId="0" applyFont="1" applyFill="1" applyBorder="1" applyAlignment="1">
      <alignment horizontal="center"/>
    </xf>
    <xf numFmtId="0" fontId="33" fillId="0" borderId="82" xfId="0" applyFont="1" applyFill="1" applyBorder="1" applyAlignment="1">
      <alignment horizontal="left" vertical="center"/>
    </xf>
    <xf numFmtId="0" fontId="33" fillId="0" borderId="24" xfId="0" applyFont="1" applyFill="1" applyBorder="1" applyAlignment="1">
      <alignment horizontal="left" vertical="center"/>
    </xf>
    <xf numFmtId="0" fontId="33" fillId="0" borderId="34" xfId="0" applyFont="1" applyFill="1" applyBorder="1" applyAlignment="1">
      <alignment horizontal="left" vertical="center"/>
    </xf>
    <xf numFmtId="0" fontId="33" fillId="0" borderId="7" xfId="0" applyFont="1" applyFill="1" applyBorder="1" applyAlignment="1">
      <alignment horizontal="left" vertical="center"/>
    </xf>
    <xf numFmtId="0" fontId="33" fillId="0" borderId="0" xfId="0" applyFont="1" applyFill="1" applyBorder="1" applyAlignment="1">
      <alignment horizontal="left" vertical="center"/>
    </xf>
    <xf numFmtId="0" fontId="33" fillId="0" borderId="35" xfId="0" applyFont="1" applyFill="1" applyBorder="1" applyAlignment="1">
      <alignment horizontal="left" vertical="center"/>
    </xf>
    <xf numFmtId="38" fontId="33" fillId="4" borderId="0" xfId="1" applyFont="1" applyFill="1" applyBorder="1" applyAlignment="1" applyProtection="1">
      <alignment horizontal="right" vertical="center"/>
      <protection locked="0"/>
    </xf>
    <xf numFmtId="38" fontId="33" fillId="4" borderId="9" xfId="1" applyFont="1" applyFill="1" applyBorder="1" applyAlignment="1" applyProtection="1">
      <alignment horizontal="right" vertical="center"/>
      <protection locked="0"/>
    </xf>
    <xf numFmtId="0" fontId="46" fillId="0" borderId="9" xfId="0" applyFont="1" applyFill="1" applyBorder="1" applyAlignment="1">
      <alignment horizontal="center" vertical="center"/>
    </xf>
    <xf numFmtId="0" fontId="46" fillId="0" borderId="40"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88" xfId="0" applyFont="1" applyFill="1" applyBorder="1" applyAlignment="1">
      <alignment horizontal="center" vertical="center"/>
    </xf>
    <xf numFmtId="0" fontId="37" fillId="0" borderId="89" xfId="0" applyFont="1" applyFill="1" applyBorder="1" applyAlignment="1">
      <alignment horizontal="center" vertical="center"/>
    </xf>
    <xf numFmtId="0" fontId="45" fillId="4" borderId="0" xfId="0" applyFont="1" applyFill="1" applyBorder="1" applyAlignment="1" applyProtection="1">
      <alignment horizontal="left" vertical="center"/>
      <protection locked="0"/>
    </xf>
    <xf numFmtId="0" fontId="45" fillId="0" borderId="4" xfId="0" applyFont="1" applyFill="1" applyBorder="1" applyAlignment="1" applyProtection="1">
      <alignment horizontal="left" vertical="top" wrapText="1"/>
    </xf>
    <xf numFmtId="0" fontId="33" fillId="0" borderId="0" xfId="0" applyFont="1" applyFill="1" applyBorder="1" applyAlignment="1">
      <alignment horizontal="center" vertical="top"/>
    </xf>
    <xf numFmtId="0" fontId="33" fillId="0" borderId="4" xfId="0" applyFont="1" applyFill="1" applyBorder="1" applyAlignment="1">
      <alignment horizontal="center" vertical="top"/>
    </xf>
    <xf numFmtId="0" fontId="46" fillId="0" borderId="33" xfId="0" applyFont="1" applyFill="1" applyBorder="1" applyAlignment="1">
      <alignment horizontal="center" vertical="center"/>
    </xf>
    <xf numFmtId="0" fontId="46" fillId="0" borderId="24" xfId="0" applyFont="1" applyFill="1" applyBorder="1" applyAlignment="1">
      <alignment horizontal="center" vertical="center"/>
    </xf>
    <xf numFmtId="0" fontId="46" fillId="0" borderId="16" xfId="0" applyFont="1" applyFill="1" applyBorder="1" applyAlignment="1">
      <alignment horizontal="center" vertical="center"/>
    </xf>
    <xf numFmtId="0" fontId="46" fillId="0" borderId="39" xfId="0" applyFont="1" applyFill="1" applyBorder="1" applyAlignment="1">
      <alignment horizontal="center" vertical="center"/>
    </xf>
    <xf numFmtId="0" fontId="46" fillId="0" borderId="10"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0" xfId="0" applyFont="1" applyFill="1" applyBorder="1" applyAlignment="1">
      <alignment horizontal="center" vertical="center"/>
    </xf>
    <xf numFmtId="0" fontId="39" fillId="4" borderId="24" xfId="0" applyFont="1" applyFill="1" applyBorder="1" applyAlignment="1" applyProtection="1">
      <alignment horizontal="left" vertical="center" wrapText="1"/>
      <protection locked="0"/>
    </xf>
    <xf numFmtId="0" fontId="39" fillId="4" borderId="34" xfId="0" applyFont="1" applyFill="1" applyBorder="1" applyAlignment="1" applyProtection="1">
      <alignment horizontal="left" vertical="center" wrapText="1"/>
      <protection locked="0"/>
    </xf>
    <xf numFmtId="0" fontId="39" fillId="4" borderId="0" xfId="0" applyFont="1" applyFill="1" applyBorder="1" applyAlignment="1" applyProtection="1">
      <alignment horizontal="left" vertical="center" wrapText="1"/>
      <protection locked="0"/>
    </xf>
    <xf numFmtId="0" fontId="39" fillId="4" borderId="35" xfId="0" applyFont="1" applyFill="1" applyBorder="1" applyAlignment="1" applyProtection="1">
      <alignment horizontal="left" vertical="center" wrapText="1"/>
      <protection locked="0"/>
    </xf>
    <xf numFmtId="0" fontId="39" fillId="4" borderId="4" xfId="0" applyFont="1" applyFill="1" applyBorder="1" applyAlignment="1" applyProtection="1">
      <alignment horizontal="left" vertical="center" wrapText="1"/>
      <protection locked="0"/>
    </xf>
    <xf numFmtId="0" fontId="39" fillId="4" borderId="36" xfId="0" applyFont="1" applyFill="1" applyBorder="1" applyAlignment="1" applyProtection="1">
      <alignment horizontal="left" vertical="center" wrapText="1"/>
      <protection locked="0"/>
    </xf>
    <xf numFmtId="0" fontId="39" fillId="4" borderId="24" xfId="0" applyFont="1" applyFill="1" applyBorder="1" applyAlignment="1" applyProtection="1">
      <alignment horizontal="center" vertical="center"/>
      <protection locked="0"/>
    </xf>
    <xf numFmtId="38" fontId="33" fillId="4" borderId="33" xfId="1" applyFont="1" applyFill="1" applyBorder="1" applyAlignment="1" applyProtection="1">
      <alignment horizontal="right" vertical="center"/>
      <protection locked="0"/>
    </xf>
    <xf numFmtId="38" fontId="33" fillId="4" borderId="24" xfId="1" applyFont="1" applyFill="1" applyBorder="1" applyAlignment="1" applyProtection="1">
      <alignment horizontal="right" vertical="center"/>
      <protection locked="0"/>
    </xf>
    <xf numFmtId="38" fontId="33" fillId="4" borderId="5" xfId="1" applyFont="1" applyFill="1" applyBorder="1" applyAlignment="1" applyProtection="1">
      <alignment horizontal="right" vertical="center"/>
      <protection locked="0"/>
    </xf>
    <xf numFmtId="0" fontId="39" fillId="0" borderId="34" xfId="0" applyFont="1" applyFill="1" applyBorder="1" applyAlignment="1">
      <alignment horizontal="center" vertical="center"/>
    </xf>
    <xf numFmtId="0" fontId="39" fillId="0" borderId="35" xfId="0" applyFont="1" applyFill="1" applyBorder="1" applyAlignment="1">
      <alignment horizontal="center" vertical="center"/>
    </xf>
    <xf numFmtId="38" fontId="33" fillId="4" borderId="101" xfId="1" applyFont="1" applyFill="1" applyBorder="1" applyAlignment="1" applyProtection="1">
      <alignment horizontal="center" vertical="center"/>
      <protection locked="0"/>
    </xf>
    <xf numFmtId="38" fontId="33" fillId="4" borderId="103" xfId="1" applyFont="1" applyFill="1" applyBorder="1" applyAlignment="1" applyProtection="1">
      <alignment horizontal="center" vertical="center"/>
      <protection locked="0"/>
    </xf>
    <xf numFmtId="0" fontId="46" fillId="0" borderId="34" xfId="0" applyFont="1" applyFill="1" applyBorder="1" applyAlignment="1">
      <alignment horizontal="center" vertical="center"/>
    </xf>
    <xf numFmtId="0" fontId="46" fillId="0" borderId="82" xfId="0" applyFont="1" applyFill="1" applyBorder="1" applyAlignment="1">
      <alignment horizontal="center" vertical="center" wrapText="1"/>
    </xf>
    <xf numFmtId="0" fontId="46" fillId="0" borderId="24" xfId="0" applyFont="1" applyFill="1" applyBorder="1" applyAlignment="1">
      <alignment horizontal="center" vertical="center" wrapText="1"/>
    </xf>
    <xf numFmtId="0" fontId="46" fillId="0" borderId="34"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6" fillId="0" borderId="40" xfId="0" applyFont="1" applyFill="1" applyBorder="1" applyAlignment="1">
      <alignment horizontal="center" vertical="center" wrapText="1"/>
    </xf>
    <xf numFmtId="0" fontId="46" fillId="0" borderId="33" xfId="0" applyFont="1" applyFill="1" applyBorder="1" applyAlignment="1">
      <alignment horizontal="center" vertical="center" wrapText="1"/>
    </xf>
    <xf numFmtId="0" fontId="46" fillId="0" borderId="39" xfId="0" applyFont="1" applyFill="1" applyBorder="1" applyAlignment="1">
      <alignment horizontal="center" vertical="center" wrapText="1"/>
    </xf>
    <xf numFmtId="0" fontId="39" fillId="4" borderId="0" xfId="0" applyFont="1" applyFill="1" applyBorder="1" applyAlignment="1" applyProtection="1">
      <alignment horizontal="center" vertical="center"/>
      <protection locked="0"/>
    </xf>
    <xf numFmtId="38" fontId="33" fillId="4" borderId="88" xfId="1" applyFont="1" applyFill="1" applyBorder="1" applyAlignment="1" applyProtection="1">
      <alignment horizontal="center" vertical="center"/>
      <protection locked="0"/>
    </xf>
    <xf numFmtId="38" fontId="33" fillId="4" borderId="14" xfId="1" applyFont="1" applyFill="1" applyBorder="1" applyAlignment="1" applyProtection="1">
      <alignment horizontal="center" vertical="center"/>
      <protection locked="0"/>
    </xf>
    <xf numFmtId="0" fontId="39" fillId="0" borderId="5" xfId="0" applyFont="1" applyFill="1" applyBorder="1" applyAlignment="1">
      <alignment horizontal="center" vertical="center"/>
    </xf>
    <xf numFmtId="38" fontId="33" fillId="4" borderId="4" xfId="1" applyFont="1" applyFill="1" applyBorder="1" applyAlignment="1" applyProtection="1">
      <alignment horizontal="center" vertical="center"/>
      <protection locked="0"/>
    </xf>
    <xf numFmtId="38" fontId="33" fillId="4" borderId="0" xfId="1" applyFont="1" applyFill="1" applyBorder="1" applyAlignment="1" applyProtection="1">
      <alignment horizontal="center" vertical="center"/>
      <protection locked="0"/>
    </xf>
    <xf numFmtId="38" fontId="33" fillId="4" borderId="96" xfId="1" applyFont="1" applyFill="1" applyBorder="1" applyAlignment="1" applyProtection="1">
      <alignment horizontal="center" vertical="center"/>
      <protection locked="0"/>
    </xf>
    <xf numFmtId="0" fontId="57" fillId="0" borderId="95" xfId="0" applyFont="1" applyFill="1" applyBorder="1" applyAlignment="1">
      <alignment horizontal="left" vertical="center"/>
    </xf>
    <xf numFmtId="0" fontId="57" fillId="0" borderId="96" xfId="0" applyFont="1" applyFill="1" applyBorder="1" applyAlignment="1">
      <alignment horizontal="left" vertical="center"/>
    </xf>
    <xf numFmtId="0" fontId="57" fillId="0" borderId="97" xfId="0" applyFont="1" applyFill="1" applyBorder="1" applyAlignment="1">
      <alignment horizontal="left" vertical="center"/>
    </xf>
    <xf numFmtId="0" fontId="39" fillId="0" borderId="13" xfId="0" applyFont="1" applyFill="1" applyBorder="1" applyAlignment="1">
      <alignment horizontal="center" vertical="top" wrapText="1"/>
    </xf>
    <xf numFmtId="0" fontId="39" fillId="0" borderId="14" xfId="0" applyFont="1" applyFill="1" applyBorder="1" applyAlignment="1">
      <alignment horizontal="center" vertical="top" wrapText="1"/>
    </xf>
    <xf numFmtId="0" fontId="39" fillId="0" borderId="7" xfId="0" applyFont="1" applyFill="1" applyBorder="1" applyAlignment="1">
      <alignment horizontal="center" vertical="top" wrapText="1"/>
    </xf>
    <xf numFmtId="0" fontId="39" fillId="0" borderId="0" xfId="0" applyFont="1" applyFill="1" applyBorder="1" applyAlignment="1">
      <alignment horizontal="center" vertical="top" wrapText="1"/>
    </xf>
    <xf numFmtId="0" fontId="39" fillId="4" borderId="14" xfId="0" applyFont="1" applyFill="1" applyBorder="1" applyAlignment="1" applyProtection="1">
      <alignment horizontal="left" vertical="top" wrapText="1"/>
      <protection locked="0"/>
    </xf>
    <xf numFmtId="0" fontId="39" fillId="4" borderId="38" xfId="0" applyFont="1" applyFill="1" applyBorder="1" applyAlignment="1" applyProtection="1">
      <alignment horizontal="left" vertical="top" wrapText="1"/>
      <protection locked="0"/>
    </xf>
    <xf numFmtId="0" fontId="39" fillId="4" borderId="0" xfId="0" applyFont="1" applyFill="1" applyBorder="1" applyAlignment="1" applyProtection="1">
      <alignment horizontal="left" vertical="top" wrapText="1"/>
      <protection locked="0"/>
    </xf>
    <xf numFmtId="0" fontId="39" fillId="4" borderId="35" xfId="0" applyFont="1" applyFill="1" applyBorder="1" applyAlignment="1" applyProtection="1">
      <alignment horizontal="left" vertical="top" wrapText="1"/>
      <protection locked="0"/>
    </xf>
    <xf numFmtId="0" fontId="40" fillId="0" borderId="37"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4" borderId="14" xfId="0" applyFont="1" applyFill="1" applyBorder="1" applyAlignment="1">
      <alignment horizontal="center" vertical="top" wrapText="1"/>
    </xf>
    <xf numFmtId="0" fontId="40" fillId="4" borderId="38" xfId="0" applyFont="1" applyFill="1" applyBorder="1" applyAlignment="1">
      <alignment horizontal="center" vertical="top" wrapText="1"/>
    </xf>
    <xf numFmtId="0" fontId="40" fillId="4" borderId="0" xfId="0" applyFont="1" applyFill="1" applyBorder="1" applyAlignment="1">
      <alignment horizontal="center" vertical="top" wrapText="1"/>
    </xf>
    <xf numFmtId="0" fontId="40" fillId="4" borderId="35" xfId="0" applyFont="1" applyFill="1" applyBorder="1" applyAlignment="1">
      <alignment horizontal="center" vertical="top" wrapText="1"/>
    </xf>
    <xf numFmtId="0" fontId="39" fillId="0" borderId="4" xfId="0" applyFont="1" applyFill="1" applyBorder="1" applyAlignment="1">
      <alignment horizontal="center" vertical="center"/>
    </xf>
    <xf numFmtId="0" fontId="46" fillId="0" borderId="37" xfId="0" applyFont="1" applyFill="1" applyBorder="1" applyAlignment="1">
      <alignment horizontal="center" vertical="center"/>
    </xf>
    <xf numFmtId="0" fontId="46" fillId="0" borderId="14" xfId="0" applyFont="1" applyFill="1" applyBorder="1" applyAlignment="1">
      <alignment horizontal="center" vertical="center"/>
    </xf>
    <xf numFmtId="0" fontId="46" fillId="0" borderId="38" xfId="0" applyFont="1" applyFill="1" applyBorder="1" applyAlignment="1">
      <alignment horizontal="center" vertical="center"/>
    </xf>
    <xf numFmtId="0" fontId="57" fillId="0" borderId="11" xfId="0" applyFont="1" applyFill="1" applyBorder="1" applyAlignment="1">
      <alignment horizontal="center" vertical="center"/>
    </xf>
    <xf numFmtId="0" fontId="57" fillId="0" borderId="4" xfId="0" applyFont="1" applyFill="1" applyBorder="1" applyAlignment="1">
      <alignment horizontal="center" vertical="center"/>
    </xf>
    <xf numFmtId="0" fontId="57" fillId="0" borderId="36" xfId="0" applyFont="1" applyFill="1" applyBorder="1" applyAlignment="1">
      <alignment horizontal="center" vertical="center"/>
    </xf>
    <xf numFmtId="0" fontId="46" fillId="0" borderId="11" xfId="0" applyFont="1" applyFill="1" applyBorder="1" applyAlignment="1">
      <alignment horizontal="center" vertical="center"/>
    </xf>
    <xf numFmtId="0" fontId="46" fillId="0" borderId="4" xfId="0" applyFont="1" applyFill="1" applyBorder="1" applyAlignment="1">
      <alignment horizontal="center" vertical="center"/>
    </xf>
    <xf numFmtId="0" fontId="46" fillId="0" borderId="36" xfId="0" applyFont="1" applyFill="1" applyBorder="1" applyAlignment="1">
      <alignment horizontal="center" vertical="center"/>
    </xf>
    <xf numFmtId="0" fontId="39" fillId="0" borderId="5" xfId="0"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38"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35" xfId="0" applyFont="1" applyFill="1" applyBorder="1" applyAlignment="1">
      <alignment horizontal="center" vertical="center" wrapText="1"/>
    </xf>
    <xf numFmtId="0" fontId="39" fillId="0" borderId="1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36" xfId="0" applyFont="1" applyFill="1" applyBorder="1" applyAlignment="1">
      <alignment horizontal="center" vertical="center" wrapText="1"/>
    </xf>
    <xf numFmtId="0" fontId="39" fillId="0" borderId="37" xfId="0" applyFont="1" applyFill="1" applyBorder="1" applyAlignment="1">
      <alignment horizontal="center" vertical="center"/>
    </xf>
    <xf numFmtId="0" fontId="39" fillId="0" borderId="14" xfId="0" applyFont="1" applyFill="1" applyBorder="1" applyAlignment="1">
      <alignment horizontal="center" vertical="center"/>
    </xf>
    <xf numFmtId="0" fontId="39" fillId="4" borderId="14" xfId="0" applyFont="1" applyFill="1" applyBorder="1" applyAlignment="1" applyProtection="1">
      <alignment horizontal="left" vertical="center" wrapText="1"/>
      <protection locked="0"/>
    </xf>
    <xf numFmtId="0" fontId="39" fillId="4" borderId="38" xfId="0" applyFont="1" applyFill="1" applyBorder="1" applyAlignment="1" applyProtection="1">
      <alignment horizontal="left" vertical="center" wrapText="1"/>
      <protection locked="0"/>
    </xf>
    <xf numFmtId="0" fontId="39" fillId="4" borderId="4" xfId="0" applyFont="1" applyFill="1" applyBorder="1" applyAlignment="1" applyProtection="1">
      <alignment horizontal="center" vertical="center"/>
      <protection locked="0"/>
    </xf>
    <xf numFmtId="0" fontId="46" fillId="0" borderId="37" xfId="0" applyFont="1" applyFill="1" applyBorder="1" applyAlignment="1">
      <alignment horizontal="center" vertical="center" wrapText="1"/>
    </xf>
    <xf numFmtId="0" fontId="46" fillId="0" borderId="14"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35" xfId="0" applyFont="1" applyFill="1" applyBorder="1" applyAlignment="1">
      <alignment horizontal="center" vertical="center" wrapText="1"/>
    </xf>
    <xf numFmtId="0" fontId="46" fillId="4" borderId="37" xfId="0" applyFont="1" applyFill="1" applyBorder="1" applyAlignment="1" applyProtection="1">
      <alignment horizontal="center" vertical="center" wrapText="1"/>
      <protection locked="0"/>
    </xf>
    <xf numFmtId="0" fontId="46" fillId="4" borderId="14" xfId="0" applyFont="1" applyFill="1" applyBorder="1" applyAlignment="1" applyProtection="1">
      <alignment horizontal="center" vertical="center" wrapText="1"/>
      <protection locked="0"/>
    </xf>
    <xf numFmtId="0" fontId="46" fillId="4" borderId="38" xfId="0" applyFont="1" applyFill="1" applyBorder="1" applyAlignment="1" applyProtection="1">
      <alignment horizontal="center" vertical="center" wrapText="1"/>
      <protection locked="0"/>
    </xf>
    <xf numFmtId="0" fontId="46" fillId="4" borderId="11" xfId="0" applyFont="1" applyFill="1" applyBorder="1" applyAlignment="1" applyProtection="1">
      <alignment horizontal="center" vertical="center" wrapText="1"/>
      <protection locked="0"/>
    </xf>
    <xf numFmtId="0" fontId="46" fillId="4" borderId="4" xfId="0" applyFont="1" applyFill="1" applyBorder="1" applyAlignment="1" applyProtection="1">
      <alignment horizontal="center" vertical="center" wrapText="1"/>
      <protection locked="0"/>
    </xf>
    <xf numFmtId="0" fontId="46" fillId="4" borderId="36" xfId="0" applyFont="1" applyFill="1" applyBorder="1" applyAlignment="1" applyProtection="1">
      <alignment horizontal="center" vertical="center" wrapText="1"/>
      <protection locked="0"/>
    </xf>
    <xf numFmtId="0" fontId="33" fillId="4" borderId="1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38" fontId="33" fillId="4" borderId="37" xfId="1" applyFont="1" applyFill="1" applyBorder="1" applyAlignment="1" applyProtection="1">
      <alignment horizontal="right" vertical="center"/>
      <protection locked="0"/>
    </xf>
    <xf numFmtId="38" fontId="33" fillId="4" borderId="14" xfId="1" applyFont="1" applyFill="1" applyBorder="1" applyAlignment="1" applyProtection="1">
      <alignment horizontal="right" vertical="center"/>
      <protection locked="0"/>
    </xf>
    <xf numFmtId="38" fontId="33" fillId="4" borderId="11" xfId="1" applyFont="1" applyFill="1" applyBorder="1" applyAlignment="1" applyProtection="1">
      <alignment horizontal="right" vertical="center"/>
      <protection locked="0"/>
    </xf>
    <xf numFmtId="38" fontId="33" fillId="4" borderId="4" xfId="1" applyFont="1" applyFill="1" applyBorder="1" applyAlignment="1" applyProtection="1">
      <alignment horizontal="right" vertical="center"/>
      <protection locked="0"/>
    </xf>
    <xf numFmtId="38" fontId="66" fillId="4" borderId="27" xfId="1" applyFont="1" applyFill="1" applyBorder="1" applyAlignment="1" applyProtection="1">
      <alignment horizontal="right" vertical="center"/>
      <protection locked="0"/>
    </xf>
    <xf numFmtId="38" fontId="66" fillId="4" borderId="26" xfId="1" applyFont="1" applyFill="1" applyBorder="1" applyAlignment="1" applyProtection="1">
      <alignment horizontal="right" vertical="center"/>
      <protection locked="0"/>
    </xf>
    <xf numFmtId="0" fontId="46" fillId="4" borderId="14" xfId="0" applyFont="1" applyFill="1" applyBorder="1" applyAlignment="1" applyProtection="1">
      <alignment horizontal="center" vertical="center"/>
      <protection locked="0"/>
    </xf>
    <xf numFmtId="0" fontId="45" fillId="4" borderId="26" xfId="0" applyFont="1" applyFill="1" applyBorder="1" applyAlignment="1" applyProtection="1">
      <alignment horizontal="center" vertical="center"/>
      <protection locked="0"/>
    </xf>
    <xf numFmtId="38" fontId="66" fillId="4" borderId="102" xfId="1" applyFont="1" applyFill="1" applyBorder="1" applyAlignment="1" applyProtection="1">
      <alignment horizontal="right" vertical="center"/>
      <protection locked="0"/>
    </xf>
    <xf numFmtId="38" fontId="66" fillId="4" borderId="103" xfId="1" applyFont="1" applyFill="1" applyBorder="1" applyAlignment="1" applyProtection="1">
      <alignment horizontal="right" vertical="center"/>
      <protection locked="0"/>
    </xf>
    <xf numFmtId="38" fontId="66" fillId="4" borderId="98" xfId="1" applyFont="1" applyFill="1" applyBorder="1" applyAlignment="1" applyProtection="1">
      <alignment horizontal="right" vertical="center"/>
      <protection locked="0"/>
    </xf>
    <xf numFmtId="38" fontId="66" fillId="4" borderId="99" xfId="1" applyFont="1" applyFill="1" applyBorder="1" applyAlignment="1" applyProtection="1">
      <alignment horizontal="right" vertical="center"/>
      <protection locked="0"/>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35" xfId="0" applyFont="1" applyFill="1" applyBorder="1" applyAlignment="1">
      <alignment horizontal="left" vertical="center" wrapText="1"/>
    </xf>
    <xf numFmtId="0" fontId="39" fillId="0" borderId="11" xfId="0" applyFont="1" applyFill="1" applyBorder="1" applyAlignment="1">
      <alignment horizontal="left" vertical="center" wrapText="1"/>
    </xf>
    <xf numFmtId="0" fontId="39" fillId="0" borderId="4" xfId="0" applyFont="1" applyFill="1" applyBorder="1" applyAlignment="1">
      <alignment horizontal="left" vertical="center" wrapText="1"/>
    </xf>
    <xf numFmtId="0" fontId="39" fillId="0" borderId="36" xfId="0" applyFont="1" applyFill="1" applyBorder="1" applyAlignment="1">
      <alignment horizontal="left" vertical="center" wrapText="1"/>
    </xf>
    <xf numFmtId="38" fontId="33" fillId="4" borderId="72" xfId="1" applyFont="1" applyFill="1" applyBorder="1" applyAlignment="1" applyProtection="1">
      <alignment horizontal="center" vertical="center"/>
      <protection locked="0"/>
    </xf>
    <xf numFmtId="38" fontId="33" fillId="4" borderId="9" xfId="1" applyFont="1" applyFill="1" applyBorder="1" applyAlignment="1" applyProtection="1">
      <alignment horizontal="center" vertical="center"/>
      <protection locked="0"/>
    </xf>
    <xf numFmtId="0" fontId="39" fillId="0" borderId="37" xfId="0" applyFont="1" applyFill="1" applyBorder="1" applyAlignment="1">
      <alignment horizontal="center" vertical="center" textRotation="255" wrapText="1"/>
    </xf>
    <xf numFmtId="0" fontId="39" fillId="0" borderId="14" xfId="0" applyFont="1" applyFill="1" applyBorder="1" applyAlignment="1">
      <alignment horizontal="center" vertical="center" textRotation="255" wrapText="1"/>
    </xf>
    <xf numFmtId="0" fontId="39" fillId="0" borderId="5" xfId="0" applyFont="1" applyFill="1" applyBorder="1" applyAlignment="1">
      <alignment horizontal="center" vertical="center" textRotation="255" wrapText="1"/>
    </xf>
    <xf numFmtId="0" fontId="39" fillId="0" borderId="0" xfId="0" applyFont="1" applyFill="1" applyBorder="1" applyAlignment="1">
      <alignment horizontal="center" vertical="center" textRotation="255" wrapText="1"/>
    </xf>
    <xf numFmtId="0" fontId="39" fillId="0" borderId="11" xfId="0" applyFont="1" applyFill="1" applyBorder="1" applyAlignment="1">
      <alignment horizontal="center" vertical="center" textRotation="255" wrapText="1"/>
    </xf>
    <xf numFmtId="0" fontId="39" fillId="0" borderId="4" xfId="0" applyFont="1" applyFill="1" applyBorder="1" applyAlignment="1">
      <alignment horizontal="center" vertical="center" textRotation="255" wrapText="1"/>
    </xf>
    <xf numFmtId="0" fontId="39" fillId="0" borderId="27" xfId="0" applyFont="1" applyFill="1" applyBorder="1" applyAlignment="1">
      <alignment horizontal="center" vertical="center"/>
    </xf>
    <xf numFmtId="0" fontId="39" fillId="0" borderId="26" xfId="0" applyFont="1" applyFill="1" applyBorder="1" applyAlignment="1">
      <alignment horizontal="center" vertical="center"/>
    </xf>
    <xf numFmtId="0" fontId="39" fillId="0" borderId="42" xfId="0" applyFont="1" applyFill="1" applyBorder="1" applyAlignment="1">
      <alignment horizontal="center" vertical="center"/>
    </xf>
    <xf numFmtId="0" fontId="46" fillId="4" borderId="0" xfId="0" applyFont="1" applyFill="1" applyBorder="1" applyAlignment="1" applyProtection="1">
      <alignment horizontal="center" vertical="center"/>
      <protection locked="0"/>
    </xf>
    <xf numFmtId="0" fontId="45" fillId="4" borderId="27" xfId="0" applyFont="1" applyFill="1" applyBorder="1" applyAlignment="1" applyProtection="1">
      <alignment horizontal="center" vertical="center"/>
      <protection locked="0"/>
    </xf>
    <xf numFmtId="0" fontId="46" fillId="0" borderId="27" xfId="0" applyFont="1" applyFill="1" applyBorder="1" applyAlignment="1">
      <alignment horizontal="center" vertical="center"/>
    </xf>
    <xf numFmtId="0" fontId="46" fillId="0" borderId="26" xfId="0" applyFont="1" applyFill="1" applyBorder="1" applyAlignment="1">
      <alignment horizontal="center" vertical="center"/>
    </xf>
    <xf numFmtId="0" fontId="46" fillId="0" borderId="42" xfId="0" applyFont="1" applyFill="1" applyBorder="1" applyAlignment="1">
      <alignment horizontal="center" vertical="center"/>
    </xf>
    <xf numFmtId="0" fontId="46" fillId="4" borderId="4" xfId="0" applyFont="1" applyFill="1" applyBorder="1" applyAlignment="1" applyProtection="1">
      <alignment horizontal="center" vertical="center"/>
      <protection locked="0"/>
    </xf>
    <xf numFmtId="0" fontId="39" fillId="4" borderId="14"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wrapText="1"/>
    </xf>
    <xf numFmtId="0" fontId="11" fillId="0" borderId="10" xfId="0" applyFont="1" applyFill="1" applyBorder="1" applyAlignment="1" applyProtection="1">
      <alignment horizontal="center" wrapText="1"/>
    </xf>
    <xf numFmtId="0" fontId="39" fillId="0" borderId="33" xfId="0" applyFont="1" applyFill="1" applyBorder="1" applyAlignment="1">
      <alignment horizontal="center" vertical="center"/>
    </xf>
    <xf numFmtId="38" fontId="66" fillId="4" borderId="100" xfId="1" applyFont="1" applyFill="1" applyBorder="1" applyAlignment="1" applyProtection="1">
      <alignment horizontal="right" vertical="center"/>
      <protection locked="0"/>
    </xf>
    <xf numFmtId="38" fontId="66" fillId="4" borderId="101" xfId="1" applyFont="1" applyFill="1" applyBorder="1" applyAlignment="1" applyProtection="1">
      <alignment horizontal="right" vertical="center"/>
      <protection locked="0"/>
    </xf>
    <xf numFmtId="0" fontId="6" fillId="0" borderId="9" xfId="0" applyFont="1" applyFill="1" applyBorder="1" applyAlignment="1">
      <alignment horizontal="right" wrapText="1"/>
    </xf>
    <xf numFmtId="0" fontId="39" fillId="0" borderId="37" xfId="0" applyFont="1" applyFill="1" applyBorder="1" applyAlignment="1">
      <alignment horizontal="center" vertical="center" wrapText="1"/>
    </xf>
    <xf numFmtId="0" fontId="39" fillId="0" borderId="77" xfId="0" applyFont="1" applyFill="1" applyBorder="1" applyAlignment="1">
      <alignment horizontal="center" vertical="center" wrapText="1"/>
    </xf>
    <xf numFmtId="0" fontId="39" fillId="0" borderId="78" xfId="0" applyFont="1" applyFill="1" applyBorder="1" applyAlignment="1">
      <alignment horizontal="center" vertical="center" wrapText="1"/>
    </xf>
    <xf numFmtId="0" fontId="39" fillId="0" borderId="104" xfId="0" applyFont="1" applyFill="1" applyBorder="1" applyAlignment="1">
      <alignment horizontal="center" vertical="center" wrapText="1"/>
    </xf>
    <xf numFmtId="0" fontId="39" fillId="4" borderId="37" xfId="0" applyFont="1" applyFill="1" applyBorder="1" applyAlignment="1" applyProtection="1">
      <alignment horizontal="left" vertical="center" wrapText="1"/>
      <protection locked="0"/>
    </xf>
    <xf numFmtId="0" fontId="39" fillId="4" borderId="5" xfId="0" applyFont="1" applyFill="1" applyBorder="1" applyAlignment="1" applyProtection="1">
      <alignment horizontal="left" vertical="center" wrapText="1"/>
      <protection locked="0"/>
    </xf>
    <xf numFmtId="0" fontId="39" fillId="4" borderId="77" xfId="0" applyFont="1" applyFill="1" applyBorder="1" applyAlignment="1" applyProtection="1">
      <alignment horizontal="left" vertical="center" wrapText="1"/>
      <protection locked="0"/>
    </xf>
    <xf numFmtId="0" fontId="39" fillId="4" borderId="78" xfId="0" applyFont="1" applyFill="1" applyBorder="1" applyAlignment="1" applyProtection="1">
      <alignment horizontal="left" vertical="center" wrapText="1"/>
      <protection locked="0"/>
    </xf>
    <xf numFmtId="0" fontId="39" fillId="4" borderId="104" xfId="0" applyFont="1" applyFill="1" applyBorder="1" applyAlignment="1" applyProtection="1">
      <alignment horizontal="left" vertical="center" wrapText="1"/>
      <protection locked="0"/>
    </xf>
    <xf numFmtId="0" fontId="46" fillId="0" borderId="11" xfId="0" applyFont="1" applyFill="1" applyBorder="1" applyAlignment="1">
      <alignment horizontal="center" vertical="center" wrapText="1"/>
    </xf>
    <xf numFmtId="0" fontId="46" fillId="0" borderId="4" xfId="0" applyFont="1" applyFill="1" applyBorder="1" applyAlignment="1">
      <alignment horizontal="center" vertical="center" wrapText="1"/>
    </xf>
    <xf numFmtId="0" fontId="46" fillId="0" borderId="36" xfId="0" applyFont="1" applyFill="1" applyBorder="1" applyAlignment="1">
      <alignment horizontal="center" vertical="center" wrapText="1"/>
    </xf>
    <xf numFmtId="0" fontId="46" fillId="0" borderId="98" xfId="0" applyFont="1" applyFill="1" applyBorder="1" applyAlignment="1">
      <alignment horizontal="center" vertical="center" wrapText="1"/>
    </xf>
    <xf numFmtId="0" fontId="46" fillId="0" borderId="99" xfId="0" applyFont="1" applyFill="1" applyBorder="1" applyAlignment="1">
      <alignment horizontal="center" vertical="center" wrapText="1"/>
    </xf>
    <xf numFmtId="0" fontId="46" fillId="0" borderId="43" xfId="0" applyFont="1" applyFill="1" applyBorder="1" applyAlignment="1">
      <alignment horizontal="center" vertical="center" wrapText="1"/>
    </xf>
    <xf numFmtId="0" fontId="39" fillId="0" borderId="24" xfId="0" applyFont="1" applyFill="1" applyBorder="1" applyAlignment="1">
      <alignment horizontal="right" vertical="top" wrapText="1"/>
    </xf>
    <xf numFmtId="0" fontId="39" fillId="0" borderId="0" xfId="0" applyFont="1" applyFill="1" applyBorder="1" applyAlignment="1">
      <alignment horizontal="right" vertical="top" wrapText="1"/>
    </xf>
    <xf numFmtId="0" fontId="39" fillId="0" borderId="4" xfId="0" applyFont="1" applyFill="1" applyBorder="1" applyAlignment="1">
      <alignment horizontal="right" vertical="top" wrapText="1"/>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5" xfId="0" applyFont="1" applyFill="1" applyBorder="1" applyAlignment="1">
      <alignment horizontal="left" vertical="top" wrapText="1"/>
    </xf>
    <xf numFmtId="0" fontId="32" fillId="0" borderId="41" xfId="0" applyFont="1" applyFill="1" applyBorder="1" applyAlignment="1">
      <alignment horizontal="center" vertical="center" wrapText="1"/>
    </xf>
    <xf numFmtId="0" fontId="32" fillId="0" borderId="4" xfId="0" applyFont="1" applyFill="1" applyBorder="1" applyAlignment="1">
      <alignment horizontal="center" vertical="center" wrapText="1"/>
    </xf>
    <xf numFmtId="6" fontId="72" fillId="4" borderId="11" xfId="1" applyNumberFormat="1" applyFont="1" applyFill="1" applyBorder="1" applyAlignment="1" applyProtection="1">
      <alignment horizontal="right" vertical="center" wrapText="1"/>
      <protection locked="0"/>
    </xf>
    <xf numFmtId="6" fontId="72" fillId="4" borderId="4" xfId="1" applyNumberFormat="1" applyFont="1" applyFill="1" applyBorder="1" applyAlignment="1" applyProtection="1">
      <alignment horizontal="right" vertical="center" wrapText="1"/>
      <protection locked="0"/>
    </xf>
    <xf numFmtId="6" fontId="72" fillId="4" borderId="12" xfId="1" applyNumberFormat="1" applyFont="1" applyFill="1" applyBorder="1" applyAlignment="1" applyProtection="1">
      <alignment horizontal="right" vertical="center" wrapText="1"/>
      <protection locked="0"/>
    </xf>
    <xf numFmtId="0" fontId="46" fillId="0" borderId="0" xfId="0" applyFont="1" applyFill="1" applyBorder="1" applyAlignment="1" applyProtection="1">
      <alignment horizontal="left" vertical="center" wrapText="1"/>
    </xf>
    <xf numFmtId="0" fontId="33" fillId="0" borderId="0" xfId="0" applyFont="1" applyFill="1" applyBorder="1" applyAlignment="1">
      <alignment horizontal="center" vertical="center" wrapText="1"/>
    </xf>
    <xf numFmtId="0" fontId="45" fillId="0" borderId="81" xfId="0" applyFont="1" applyFill="1" applyBorder="1" applyAlignment="1">
      <alignment horizontal="right" vertical="center" shrinkToFit="1"/>
    </xf>
    <xf numFmtId="0" fontId="45" fillId="0" borderId="26" xfId="0" applyFont="1" applyFill="1" applyBorder="1" applyAlignment="1">
      <alignment horizontal="right" vertical="center" shrinkToFit="1"/>
    </xf>
    <xf numFmtId="0" fontId="72" fillId="0" borderId="26" xfId="0" applyFont="1" applyFill="1" applyBorder="1" applyAlignment="1" applyProtection="1">
      <alignment horizontal="center" vertical="center"/>
    </xf>
    <xf numFmtId="0" fontId="72" fillId="4" borderId="26" xfId="0" applyFont="1" applyFill="1" applyBorder="1" applyAlignment="1" applyProtection="1">
      <alignment horizontal="center" vertical="center"/>
      <protection locked="0"/>
    </xf>
    <xf numFmtId="0" fontId="73" fillId="0" borderId="82" xfId="0" applyFont="1" applyFill="1" applyBorder="1" applyAlignment="1">
      <alignment horizontal="center" vertical="center" wrapText="1"/>
    </xf>
    <xf numFmtId="0" fontId="73" fillId="0" borderId="24" xfId="0" applyFont="1" applyFill="1" applyBorder="1" applyAlignment="1">
      <alignment horizontal="center" vertical="center"/>
    </xf>
    <xf numFmtId="0" fontId="73" fillId="0" borderId="7" xfId="0" applyFont="1" applyFill="1" applyBorder="1" applyAlignment="1">
      <alignment horizontal="center" vertical="center"/>
    </xf>
    <xf numFmtId="0" fontId="73" fillId="0" borderId="0" xfId="0" applyFont="1" applyFill="1" applyBorder="1" applyAlignment="1">
      <alignment horizontal="center" vertical="center"/>
    </xf>
    <xf numFmtId="0" fontId="73" fillId="0" borderId="41" xfId="0" applyFont="1" applyFill="1" applyBorder="1" applyAlignment="1">
      <alignment horizontal="center" vertical="center"/>
    </xf>
    <xf numFmtId="0" fontId="73" fillId="0" borderId="4" xfId="0" applyFont="1" applyFill="1" applyBorder="1" applyAlignment="1">
      <alignment horizontal="center" vertical="center"/>
    </xf>
    <xf numFmtId="0" fontId="74" fillId="0" borderId="24" xfId="0" applyFont="1" applyFill="1" applyBorder="1" applyAlignment="1">
      <alignment horizontal="center" vertical="center"/>
    </xf>
    <xf numFmtId="0" fontId="74" fillId="0" borderId="16" xfId="0" applyFont="1" applyFill="1" applyBorder="1" applyAlignment="1">
      <alignment horizontal="center" vertical="center"/>
    </xf>
    <xf numFmtId="0" fontId="74" fillId="0" borderId="0" xfId="0" applyFont="1" applyFill="1" applyBorder="1" applyAlignment="1">
      <alignment horizontal="center" vertical="center"/>
    </xf>
    <xf numFmtId="0" fontId="74" fillId="0" borderId="6" xfId="0" applyFont="1" applyFill="1" applyBorder="1" applyAlignment="1">
      <alignment horizontal="center" vertical="center"/>
    </xf>
    <xf numFmtId="0" fontId="74" fillId="0" borderId="4" xfId="0" applyFont="1" applyFill="1" applyBorder="1" applyAlignment="1">
      <alignment horizontal="center" vertical="center"/>
    </xf>
    <xf numFmtId="0" fontId="74" fillId="0" borderId="12" xfId="0" applyFont="1" applyFill="1" applyBorder="1" applyAlignment="1">
      <alignment horizontal="center" vertical="center"/>
    </xf>
    <xf numFmtId="0" fontId="32"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32" fillId="0" borderId="38" xfId="0" applyFont="1" applyFill="1" applyBorder="1" applyAlignment="1">
      <alignment horizontal="left" vertical="center"/>
    </xf>
    <xf numFmtId="0" fontId="32" fillId="0" borderId="7"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5" xfId="0" applyFont="1" applyFill="1" applyBorder="1" applyAlignment="1">
      <alignment horizontal="left" vertical="center"/>
    </xf>
    <xf numFmtId="0" fontId="45" fillId="0" borderId="37" xfId="0" applyFont="1" applyFill="1" applyBorder="1" applyAlignment="1">
      <alignment horizontal="center" vertical="top"/>
    </xf>
    <xf numFmtId="0" fontId="45" fillId="0" borderId="14" xfId="0" applyFont="1" applyFill="1" applyBorder="1" applyAlignment="1">
      <alignment horizontal="center" vertical="top"/>
    </xf>
    <xf numFmtId="0" fontId="45" fillId="0" borderId="15" xfId="0" applyFont="1" applyFill="1" applyBorder="1" applyAlignment="1">
      <alignment horizontal="center" vertical="top"/>
    </xf>
    <xf numFmtId="0" fontId="45" fillId="0" borderId="5" xfId="0" applyFont="1" applyFill="1" applyBorder="1" applyAlignment="1">
      <alignment horizontal="center" vertical="top"/>
    </xf>
    <xf numFmtId="0" fontId="45" fillId="0" borderId="0" xfId="0" applyFont="1" applyFill="1" applyBorder="1" applyAlignment="1">
      <alignment horizontal="center" vertical="top"/>
    </xf>
    <xf numFmtId="0" fontId="45" fillId="0" borderId="6" xfId="0" applyFont="1" applyFill="1" applyBorder="1" applyAlignment="1">
      <alignment horizontal="center" vertical="top"/>
    </xf>
    <xf numFmtId="0" fontId="45" fillId="0" borderId="7"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35" xfId="0" applyFont="1" applyFill="1" applyBorder="1" applyAlignment="1">
      <alignment horizontal="center" vertical="center"/>
    </xf>
    <xf numFmtId="0" fontId="46" fillId="0" borderId="41" xfId="0" applyFont="1" applyFill="1" applyBorder="1" applyAlignment="1" applyProtection="1">
      <alignment horizontal="center" vertical="center" shrinkToFit="1"/>
    </xf>
    <xf numFmtId="0" fontId="46" fillId="0" borderId="4" xfId="0" applyFont="1" applyFill="1" applyBorder="1" applyAlignment="1" applyProtection="1">
      <alignment horizontal="center" vertical="center" shrinkToFit="1"/>
    </xf>
    <xf numFmtId="0" fontId="45" fillId="0" borderId="26" xfId="0" applyFont="1" applyFill="1" applyBorder="1" applyAlignment="1">
      <alignment horizontal="left" vertical="center"/>
    </xf>
    <xf numFmtId="0" fontId="45" fillId="0" borderId="42" xfId="0" applyFont="1" applyFill="1" applyBorder="1" applyAlignment="1">
      <alignment horizontal="left" vertical="center"/>
    </xf>
    <xf numFmtId="0" fontId="46" fillId="0" borderId="13" xfId="0" applyFont="1" applyFill="1" applyBorder="1" applyAlignment="1">
      <alignment horizontal="center" vertical="center" wrapText="1"/>
    </xf>
    <xf numFmtId="0" fontId="46" fillId="0" borderId="41" xfId="0" applyFont="1" applyFill="1" applyBorder="1" applyAlignment="1">
      <alignment horizontal="center" vertical="center" wrapText="1"/>
    </xf>
    <xf numFmtId="0" fontId="39" fillId="0" borderId="14" xfId="0" applyFont="1" applyFill="1" applyBorder="1" applyAlignment="1">
      <alignment horizontal="center" vertical="top"/>
    </xf>
    <xf numFmtId="0" fontId="39" fillId="0" borderId="7" xfId="0" applyFont="1" applyFill="1" applyBorder="1" applyAlignment="1">
      <alignment horizontal="center" vertical="top"/>
    </xf>
    <xf numFmtId="0" fontId="39" fillId="0" borderId="0" xfId="0" applyFont="1" applyFill="1" applyBorder="1" applyAlignment="1">
      <alignment horizontal="center" vertical="top"/>
    </xf>
    <xf numFmtId="0" fontId="40" fillId="0" borderId="37"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57" fillId="0" borderId="93" xfId="0" applyFont="1" applyFill="1" applyBorder="1" applyAlignment="1">
      <alignment horizontal="left" vertical="center"/>
    </xf>
    <xf numFmtId="0" fontId="57" fillId="0" borderId="94" xfId="0" applyFont="1" applyFill="1" applyBorder="1" applyAlignment="1">
      <alignment horizontal="left" vertical="center"/>
    </xf>
    <xf numFmtId="0" fontId="57" fillId="0" borderId="87" xfId="0" applyFont="1" applyFill="1" applyBorder="1" applyAlignment="1">
      <alignment horizontal="left" vertical="center"/>
    </xf>
    <xf numFmtId="0" fontId="39" fillId="4" borderId="37" xfId="0" applyFont="1" applyFill="1" applyBorder="1" applyAlignment="1" applyProtection="1">
      <alignment horizontal="center" vertical="center" wrapText="1"/>
      <protection locked="0"/>
    </xf>
    <xf numFmtId="0" fontId="39" fillId="4" borderId="14" xfId="0" applyFont="1" applyFill="1" applyBorder="1" applyAlignment="1" applyProtection="1">
      <alignment horizontal="center" vertical="center" wrapText="1"/>
      <protection locked="0"/>
    </xf>
    <xf numFmtId="0" fontId="39" fillId="4" borderId="38" xfId="0" applyFont="1" applyFill="1" applyBorder="1" applyAlignment="1" applyProtection="1">
      <alignment horizontal="center" vertical="center" wrapText="1"/>
      <protection locked="0"/>
    </xf>
    <xf numFmtId="0" fontId="39" fillId="4" borderId="5" xfId="0" applyFont="1" applyFill="1" applyBorder="1" applyAlignment="1" applyProtection="1">
      <alignment horizontal="center" vertical="center" wrapText="1"/>
      <protection locked="0"/>
    </xf>
    <xf numFmtId="0" fontId="39" fillId="4" borderId="0" xfId="0" applyFont="1" applyFill="1" applyBorder="1" applyAlignment="1" applyProtection="1">
      <alignment horizontal="center" vertical="center" wrapText="1"/>
      <protection locked="0"/>
    </xf>
    <xf numFmtId="0" fontId="39" fillId="4" borderId="35" xfId="0" applyFont="1" applyFill="1" applyBorder="1" applyAlignment="1" applyProtection="1">
      <alignment horizontal="center" vertical="center" wrapText="1"/>
      <protection locked="0"/>
    </xf>
    <xf numFmtId="0" fontId="39" fillId="4" borderId="39" xfId="0" applyFont="1" applyFill="1" applyBorder="1" applyAlignment="1" applyProtection="1">
      <alignment horizontal="center" vertical="center" wrapText="1"/>
      <protection locked="0"/>
    </xf>
    <xf numFmtId="0" fontId="39" fillId="4" borderId="9" xfId="0" applyFont="1" applyFill="1" applyBorder="1" applyAlignment="1" applyProtection="1">
      <alignment horizontal="center" vertical="center" wrapText="1"/>
      <protection locked="0"/>
    </xf>
    <xf numFmtId="0" fontId="39" fillId="4" borderId="40" xfId="0" applyFont="1" applyFill="1" applyBorder="1" applyAlignment="1" applyProtection="1">
      <alignment horizontal="center" vertical="center" wrapText="1"/>
      <protection locked="0"/>
    </xf>
    <xf numFmtId="0" fontId="39" fillId="0" borderId="39"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56" fillId="0" borderId="0" xfId="0" applyFont="1" applyFill="1" applyBorder="1" applyAlignment="1" applyProtection="1">
      <alignment horizontal="center" vertical="center"/>
    </xf>
    <xf numFmtId="0" fontId="50" fillId="0" borderId="37" xfId="0" applyFont="1" applyFill="1" applyBorder="1" applyAlignment="1" applyProtection="1">
      <alignment horizontal="center" vertical="center"/>
    </xf>
    <xf numFmtId="0" fontId="50" fillId="0" borderId="38" xfId="0" applyFont="1" applyFill="1" applyBorder="1" applyAlignment="1" applyProtection="1">
      <alignment horizontal="center" vertical="center"/>
    </xf>
    <xf numFmtId="0" fontId="76" fillId="0" borderId="32" xfId="0" applyFont="1" applyFill="1" applyBorder="1" applyAlignment="1" applyProtection="1">
      <alignment horizontal="center" vertical="center"/>
    </xf>
    <xf numFmtId="0" fontId="17" fillId="8" borderId="80" xfId="0" applyFont="1" applyFill="1" applyBorder="1" applyAlignment="1" applyProtection="1">
      <alignment horizontal="center" vertical="center"/>
    </xf>
    <xf numFmtId="0" fontId="17" fillId="8" borderId="58" xfId="0" applyFont="1" applyFill="1" applyBorder="1" applyAlignment="1" applyProtection="1">
      <alignment horizontal="center" vertical="center"/>
    </xf>
    <xf numFmtId="0" fontId="50" fillId="0" borderId="32" xfId="0" applyFont="1" applyFill="1" applyBorder="1" applyAlignment="1" applyProtection="1">
      <alignment horizontal="center" vertical="center"/>
    </xf>
    <xf numFmtId="0" fontId="25" fillId="4" borderId="80" xfId="0" applyFont="1" applyFill="1" applyBorder="1" applyAlignment="1" applyProtection="1">
      <alignment horizontal="center" vertical="center"/>
    </xf>
    <xf numFmtId="0" fontId="25" fillId="4" borderId="58" xfId="0" applyFont="1" applyFill="1" applyBorder="1" applyAlignment="1" applyProtection="1">
      <alignment horizontal="center" vertical="center"/>
    </xf>
    <xf numFmtId="0" fontId="16" fillId="0" borderId="82" xfId="0" applyNumberFormat="1" applyFont="1" applyBorder="1" applyAlignment="1" applyProtection="1">
      <alignment horizontal="center" vertical="center"/>
    </xf>
    <xf numFmtId="0" fontId="16" fillId="0" borderId="24" xfId="0" applyNumberFormat="1" applyFont="1" applyBorder="1" applyAlignment="1" applyProtection="1">
      <alignment horizontal="center" vertical="center"/>
    </xf>
    <xf numFmtId="0" fontId="16" fillId="0" borderId="16" xfId="0" applyNumberFormat="1" applyFont="1" applyBorder="1" applyAlignment="1" applyProtection="1">
      <alignment horizontal="center" vertical="center"/>
    </xf>
    <xf numFmtId="0" fontId="16" fillId="0" borderId="8" xfId="0" applyNumberFormat="1" applyFont="1" applyBorder="1" applyAlignment="1" applyProtection="1">
      <alignment horizontal="center" vertical="center"/>
    </xf>
    <xf numFmtId="0" fontId="16" fillId="0" borderId="9" xfId="0" applyNumberFormat="1" applyFont="1" applyBorder="1" applyAlignment="1" applyProtection="1">
      <alignment horizontal="center" vertical="center"/>
    </xf>
    <xf numFmtId="0" fontId="16" fillId="0" borderId="10" xfId="0" applyNumberFormat="1" applyFont="1" applyBorder="1" applyAlignment="1" applyProtection="1">
      <alignment horizontal="center" vertical="center"/>
    </xf>
    <xf numFmtId="0" fontId="13" fillId="0" borderId="44" xfId="0" applyNumberFormat="1" applyFont="1" applyBorder="1" applyAlignment="1" applyProtection="1">
      <alignment horizontal="center" vertical="center"/>
    </xf>
    <xf numFmtId="0" fontId="13" fillId="0" borderId="29" xfId="0" applyNumberFormat="1" applyFont="1" applyBorder="1" applyAlignment="1" applyProtection="1">
      <alignment horizontal="center" vertical="center"/>
    </xf>
    <xf numFmtId="0" fontId="13" fillId="0" borderId="47" xfId="0" applyNumberFormat="1" applyFont="1" applyBorder="1" applyAlignment="1" applyProtection="1">
      <alignment horizontal="center" vertical="center"/>
    </xf>
    <xf numFmtId="0" fontId="13" fillId="0" borderId="31" xfId="0" applyNumberFormat="1" applyFont="1" applyBorder="1" applyAlignment="1" applyProtection="1">
      <alignment horizontal="center" vertical="center"/>
    </xf>
    <xf numFmtId="0" fontId="13" fillId="0" borderId="46" xfId="0" applyNumberFormat="1" applyFont="1" applyBorder="1" applyAlignment="1" applyProtection="1">
      <alignment horizontal="center" vertical="center"/>
    </xf>
  </cellXfs>
  <cellStyles count="2">
    <cellStyle name="桁区切り" xfId="1" builtinId="6"/>
    <cellStyle name="標準" xfId="0" builtinId="0"/>
  </cellStyles>
  <dxfs count="1">
    <dxf>
      <font>
        <color theme="0"/>
      </font>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28</xdr:col>
      <xdr:colOff>1228725</xdr:colOff>
      <xdr:row>0</xdr:row>
      <xdr:rowOff>54654</xdr:rowOff>
    </xdr:from>
    <xdr:to>
      <xdr:col>30</xdr:col>
      <xdr:colOff>291194</xdr:colOff>
      <xdr:row>7</xdr:row>
      <xdr:rowOff>208491</xdr:rowOff>
    </xdr:to>
    <xdr:pic>
      <xdr:nvPicPr>
        <xdr:cNvPr id="3" name="図 2">
          <a:extLst>
            <a:ext uri="{FF2B5EF4-FFF2-40B4-BE49-F238E27FC236}">
              <a16:creationId xmlns:a16="http://schemas.microsoft.com/office/drawing/2014/main" id="{7E559FFD-3EC1-4AD7-BDA8-96617DEDD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3100" y="54654"/>
          <a:ext cx="4015469" cy="1668312"/>
        </a:xfrm>
        <a:prstGeom prst="rect">
          <a:avLst/>
        </a:prstGeom>
        <a:noFill/>
        <a:ln>
          <a:solidFill>
            <a:schemeClr val="accent1"/>
          </a:solidFill>
          <a:prstDash val="dashDot"/>
        </a:ln>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142878</xdr:colOff>
      <xdr:row>1</xdr:row>
      <xdr:rowOff>36740</xdr:rowOff>
    </xdr:from>
    <xdr:to>
      <xdr:col>28</xdr:col>
      <xdr:colOff>1171576</xdr:colOff>
      <xdr:row>7</xdr:row>
      <xdr:rowOff>85725</xdr:rowOff>
    </xdr:to>
    <xdr:sp macro="" textlink="">
      <xdr:nvSpPr>
        <xdr:cNvPr id="5" name="角丸四角形吹き出し 4">
          <a:extLst>
            <a:ext uri="{FF2B5EF4-FFF2-40B4-BE49-F238E27FC236}">
              <a16:creationId xmlns:a16="http://schemas.microsoft.com/office/drawing/2014/main" id="{77D17157-EBAC-4450-9C89-9A65411BE12A}"/>
            </a:ext>
          </a:extLst>
        </xdr:cNvPr>
        <xdr:cNvSpPr/>
      </xdr:nvSpPr>
      <xdr:spPr>
        <a:xfrm>
          <a:off x="3543303" y="160565"/>
          <a:ext cx="2152648" cy="1439635"/>
        </a:xfrm>
        <a:prstGeom prst="wedgeRoundRectCallout">
          <a:avLst>
            <a:gd name="adj1" fmla="val -41306"/>
            <a:gd name="adj2" fmla="val 98197"/>
            <a:gd name="adj3" fmla="val 16667"/>
          </a:avLst>
        </a:prstGeom>
        <a:solidFill>
          <a:srgbClr val="FF0000">
            <a:alpha val="29000"/>
          </a:srgbClr>
        </a:solidFill>
        <a:ln>
          <a:solidFill>
            <a:srgbClr val="FF0000">
              <a:alpha val="24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200">
              <a:solidFill>
                <a:sysClr val="windowText" lastClr="000000"/>
              </a:solidFill>
            </a:rPr>
            <a:t>京都市から通知しております特別徴収義務者指定番号を正確に入力してください。</a:t>
          </a:r>
          <a:endParaRPr kumimoji="1" lang="en-US" altLang="ja-JP" sz="1200">
            <a:solidFill>
              <a:sysClr val="windowText" lastClr="000000"/>
            </a:solidFill>
          </a:endParaRP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200">
              <a:solidFill>
                <a:sysClr val="windowText" lastClr="000000"/>
              </a:solidFill>
              <a:effectLst/>
              <a:latin typeface="+mn-lt"/>
              <a:ea typeface="+mn-ea"/>
              <a:cs typeface="+mn-cs"/>
            </a:rPr>
            <a:t>指定番号は，</a:t>
          </a:r>
          <a:r>
            <a:rPr kumimoji="1" lang="ja-JP" altLang="ja-JP" sz="1200">
              <a:solidFill>
                <a:sysClr val="windowText" lastClr="000000"/>
              </a:solidFill>
              <a:effectLst/>
              <a:latin typeface="+mn-lt"/>
              <a:ea typeface="+mn-ea"/>
              <a:cs typeface="+mn-cs"/>
            </a:rPr>
            <a:t>通知書</a:t>
          </a:r>
          <a:r>
            <a:rPr kumimoji="1" lang="ja-JP" altLang="en-US" sz="1200">
              <a:solidFill>
                <a:sysClr val="windowText" lastClr="000000"/>
              </a:solidFill>
              <a:effectLst/>
              <a:latin typeface="+mn-lt"/>
              <a:ea typeface="+mn-ea"/>
              <a:cs typeface="+mn-cs"/>
            </a:rPr>
            <a:t>のここに記載している６桁の数字です。</a:t>
          </a:r>
          <a:endParaRPr lang="ja-JP" altLang="ja-JP" sz="1200">
            <a:solidFill>
              <a:sysClr val="windowText" lastClr="000000"/>
            </a:solidFill>
            <a:effectLst/>
          </a:endParaRPr>
        </a:p>
      </xdr:txBody>
    </xdr:sp>
    <xdr:clientData/>
  </xdr:twoCellAnchor>
  <xdr:twoCellAnchor>
    <xdr:from>
      <xdr:col>28</xdr:col>
      <xdr:colOff>903125</xdr:colOff>
      <xdr:row>3</xdr:row>
      <xdr:rowOff>48310</xdr:rowOff>
    </xdr:from>
    <xdr:to>
      <xdr:col>28</xdr:col>
      <xdr:colOff>3578265</xdr:colOff>
      <xdr:row>4</xdr:row>
      <xdr:rowOff>58588</xdr:rowOff>
    </xdr:to>
    <xdr:sp macro="" textlink="">
      <xdr:nvSpPr>
        <xdr:cNvPr id="2" name="矢印: 右 1">
          <a:extLst>
            <a:ext uri="{FF2B5EF4-FFF2-40B4-BE49-F238E27FC236}">
              <a16:creationId xmlns:a16="http://schemas.microsoft.com/office/drawing/2014/main" id="{0E35DB9C-137A-4038-8A7E-72A149550C94}"/>
            </a:ext>
          </a:extLst>
        </xdr:cNvPr>
        <xdr:cNvSpPr/>
      </xdr:nvSpPr>
      <xdr:spPr>
        <a:xfrm rot="21006065">
          <a:off x="5427500" y="648385"/>
          <a:ext cx="2675140" cy="181728"/>
        </a:xfrm>
        <a:prstGeom prst="rightArrow">
          <a:avLst>
            <a:gd name="adj1" fmla="val 50030"/>
            <a:gd name="adj2" fmla="val 324034"/>
          </a:avLst>
        </a:prstGeom>
        <a:solidFill>
          <a:schemeClr val="accent6">
            <a:lumMod val="60000"/>
            <a:lumOff val="4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161925</xdr:colOff>
      <xdr:row>3</xdr:row>
      <xdr:rowOff>85725</xdr:rowOff>
    </xdr:from>
    <xdr:to>
      <xdr:col>15</xdr:col>
      <xdr:colOff>66675</xdr:colOff>
      <xdr:row>4</xdr:row>
      <xdr:rowOff>161925</xdr:rowOff>
    </xdr:to>
    <xdr:pic>
      <xdr:nvPicPr>
        <xdr:cNvPr id="11968" name="図 5">
          <a:extLst>
            <a:ext uri="{FF2B5EF4-FFF2-40B4-BE49-F238E27FC236}">
              <a16:creationId xmlns:a16="http://schemas.microsoft.com/office/drawing/2014/main" id="{56737F76-4882-48C5-817E-C93DE93D9E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6575" y="5715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133350</xdr:colOff>
      <xdr:row>3</xdr:row>
      <xdr:rowOff>95250</xdr:rowOff>
    </xdr:from>
    <xdr:to>
      <xdr:col>32</xdr:col>
      <xdr:colOff>38100</xdr:colOff>
      <xdr:row>4</xdr:row>
      <xdr:rowOff>180975</xdr:rowOff>
    </xdr:to>
    <xdr:pic>
      <xdr:nvPicPr>
        <xdr:cNvPr id="11969" name="図 6">
          <a:extLst>
            <a:ext uri="{FF2B5EF4-FFF2-40B4-BE49-F238E27FC236}">
              <a16:creationId xmlns:a16="http://schemas.microsoft.com/office/drawing/2014/main" id="{D9F2A7B8-E72C-4015-AFC3-AE1A13F29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3650" y="581025"/>
          <a:ext cx="2476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0</xdr:colOff>
      <xdr:row>3</xdr:row>
      <xdr:rowOff>95250</xdr:rowOff>
    </xdr:from>
    <xdr:to>
      <xdr:col>49</xdr:col>
      <xdr:colOff>76200</xdr:colOff>
      <xdr:row>4</xdr:row>
      <xdr:rowOff>180975</xdr:rowOff>
    </xdr:to>
    <xdr:pic>
      <xdr:nvPicPr>
        <xdr:cNvPr id="11970" name="図 7">
          <a:extLst>
            <a:ext uri="{FF2B5EF4-FFF2-40B4-BE49-F238E27FC236}">
              <a16:creationId xmlns:a16="http://schemas.microsoft.com/office/drawing/2014/main" id="{CA6C193D-21B8-4E33-A247-871F78B5A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77400" y="581025"/>
          <a:ext cx="2476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28577</xdr:colOff>
      <xdr:row>8</xdr:row>
      <xdr:rowOff>133350</xdr:rowOff>
    </xdr:from>
    <xdr:to>
      <xdr:col>36</xdr:col>
      <xdr:colOff>95251</xdr:colOff>
      <xdr:row>9</xdr:row>
      <xdr:rowOff>495300</xdr:rowOff>
    </xdr:to>
    <xdr:sp macro="" textlink="">
      <xdr:nvSpPr>
        <xdr:cNvPr id="4" name="角丸四角形吹き出し 3">
          <a:extLst>
            <a:ext uri="{FF2B5EF4-FFF2-40B4-BE49-F238E27FC236}">
              <a16:creationId xmlns:a16="http://schemas.microsoft.com/office/drawing/2014/main" id="{21ADF2D2-AF4A-4D59-A9BB-DDC17CCEB5E3}"/>
            </a:ext>
          </a:extLst>
        </xdr:cNvPr>
        <xdr:cNvSpPr/>
      </xdr:nvSpPr>
      <xdr:spPr>
        <a:xfrm>
          <a:off x="3629027" y="1704975"/>
          <a:ext cx="2638424" cy="723900"/>
        </a:xfrm>
        <a:prstGeom prst="wedgeRoundRectCallout">
          <a:avLst>
            <a:gd name="adj1" fmla="val -63067"/>
            <a:gd name="adj2" fmla="val -3702"/>
            <a:gd name="adj3" fmla="val 16667"/>
          </a:avLst>
        </a:prstGeom>
        <a:solidFill>
          <a:srgbClr val="FF0000">
            <a:alpha val="29000"/>
          </a:srgbClr>
        </a:solidFill>
        <a:ln>
          <a:solidFill>
            <a:srgbClr val="FF0000">
              <a:alpha val="24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b="1">
              <a:solidFill>
                <a:sysClr val="windowText" lastClr="000000"/>
              </a:solidFill>
            </a:rPr>
            <a:t>「人員」欄</a:t>
          </a:r>
          <a:endParaRPr kumimoji="1" lang="en-US" altLang="ja-JP" sz="1000" b="1">
            <a:solidFill>
              <a:sysClr val="windowText" lastClr="000000"/>
            </a:solidFill>
          </a:endParaRPr>
        </a:p>
        <a:p>
          <a:pPr algn="l">
            <a:lnSpc>
              <a:spcPts val="1100"/>
            </a:lnSpc>
          </a:pPr>
          <a:r>
            <a:rPr kumimoji="1" lang="ja-JP" altLang="en-US" sz="900">
              <a:solidFill>
                <a:sysClr val="windowText" lastClr="000000"/>
              </a:solidFill>
            </a:rPr>
            <a:t>　退職手当等から市民税・府民税を特別徴収した人員を記入してください。</a:t>
          </a:r>
          <a:endParaRPr kumimoji="1" lang="en-US" altLang="ja-JP" sz="900">
            <a:solidFill>
              <a:sysClr val="windowText" lastClr="000000"/>
            </a:solidFill>
          </a:endParaRPr>
        </a:p>
      </xdr:txBody>
    </xdr:sp>
    <xdr:clientData/>
  </xdr:twoCellAnchor>
  <xdr:twoCellAnchor>
    <xdr:from>
      <xdr:col>21</xdr:col>
      <xdr:colOff>9525</xdr:colOff>
      <xdr:row>10</xdr:row>
      <xdr:rowOff>104774</xdr:rowOff>
    </xdr:from>
    <xdr:to>
      <xdr:col>36</xdr:col>
      <xdr:colOff>95250</xdr:colOff>
      <xdr:row>11</xdr:row>
      <xdr:rowOff>390524</xdr:rowOff>
    </xdr:to>
    <xdr:sp macro="" textlink="">
      <xdr:nvSpPr>
        <xdr:cNvPr id="5" name="角丸四角形吹き出し 4">
          <a:extLst>
            <a:ext uri="{FF2B5EF4-FFF2-40B4-BE49-F238E27FC236}">
              <a16:creationId xmlns:a16="http://schemas.microsoft.com/office/drawing/2014/main" id="{D2860D56-750B-4268-AB6C-FC597B43CF2D}"/>
            </a:ext>
          </a:extLst>
        </xdr:cNvPr>
        <xdr:cNvSpPr/>
      </xdr:nvSpPr>
      <xdr:spPr>
        <a:xfrm>
          <a:off x="3609975" y="2552699"/>
          <a:ext cx="2657475" cy="809625"/>
        </a:xfrm>
        <a:prstGeom prst="wedgeRoundRectCallout">
          <a:avLst>
            <a:gd name="adj1" fmla="val -62678"/>
            <a:gd name="adj2" fmla="val -31259"/>
            <a:gd name="adj3" fmla="val 16667"/>
          </a:avLst>
        </a:prstGeom>
        <a:solidFill>
          <a:srgbClr val="FF0000">
            <a:alpha val="29000"/>
          </a:srgbClr>
        </a:solidFill>
        <a:ln>
          <a:solidFill>
            <a:srgbClr val="FF0000">
              <a:alpha val="24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b="1">
              <a:solidFill>
                <a:sysClr val="windowText" lastClr="000000"/>
              </a:solidFill>
            </a:rPr>
            <a:t>「退職手当等支払金額」欄</a:t>
          </a:r>
          <a:endParaRPr kumimoji="1" lang="en-US" altLang="ja-JP" sz="1000" b="1">
            <a:solidFill>
              <a:sysClr val="windowText" lastClr="000000"/>
            </a:solidFill>
          </a:endParaRPr>
        </a:p>
        <a:p>
          <a:pPr algn="l">
            <a:lnSpc>
              <a:spcPts val="1100"/>
            </a:lnSpc>
          </a:pPr>
          <a:r>
            <a:rPr kumimoji="1" lang="ja-JP" altLang="en-US" sz="900">
              <a:solidFill>
                <a:sysClr val="windowText" lastClr="000000"/>
              </a:solidFill>
            </a:rPr>
            <a:t>　「人員」欄に記入された者に対して支給した退職手当等の金額の合計額を記入してください。</a:t>
          </a:r>
          <a:endParaRPr kumimoji="1" lang="en-US" altLang="ja-JP" sz="900">
            <a:solidFill>
              <a:sysClr val="windowText" lastClr="000000"/>
            </a:solidFill>
          </a:endParaRPr>
        </a:p>
      </xdr:txBody>
    </xdr:sp>
    <xdr:clientData/>
  </xdr:twoCellAnchor>
  <xdr:twoCellAnchor>
    <xdr:from>
      <xdr:col>21</xdr:col>
      <xdr:colOff>19050</xdr:colOff>
      <xdr:row>11</xdr:row>
      <xdr:rowOff>504824</xdr:rowOff>
    </xdr:from>
    <xdr:to>
      <xdr:col>36</xdr:col>
      <xdr:colOff>114300</xdr:colOff>
      <xdr:row>15</xdr:row>
      <xdr:rowOff>57149</xdr:rowOff>
    </xdr:to>
    <xdr:sp macro="" textlink="">
      <xdr:nvSpPr>
        <xdr:cNvPr id="7" name="角丸四角形吹き出し 6">
          <a:extLst>
            <a:ext uri="{FF2B5EF4-FFF2-40B4-BE49-F238E27FC236}">
              <a16:creationId xmlns:a16="http://schemas.microsoft.com/office/drawing/2014/main" id="{1CB04245-5D7F-4F28-AAF8-F891AE32758B}"/>
            </a:ext>
          </a:extLst>
        </xdr:cNvPr>
        <xdr:cNvSpPr/>
      </xdr:nvSpPr>
      <xdr:spPr>
        <a:xfrm>
          <a:off x="3619500" y="3476624"/>
          <a:ext cx="2667000" cy="885825"/>
        </a:xfrm>
        <a:prstGeom prst="wedgeRoundRectCallout">
          <a:avLst>
            <a:gd name="adj1" fmla="val -62320"/>
            <a:gd name="adj2" fmla="val -25377"/>
            <a:gd name="adj3" fmla="val 16667"/>
          </a:avLst>
        </a:prstGeom>
        <a:solidFill>
          <a:srgbClr val="FF0000">
            <a:alpha val="29000"/>
          </a:srgbClr>
        </a:solidFill>
        <a:ln>
          <a:solidFill>
            <a:srgbClr val="FF0000">
              <a:alpha val="24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b="1">
              <a:solidFill>
                <a:sysClr val="windowText" lastClr="000000"/>
              </a:solidFill>
            </a:rPr>
            <a:t>「特別徴収税額」欄</a:t>
          </a:r>
          <a:endParaRPr kumimoji="1" lang="en-US" altLang="ja-JP" sz="1000" b="1">
            <a:solidFill>
              <a:sysClr val="windowText" lastClr="000000"/>
            </a:solidFill>
          </a:endParaRPr>
        </a:p>
        <a:p>
          <a:pPr algn="l">
            <a:lnSpc>
              <a:spcPts val="1100"/>
            </a:lnSpc>
          </a:pPr>
          <a:r>
            <a:rPr kumimoji="1" lang="ja-JP" altLang="en-US" sz="900">
              <a:solidFill>
                <a:sysClr val="windowText" lastClr="000000"/>
              </a:solidFill>
            </a:rPr>
            <a:t>　「人員」欄に記入された者について算出された退職所得に係る市民税・府民税のそれぞれの税額の合計額を記入してください。</a:t>
          </a:r>
          <a:endParaRPr kumimoji="1" lang="en-US" altLang="ja-JP" sz="900">
            <a:solidFill>
              <a:sysClr val="windowText" lastClr="000000"/>
            </a:solidFill>
          </a:endParaRPr>
        </a:p>
      </xdr:txBody>
    </xdr:sp>
    <xdr:clientData/>
  </xdr:twoCellAnchor>
  <xdr:twoCellAnchor>
    <xdr:from>
      <xdr:col>11</xdr:col>
      <xdr:colOff>66675</xdr:colOff>
      <xdr:row>59</xdr:row>
      <xdr:rowOff>47625</xdr:rowOff>
    </xdr:from>
    <xdr:to>
      <xdr:col>19</xdr:col>
      <xdr:colOff>142875</xdr:colOff>
      <xdr:row>60</xdr:row>
      <xdr:rowOff>161925</xdr:rowOff>
    </xdr:to>
    <xdr:sp macro="" textlink="">
      <xdr:nvSpPr>
        <xdr:cNvPr id="8" name="大かっこ 7">
          <a:extLst>
            <a:ext uri="{FF2B5EF4-FFF2-40B4-BE49-F238E27FC236}">
              <a16:creationId xmlns:a16="http://schemas.microsoft.com/office/drawing/2014/main" id="{B9BAE39A-8DCD-47E6-A728-62F345F3C070}"/>
            </a:ext>
          </a:extLst>
        </xdr:cNvPr>
        <xdr:cNvSpPr/>
      </xdr:nvSpPr>
      <xdr:spPr>
        <a:xfrm>
          <a:off x="2066925" y="7058025"/>
          <a:ext cx="1447800" cy="314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66675</xdr:colOff>
      <xdr:row>59</xdr:row>
      <xdr:rowOff>47625</xdr:rowOff>
    </xdr:from>
    <xdr:to>
      <xdr:col>19</xdr:col>
      <xdr:colOff>142875</xdr:colOff>
      <xdr:row>60</xdr:row>
      <xdr:rowOff>161925</xdr:rowOff>
    </xdr:to>
    <xdr:sp macro="" textlink="">
      <xdr:nvSpPr>
        <xdr:cNvPr id="9" name="大かっこ 8">
          <a:extLst>
            <a:ext uri="{FF2B5EF4-FFF2-40B4-BE49-F238E27FC236}">
              <a16:creationId xmlns:a16="http://schemas.microsoft.com/office/drawing/2014/main" id="{8C7BA7ED-D1AE-48E6-84C2-AE84EFFC564D}"/>
            </a:ext>
          </a:extLst>
        </xdr:cNvPr>
        <xdr:cNvSpPr/>
      </xdr:nvSpPr>
      <xdr:spPr>
        <a:xfrm>
          <a:off x="2066925" y="7058025"/>
          <a:ext cx="1447800" cy="314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76200</xdr:colOff>
      <xdr:row>53</xdr:row>
      <xdr:rowOff>66675</xdr:rowOff>
    </xdr:from>
    <xdr:to>
      <xdr:col>16</xdr:col>
      <xdr:colOff>123825</xdr:colOff>
      <xdr:row>54</xdr:row>
      <xdr:rowOff>209550</xdr:rowOff>
    </xdr:to>
    <xdr:sp macro="" textlink="">
      <xdr:nvSpPr>
        <xdr:cNvPr id="10" name="Oval 5">
          <a:extLst>
            <a:ext uri="{FF2B5EF4-FFF2-40B4-BE49-F238E27FC236}">
              <a16:creationId xmlns:a16="http://schemas.microsoft.com/office/drawing/2014/main" id="{A52BE792-5498-4D9F-B6C5-E08F2AF59E2E}"/>
            </a:ext>
          </a:extLst>
        </xdr:cNvPr>
        <xdr:cNvSpPr>
          <a:spLocks noChangeArrowheads="1"/>
        </xdr:cNvSpPr>
      </xdr:nvSpPr>
      <xdr:spPr bwMode="auto">
        <a:xfrm>
          <a:off x="2419350" y="5838825"/>
          <a:ext cx="561975" cy="333375"/>
        </a:xfrm>
        <a:prstGeom prst="ellipse">
          <a:avLst/>
        </a:prstGeom>
        <a:solidFill>
          <a:srgbClr val="FFFFFF"/>
        </a:solidFill>
        <a:ln w="6350">
          <a:solidFill>
            <a:schemeClr val="bg1">
              <a:lumMod val="50000"/>
            </a:schemeClr>
          </a:solidFill>
          <a:prstDash val="dash"/>
          <a:round/>
          <a:headEnd/>
          <a:tailEnd/>
        </a:ln>
      </xdr:spPr>
      <xdr:txBody>
        <a:bodyPr rot="0" vert="horz" wrap="none" lIns="0" tIns="0" rIns="0" bIns="0" anchor="ctr" anchorCtr="0" upright="1">
          <a:noAutofit/>
        </a:bodyPr>
        <a:lstStyle/>
        <a:p>
          <a:pPr algn="ctr">
            <a:spcAft>
              <a:spcPts val="0"/>
            </a:spcAft>
          </a:pPr>
          <a:r>
            <a:rPr lang="ja-JP" altLang="en-US" sz="800" kern="100">
              <a:effectLst/>
              <a:latin typeface="Century"/>
              <a:ea typeface="ＭＳ 明朝"/>
              <a:cs typeface="Times New Roman"/>
            </a:rPr>
            <a:t>特定役員</a:t>
          </a:r>
          <a:endParaRPr lang="ja-JP" sz="800" kern="100">
            <a:effectLst/>
            <a:latin typeface="Century"/>
            <a:ea typeface="ＭＳ 明朝"/>
            <a:cs typeface="Times New Roman"/>
          </a:endParaRPr>
        </a:p>
      </xdr:txBody>
    </xdr:sp>
    <xdr:clientData/>
  </xdr:twoCellAnchor>
  <xdr:twoCellAnchor>
    <xdr:from>
      <xdr:col>17</xdr:col>
      <xdr:colOff>66675</xdr:colOff>
      <xdr:row>38</xdr:row>
      <xdr:rowOff>28576</xdr:rowOff>
    </xdr:from>
    <xdr:to>
      <xdr:col>20</xdr:col>
      <xdr:colOff>57150</xdr:colOff>
      <xdr:row>40</xdr:row>
      <xdr:rowOff>133350</xdr:rowOff>
    </xdr:to>
    <xdr:sp macro="" textlink="">
      <xdr:nvSpPr>
        <xdr:cNvPr id="11" name="Oval 5">
          <a:extLst>
            <a:ext uri="{FF2B5EF4-FFF2-40B4-BE49-F238E27FC236}">
              <a16:creationId xmlns:a16="http://schemas.microsoft.com/office/drawing/2014/main" id="{9A2FC587-41E8-4B18-A624-7C46351AA1EB}"/>
            </a:ext>
          </a:extLst>
        </xdr:cNvPr>
        <xdr:cNvSpPr>
          <a:spLocks noChangeArrowheads="1"/>
        </xdr:cNvSpPr>
      </xdr:nvSpPr>
      <xdr:spPr bwMode="auto">
        <a:xfrm>
          <a:off x="2981325" y="10734676"/>
          <a:ext cx="504825" cy="485774"/>
        </a:xfrm>
        <a:prstGeom prst="ellipse">
          <a:avLst/>
        </a:prstGeom>
        <a:solidFill>
          <a:srgbClr val="FFFFFF"/>
        </a:solidFill>
        <a:ln w="6350">
          <a:solidFill>
            <a:schemeClr val="bg1">
              <a:lumMod val="50000"/>
            </a:schemeClr>
          </a:solidFill>
          <a:prstDash val="dash"/>
          <a:round/>
          <a:headEnd/>
          <a:tailEnd/>
        </a:ln>
      </xdr:spPr>
      <xdr:txBody>
        <a:bodyPr rot="0" vert="horz" wrap="none" lIns="0" tIns="0" rIns="0" bIns="0" anchor="ctr" anchorCtr="0" upright="1">
          <a:noAutofit/>
        </a:bodyPr>
        <a:lstStyle/>
        <a:p>
          <a:pPr algn="ctr">
            <a:spcAft>
              <a:spcPts val="0"/>
            </a:spcAft>
          </a:pPr>
          <a:r>
            <a:rPr lang="ja-JP" altLang="en-US" sz="800" kern="100">
              <a:effectLst/>
              <a:latin typeface="Century"/>
              <a:ea typeface="ＭＳ 明朝"/>
              <a:cs typeface="Times New Roman"/>
            </a:rPr>
            <a:t>特定役員</a:t>
          </a:r>
          <a:endParaRPr lang="ja-JP" sz="800" kern="100">
            <a:effectLst/>
            <a:latin typeface="Century"/>
            <a:ea typeface="ＭＳ 明朝"/>
            <a:cs typeface="Times New Roman"/>
          </a:endParaRPr>
        </a:p>
      </xdr:txBody>
    </xdr:sp>
    <xdr:clientData/>
  </xdr:twoCellAnchor>
  <xdr:twoCellAnchor>
    <xdr:from>
      <xdr:col>17</xdr:col>
      <xdr:colOff>66675</xdr:colOff>
      <xdr:row>45</xdr:row>
      <xdr:rowOff>114300</xdr:rowOff>
    </xdr:from>
    <xdr:to>
      <xdr:col>20</xdr:col>
      <xdr:colOff>114300</xdr:colOff>
      <xdr:row>47</xdr:row>
      <xdr:rowOff>66675</xdr:rowOff>
    </xdr:to>
    <xdr:sp macro="" textlink="">
      <xdr:nvSpPr>
        <xdr:cNvPr id="12" name="Oval 5">
          <a:extLst>
            <a:ext uri="{FF2B5EF4-FFF2-40B4-BE49-F238E27FC236}">
              <a16:creationId xmlns:a16="http://schemas.microsoft.com/office/drawing/2014/main" id="{6AECE2B0-6B6E-4FD9-B628-276A4236451F}"/>
            </a:ext>
          </a:extLst>
        </xdr:cNvPr>
        <xdr:cNvSpPr>
          <a:spLocks noChangeArrowheads="1"/>
        </xdr:cNvSpPr>
      </xdr:nvSpPr>
      <xdr:spPr bwMode="auto">
        <a:xfrm>
          <a:off x="3095625" y="4543425"/>
          <a:ext cx="561975" cy="333375"/>
        </a:xfrm>
        <a:prstGeom prst="ellipse">
          <a:avLst/>
        </a:prstGeom>
        <a:solidFill>
          <a:srgbClr val="FFFFFF"/>
        </a:solidFill>
        <a:ln w="6350">
          <a:solidFill>
            <a:schemeClr val="bg1">
              <a:lumMod val="50000"/>
            </a:schemeClr>
          </a:solidFill>
          <a:prstDash val="dash"/>
          <a:round/>
          <a:headEnd/>
          <a:tailEnd/>
        </a:ln>
      </xdr:spPr>
      <xdr:txBody>
        <a:bodyPr rot="0" vert="horz" wrap="none" lIns="0" tIns="0" rIns="0" bIns="0" anchor="ctr" anchorCtr="0" upright="1">
          <a:noAutofit/>
        </a:bodyPr>
        <a:lstStyle/>
        <a:p>
          <a:pPr algn="ctr">
            <a:spcAft>
              <a:spcPts val="0"/>
            </a:spcAft>
          </a:pPr>
          <a:r>
            <a:rPr lang="ja-JP" altLang="en-US" sz="800" kern="100">
              <a:effectLst/>
              <a:latin typeface="Century"/>
              <a:ea typeface="ＭＳ 明朝"/>
              <a:cs typeface="Times New Roman"/>
            </a:rPr>
            <a:t>特定役員</a:t>
          </a:r>
          <a:endParaRPr lang="ja-JP" sz="800" kern="100">
            <a:effectLst/>
            <a:latin typeface="Century"/>
            <a:ea typeface="ＭＳ 明朝"/>
            <a:cs typeface="Times New Roman"/>
          </a:endParaRPr>
        </a:p>
      </xdr:txBody>
    </xdr:sp>
    <xdr:clientData/>
  </xdr:twoCellAnchor>
  <xdr:twoCellAnchor>
    <xdr:from>
      <xdr:col>18</xdr:col>
      <xdr:colOff>19050</xdr:colOff>
      <xdr:row>41</xdr:row>
      <xdr:rowOff>28575</xdr:rowOff>
    </xdr:from>
    <xdr:to>
      <xdr:col>19</xdr:col>
      <xdr:colOff>85725</xdr:colOff>
      <xdr:row>41</xdr:row>
      <xdr:rowOff>161925</xdr:rowOff>
    </xdr:to>
    <xdr:sp macro="" textlink="">
      <xdr:nvSpPr>
        <xdr:cNvPr id="13" name="Oval 5">
          <a:extLst>
            <a:ext uri="{FF2B5EF4-FFF2-40B4-BE49-F238E27FC236}">
              <a16:creationId xmlns:a16="http://schemas.microsoft.com/office/drawing/2014/main" id="{0643460A-70C5-486B-A021-30943402BD38}"/>
            </a:ext>
          </a:extLst>
        </xdr:cNvPr>
        <xdr:cNvSpPr>
          <a:spLocks noChangeArrowheads="1"/>
        </xdr:cNvSpPr>
      </xdr:nvSpPr>
      <xdr:spPr bwMode="auto">
        <a:xfrm>
          <a:off x="3105150" y="11020425"/>
          <a:ext cx="238125" cy="133350"/>
        </a:xfrm>
        <a:prstGeom prst="ellipse">
          <a:avLst/>
        </a:prstGeom>
        <a:solidFill>
          <a:srgbClr val="FFFFFF"/>
        </a:solidFill>
        <a:ln w="6350">
          <a:solidFill>
            <a:schemeClr val="bg1">
              <a:lumMod val="50000"/>
            </a:schemeClr>
          </a:solidFill>
          <a:prstDash val="dash"/>
          <a:round/>
          <a:headEnd/>
          <a:tailEnd/>
        </a:ln>
      </xdr:spPr>
      <xdr:txBody>
        <a:bodyPr rot="0" vert="horz" wrap="none" lIns="0" tIns="0" rIns="0" bIns="0" anchor="ctr" anchorCtr="0" upright="1">
          <a:noAutofit/>
        </a:bodyPr>
        <a:lstStyle/>
        <a:p>
          <a:pPr algn="ctr">
            <a:spcAft>
              <a:spcPts val="0"/>
            </a:spcAft>
          </a:pPr>
          <a:endParaRPr lang="ja-JP" sz="800" kern="100">
            <a:effectLst/>
            <a:latin typeface="Century"/>
            <a:ea typeface="ＭＳ 明朝"/>
            <a:cs typeface="Times New Roman"/>
          </a:endParaRPr>
        </a:p>
      </xdr:txBody>
    </xdr:sp>
    <xdr:clientData/>
  </xdr:twoCellAnchor>
  <xdr:twoCellAnchor>
    <xdr:from>
      <xdr:col>18</xdr:col>
      <xdr:colOff>28575</xdr:colOff>
      <xdr:row>48</xdr:row>
      <xdr:rowOff>28575</xdr:rowOff>
    </xdr:from>
    <xdr:to>
      <xdr:col>19</xdr:col>
      <xdr:colOff>95250</xdr:colOff>
      <xdr:row>48</xdr:row>
      <xdr:rowOff>161925</xdr:rowOff>
    </xdr:to>
    <xdr:sp macro="" textlink="">
      <xdr:nvSpPr>
        <xdr:cNvPr id="15" name="Oval 5">
          <a:extLst>
            <a:ext uri="{FF2B5EF4-FFF2-40B4-BE49-F238E27FC236}">
              <a16:creationId xmlns:a16="http://schemas.microsoft.com/office/drawing/2014/main" id="{65745F41-38E5-45FA-95BA-F45B336F2B9C}"/>
            </a:ext>
          </a:extLst>
        </xdr:cNvPr>
        <xdr:cNvSpPr>
          <a:spLocks noChangeArrowheads="1"/>
        </xdr:cNvSpPr>
      </xdr:nvSpPr>
      <xdr:spPr bwMode="auto">
        <a:xfrm>
          <a:off x="3114675" y="12353925"/>
          <a:ext cx="238125" cy="133350"/>
        </a:xfrm>
        <a:prstGeom prst="ellipse">
          <a:avLst/>
        </a:prstGeom>
        <a:solidFill>
          <a:srgbClr val="FFFFFF"/>
        </a:solidFill>
        <a:ln w="6350">
          <a:solidFill>
            <a:schemeClr val="bg1">
              <a:lumMod val="50000"/>
            </a:schemeClr>
          </a:solidFill>
          <a:prstDash val="dash"/>
          <a:round/>
          <a:headEnd/>
          <a:tailEnd/>
        </a:ln>
      </xdr:spPr>
      <xdr:txBody>
        <a:bodyPr rot="0" vert="horz" wrap="none" lIns="0" tIns="0" rIns="0" bIns="0" anchor="ctr" anchorCtr="0" upright="1">
          <a:noAutofit/>
        </a:bodyPr>
        <a:lstStyle/>
        <a:p>
          <a:pPr algn="ctr">
            <a:spcAft>
              <a:spcPts val="0"/>
            </a:spcAft>
          </a:pPr>
          <a:endParaRPr lang="ja-JP" sz="80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9050">
          <a:solidFill>
            <a:schemeClr val="tx1"/>
          </a:solidFill>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B1:BB30"/>
  <sheetViews>
    <sheetView showGridLines="0" tabSelected="1" zoomScaleNormal="100" workbookViewId="0">
      <selection activeCell="D10" sqref="D10:E10"/>
    </sheetView>
  </sheetViews>
  <sheetFormatPr defaultRowHeight="21.75" customHeight="1"/>
  <cols>
    <col min="1" max="22" width="2.125" style="1" customWidth="1"/>
    <col min="23" max="23" width="2" style="1" customWidth="1"/>
    <col min="24" max="28" width="2.125" style="1" customWidth="1"/>
    <col min="29" max="29" width="56.875" style="51" customWidth="1"/>
    <col min="30" max="31" width="8.125" style="51" customWidth="1"/>
    <col min="32" max="33" width="8.125" style="107" customWidth="1"/>
    <col min="34" max="50" width="2.125" style="107" customWidth="1"/>
    <col min="51" max="54" width="9" style="107"/>
    <col min="55" max="16384" width="9" style="1"/>
  </cols>
  <sheetData>
    <row r="1" spans="2:31" ht="9.75" customHeight="1" thickBot="1"/>
    <row r="2" spans="2:31" ht="17.25" customHeight="1">
      <c r="B2" s="317" t="s">
        <v>190</v>
      </c>
      <c r="C2" s="318"/>
      <c r="D2" s="318"/>
      <c r="E2" s="318"/>
      <c r="F2" s="318"/>
      <c r="G2" s="318"/>
      <c r="H2" s="318"/>
      <c r="I2" s="318"/>
      <c r="J2" s="318"/>
      <c r="K2" s="318"/>
      <c r="L2" s="318"/>
      <c r="M2" s="318"/>
      <c r="N2" s="318"/>
      <c r="O2" s="318"/>
      <c r="P2" s="318"/>
      <c r="Q2" s="318"/>
      <c r="R2" s="318"/>
      <c r="S2" s="318"/>
      <c r="T2" s="319"/>
      <c r="AB2" s="16"/>
      <c r="AC2" s="241"/>
      <c r="AD2" s="51" t="s">
        <v>125</v>
      </c>
      <c r="AE2" s="51" t="str">
        <f>IF(AC5="","○","×")</f>
        <v>○</v>
      </c>
    </row>
    <row r="3" spans="2:31" ht="20.25" customHeight="1">
      <c r="B3" s="323" t="s">
        <v>16</v>
      </c>
      <c r="C3" s="324"/>
      <c r="D3" s="324"/>
      <c r="E3" s="324"/>
      <c r="F3" s="324"/>
      <c r="G3" s="324"/>
      <c r="H3" s="324"/>
      <c r="I3" s="324"/>
      <c r="J3" s="324"/>
      <c r="K3" s="324"/>
      <c r="L3" s="324"/>
      <c r="M3" s="324"/>
      <c r="N3" s="324"/>
      <c r="O3" s="324"/>
      <c r="P3" s="324"/>
      <c r="Q3" s="324"/>
      <c r="R3" s="324"/>
      <c r="S3" s="324"/>
      <c r="T3" s="325"/>
      <c r="AB3" s="17"/>
      <c r="AD3" s="51" t="s">
        <v>124</v>
      </c>
      <c r="AE3" s="51" t="str">
        <f>IF(AC6="","○","×")</f>
        <v>○</v>
      </c>
    </row>
    <row r="4" spans="2:31" ht="13.5" customHeight="1">
      <c r="B4" s="323"/>
      <c r="C4" s="324"/>
      <c r="D4" s="324"/>
      <c r="E4" s="324"/>
      <c r="F4" s="324"/>
      <c r="G4" s="324"/>
      <c r="H4" s="324"/>
      <c r="I4" s="324"/>
      <c r="J4" s="324"/>
      <c r="K4" s="324"/>
      <c r="L4" s="324"/>
      <c r="M4" s="324"/>
      <c r="N4" s="324"/>
      <c r="O4" s="324"/>
      <c r="P4" s="324"/>
      <c r="Q4" s="324"/>
      <c r="R4" s="324"/>
      <c r="S4" s="324"/>
      <c r="T4" s="325"/>
      <c r="AB4" s="17"/>
      <c r="AD4" s="51" t="s">
        <v>21</v>
      </c>
      <c r="AE4" s="51" t="str">
        <f>IF(OR(D10="",H10=""),"×","○")</f>
        <v>×</v>
      </c>
    </row>
    <row r="5" spans="2:31" ht="33" customHeight="1" thickBot="1">
      <c r="B5" s="320" t="s">
        <v>17</v>
      </c>
      <c r="C5" s="321"/>
      <c r="D5" s="321"/>
      <c r="E5" s="321"/>
      <c r="F5" s="321"/>
      <c r="G5" s="321"/>
      <c r="H5" s="321"/>
      <c r="I5" s="321"/>
      <c r="J5" s="321"/>
      <c r="K5" s="321"/>
      <c r="L5" s="321"/>
      <c r="M5" s="321"/>
      <c r="N5" s="321"/>
      <c r="O5" s="321"/>
      <c r="P5" s="321"/>
      <c r="Q5" s="321"/>
      <c r="R5" s="321"/>
      <c r="S5" s="321"/>
      <c r="T5" s="322"/>
      <c r="AB5" s="18"/>
      <c r="AC5" s="51" t="str">
        <f>IF(L11="","",IF(MOD(L11,100)=0,"","100円未満の端数を含む金額の入力はできません。"))</f>
        <v/>
      </c>
      <c r="AD5" s="51" t="s">
        <v>3</v>
      </c>
      <c r="AE5" s="51" t="str">
        <f>IF(OR(AC7="指定番号に誤りがあります。正しい番号を入力してください。",L10=""),"×","○")</f>
        <v>×</v>
      </c>
    </row>
    <row r="6" spans="2:31" ht="9.75" customHeight="1">
      <c r="AC6" s="242" t="str">
        <f>IF(L13="","",IF(MOD(L13,100)=0,"","100円未満の端数を含む金額の入力はできません。"))</f>
        <v/>
      </c>
      <c r="AD6" s="51" t="s">
        <v>22</v>
      </c>
      <c r="AE6" s="51" t="str">
        <f>IF(W16="","×","○")</f>
        <v>×</v>
      </c>
    </row>
    <row r="7" spans="2:31" ht="15.75" customHeight="1">
      <c r="AB7" s="5"/>
      <c r="AC7" s="110" t="str">
        <f>IF(L10=261009,"指定番号に誤りがあります。正しい番号を入力してください。",IF(L10="","",IF(LEN(L10)&lt;&gt;6,"指定番号に誤りがあります。正しい番号を入力してください。",IF(OR(MID(L10,1,2)="10",MID(L10,1,2)="12",MID(L10,1,2)="14",MID(L10,1,2)="16",MID(L10,1,2)="20",MID(L10,1,2)="22",MID(L10,1,2)="24",MID(L10,1,2)="26",MID(L10,1,2)="28",MID(L10,1,2)="30",MID(L10,1,2)="32",MID(L10,1,2)="50",MID(L10,1,2)="52",MID(L10,1,2)="54",MID(L10,1,2)="56",MID(L10,1,2)="58",MID(L10,1,2)="60",MID(L10,1,2)="62",MID(L10,1,2)="64",MID(L10,1,2)="66",MID(L10,1,2)="68"),"有効な指定番号ですが，番号が正しいかどうか納入前に再度確認してください。","指定番号に誤りがあります。正しい番号を入力してください。"))))</f>
        <v/>
      </c>
      <c r="AD7" s="51" t="s">
        <v>23</v>
      </c>
      <c r="AE7" s="51" t="str">
        <f>IF(AND(C19="",C20=""),"×","○")</f>
        <v>×</v>
      </c>
    </row>
    <row r="8" spans="2:31" ht="21.75" customHeight="1" thickBot="1">
      <c r="AB8" s="19"/>
      <c r="AC8" s="111" t="str">
        <f>IF(L12="","","退職所得に係る市民税・府民税を納入される際は，「納入申告書」及び「退職所得に係る市民税・府民税の特別徴収税額納入内訳届出書」を京都市行財政局税務部法人税務課特別徴収担当へ提出してください。
（「退職所得に係る納入申告書等」シートから印刷できます。）")</f>
        <v/>
      </c>
      <c r="AD8" s="51" t="s">
        <v>24</v>
      </c>
      <c r="AE8" s="51" t="str">
        <f>IF(C22="","×","○")</f>
        <v>×</v>
      </c>
    </row>
    <row r="9" spans="2:31" ht="21.75" customHeight="1" thickBot="1">
      <c r="B9" s="326" t="s">
        <v>18</v>
      </c>
      <c r="C9" s="327"/>
      <c r="D9" s="327"/>
      <c r="E9" s="327"/>
      <c r="F9" s="327"/>
      <c r="G9" s="327"/>
      <c r="H9" s="327"/>
      <c r="I9" s="327"/>
      <c r="J9" s="327"/>
      <c r="K9" s="328"/>
      <c r="L9" s="288" t="s">
        <v>19</v>
      </c>
      <c r="M9" s="289"/>
      <c r="N9" s="289"/>
      <c r="O9" s="289"/>
      <c r="P9" s="289"/>
      <c r="Q9" s="289"/>
      <c r="R9" s="289"/>
      <c r="S9" s="289"/>
      <c r="T9" s="289"/>
      <c r="U9" s="289"/>
      <c r="V9" s="289"/>
      <c r="W9" s="289"/>
      <c r="X9" s="289"/>
      <c r="Y9" s="289"/>
      <c r="Z9" s="289"/>
      <c r="AA9" s="290"/>
      <c r="AB9" s="5"/>
      <c r="AC9" s="109" t="s">
        <v>88</v>
      </c>
      <c r="AD9" s="51" t="s">
        <v>25</v>
      </c>
      <c r="AE9" s="51" t="str">
        <f>IF(CONCATENATE(AE2,AE3,AE4,AE5,AE6,AE7,AE8)="○○○○○○○","○","不備あり")</f>
        <v>不備あり</v>
      </c>
    </row>
    <row r="10" spans="2:31" ht="30.75" customHeight="1" thickBot="1">
      <c r="B10" s="312" t="str">
        <f>納期表!X11</f>
        <v>令和</v>
      </c>
      <c r="C10" s="313"/>
      <c r="D10" s="294"/>
      <c r="E10" s="295"/>
      <c r="F10" s="298" t="s">
        <v>4</v>
      </c>
      <c r="G10" s="298"/>
      <c r="H10" s="294"/>
      <c r="I10" s="295"/>
      <c r="J10" s="3" t="s">
        <v>5</v>
      </c>
      <c r="K10" s="3"/>
      <c r="L10" s="291"/>
      <c r="M10" s="292"/>
      <c r="N10" s="292"/>
      <c r="O10" s="292"/>
      <c r="P10" s="292"/>
      <c r="Q10" s="292"/>
      <c r="R10" s="292"/>
      <c r="S10" s="292"/>
      <c r="T10" s="292"/>
      <c r="U10" s="292"/>
      <c r="V10" s="292"/>
      <c r="W10" s="292"/>
      <c r="X10" s="292"/>
      <c r="Y10" s="292"/>
      <c r="Z10" s="292"/>
      <c r="AA10" s="293"/>
      <c r="AB10" s="21"/>
      <c r="AC10" s="302" t="str">
        <f>CHAR(10)&amp;AC7&amp;CHAR(10)&amp;CHAR(10)&amp;AC5&amp;CHAR(10)&amp;AC6&amp;CHAR(10)&amp;CHAR(10)&amp;AC8</f>
        <v xml:space="preserve">
</v>
      </c>
    </row>
    <row r="11" spans="2:31" ht="36" customHeight="1" thickBot="1">
      <c r="B11" s="340" t="s">
        <v>6</v>
      </c>
      <c r="C11" s="341"/>
      <c r="D11" s="330" t="s">
        <v>115</v>
      </c>
      <c r="E11" s="331"/>
      <c r="F11" s="296"/>
      <c r="G11" s="296"/>
      <c r="H11" s="331"/>
      <c r="I11" s="331"/>
      <c r="J11" s="296"/>
      <c r="K11" s="297"/>
      <c r="L11" s="299"/>
      <c r="M11" s="300"/>
      <c r="N11" s="300"/>
      <c r="O11" s="300"/>
      <c r="P11" s="300"/>
      <c r="Q11" s="300"/>
      <c r="R11" s="300"/>
      <c r="S11" s="300"/>
      <c r="T11" s="300"/>
      <c r="U11" s="300"/>
      <c r="V11" s="300"/>
      <c r="W11" s="300"/>
      <c r="X11" s="300"/>
      <c r="Y11" s="300"/>
      <c r="Z11" s="300"/>
      <c r="AA11" s="301"/>
      <c r="AB11" s="22"/>
      <c r="AC11" s="302"/>
    </row>
    <row r="12" spans="2:31" ht="26.25" customHeight="1" thickBot="1">
      <c r="B12" s="342"/>
      <c r="C12" s="343"/>
      <c r="D12" s="296" t="s">
        <v>7</v>
      </c>
      <c r="E12" s="296"/>
      <c r="F12" s="296"/>
      <c r="G12" s="296"/>
      <c r="H12" s="296"/>
      <c r="I12" s="296"/>
      <c r="J12" s="296"/>
      <c r="K12" s="297"/>
      <c r="L12" s="299"/>
      <c r="M12" s="300"/>
      <c r="N12" s="300"/>
      <c r="O12" s="300"/>
      <c r="P12" s="300"/>
      <c r="Q12" s="300"/>
      <c r="R12" s="300"/>
      <c r="S12" s="300"/>
      <c r="T12" s="300"/>
      <c r="U12" s="300"/>
      <c r="V12" s="300"/>
      <c r="W12" s="300"/>
      <c r="X12" s="300"/>
      <c r="Y12" s="300"/>
      <c r="Z12" s="300"/>
      <c r="AA12" s="301"/>
      <c r="AB12" s="22"/>
      <c r="AC12" s="302"/>
    </row>
    <row r="13" spans="2:31" ht="26.25" customHeight="1" thickBot="1">
      <c r="B13" s="342"/>
      <c r="C13" s="343"/>
      <c r="D13" s="296" t="s">
        <v>9</v>
      </c>
      <c r="E13" s="296"/>
      <c r="F13" s="296"/>
      <c r="G13" s="296"/>
      <c r="H13" s="296"/>
      <c r="I13" s="296"/>
      <c r="J13" s="296"/>
      <c r="K13" s="297"/>
      <c r="L13" s="299"/>
      <c r="M13" s="300"/>
      <c r="N13" s="300"/>
      <c r="O13" s="300"/>
      <c r="P13" s="300"/>
      <c r="Q13" s="300"/>
      <c r="R13" s="300"/>
      <c r="S13" s="300"/>
      <c r="T13" s="300"/>
      <c r="U13" s="300"/>
      <c r="V13" s="300"/>
      <c r="W13" s="300"/>
      <c r="X13" s="300"/>
      <c r="Y13" s="300"/>
      <c r="Z13" s="300"/>
      <c r="AA13" s="301"/>
      <c r="AB13" s="22"/>
      <c r="AC13" s="302"/>
    </row>
    <row r="14" spans="2:31" ht="8.25" customHeight="1" thickBot="1">
      <c r="B14" s="342"/>
      <c r="C14" s="343"/>
      <c r="D14" s="4"/>
      <c r="E14" s="93"/>
      <c r="F14" s="93"/>
      <c r="G14" s="93"/>
      <c r="H14" s="93"/>
      <c r="I14" s="93"/>
      <c r="J14" s="93"/>
      <c r="K14" s="93"/>
      <c r="L14" s="93"/>
      <c r="M14" s="93"/>
      <c r="N14" s="93"/>
      <c r="O14" s="93"/>
      <c r="P14" s="93"/>
      <c r="Q14" s="93"/>
      <c r="R14" s="93"/>
      <c r="S14" s="93"/>
      <c r="T14" s="93"/>
      <c r="U14" s="93"/>
      <c r="V14" s="93"/>
      <c r="W14" s="93"/>
      <c r="X14" s="93"/>
      <c r="Y14" s="93"/>
      <c r="Z14" s="93"/>
      <c r="AA14" s="7"/>
      <c r="AB14" s="5"/>
      <c r="AC14" s="302"/>
    </row>
    <row r="15" spans="2:31" ht="26.25" customHeight="1" thickBot="1">
      <c r="B15" s="342"/>
      <c r="C15" s="344"/>
      <c r="D15" s="309" t="s">
        <v>8</v>
      </c>
      <c r="E15" s="310"/>
      <c r="F15" s="310"/>
      <c r="G15" s="310"/>
      <c r="H15" s="310"/>
      <c r="I15" s="310"/>
      <c r="J15" s="310"/>
      <c r="K15" s="310"/>
      <c r="L15" s="332" t="str">
        <f>IF(SUM(L11:AA13)=0,"",SUM(L11:AA13))</f>
        <v/>
      </c>
      <c r="M15" s="333"/>
      <c r="N15" s="333"/>
      <c r="O15" s="333"/>
      <c r="P15" s="333"/>
      <c r="Q15" s="333"/>
      <c r="R15" s="333"/>
      <c r="S15" s="333"/>
      <c r="T15" s="333"/>
      <c r="U15" s="333"/>
      <c r="V15" s="333"/>
      <c r="W15" s="333"/>
      <c r="X15" s="333"/>
      <c r="Y15" s="333"/>
      <c r="Z15" s="333"/>
      <c r="AA15" s="334"/>
      <c r="AB15" s="20"/>
      <c r="AC15" s="302"/>
    </row>
    <row r="16" spans="2:31" ht="29.25" customHeight="1">
      <c r="B16" s="335" t="s">
        <v>10</v>
      </c>
      <c r="C16" s="336"/>
      <c r="D16" s="298"/>
      <c r="E16" s="298"/>
      <c r="F16" s="298"/>
      <c r="G16" s="298"/>
      <c r="H16" s="298"/>
      <c r="I16" s="298"/>
      <c r="J16" s="298"/>
      <c r="K16" s="337"/>
      <c r="L16" s="14"/>
      <c r="M16" s="298" t="str">
        <f>IF($H$10="","",納期表!AC18)</f>
        <v/>
      </c>
      <c r="N16" s="298"/>
      <c r="O16" s="338" t="str">
        <f>IF($H$10="","",納期表!AD18)</f>
        <v/>
      </c>
      <c r="P16" s="338"/>
      <c r="Q16" s="298" t="s">
        <v>4</v>
      </c>
      <c r="R16" s="298"/>
      <c r="S16" s="338" t="str">
        <f>IF($H$10="","",納期表!AF18)</f>
        <v/>
      </c>
      <c r="T16" s="338"/>
      <c r="U16" s="298" t="s">
        <v>11</v>
      </c>
      <c r="V16" s="298"/>
      <c r="W16" s="339" t="str">
        <f>IF($H$10="","",納期表!AH18)</f>
        <v/>
      </c>
      <c r="X16" s="339"/>
      <c r="Y16" s="298" t="s">
        <v>12</v>
      </c>
      <c r="Z16" s="298"/>
      <c r="AA16" s="15"/>
      <c r="AB16" s="2"/>
      <c r="AC16" s="302"/>
    </row>
    <row r="17" spans="2:54" s="6" customFormat="1" ht="21.75" customHeight="1">
      <c r="B17" s="8" t="s">
        <v>13</v>
      </c>
      <c r="C17" s="9"/>
      <c r="D17" s="9"/>
      <c r="E17" s="9"/>
      <c r="F17" s="9"/>
      <c r="G17" s="9"/>
      <c r="H17" s="9"/>
      <c r="I17" s="9"/>
      <c r="J17" s="9"/>
      <c r="K17" s="9"/>
      <c r="L17" s="9"/>
      <c r="M17" s="9"/>
      <c r="N17" s="9"/>
      <c r="O17" s="9"/>
      <c r="P17" s="9"/>
      <c r="Q17" s="9"/>
      <c r="R17" s="9"/>
      <c r="S17" s="9"/>
      <c r="T17" s="9"/>
      <c r="U17" s="9"/>
      <c r="V17" s="9"/>
      <c r="W17" s="9"/>
      <c r="X17" s="9"/>
      <c r="Y17" s="9"/>
      <c r="Z17" s="9"/>
      <c r="AA17" s="10"/>
      <c r="AB17" s="9"/>
      <c r="AC17" s="243"/>
      <c r="AD17" s="244"/>
      <c r="AE17" s="52"/>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row>
    <row r="18" spans="2:54" s="6" customFormat="1" ht="21.75" customHeight="1" thickBot="1">
      <c r="B18" s="8" t="s">
        <v>20</v>
      </c>
      <c r="C18" s="9"/>
      <c r="D18" s="9"/>
      <c r="E18" s="9"/>
      <c r="F18" s="9"/>
      <c r="G18" s="9"/>
      <c r="H18" s="9"/>
      <c r="I18" s="9"/>
      <c r="J18" s="9"/>
      <c r="K18" s="9"/>
      <c r="L18" s="9"/>
      <c r="M18" s="9"/>
      <c r="N18" s="9"/>
      <c r="O18" s="9"/>
      <c r="P18" s="9"/>
      <c r="Q18" s="9"/>
      <c r="R18" s="9"/>
      <c r="S18" s="9"/>
      <c r="T18" s="9"/>
      <c r="U18" s="9"/>
      <c r="V18" s="9"/>
      <c r="W18" s="9"/>
      <c r="X18" s="9"/>
      <c r="Y18" s="9"/>
      <c r="Z18" s="9"/>
      <c r="AA18" s="10"/>
      <c r="AB18" s="9"/>
      <c r="AC18" s="311" t="s">
        <v>122</v>
      </c>
      <c r="AD18" s="52"/>
      <c r="AE18" s="52"/>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row>
    <row r="19" spans="2:54" s="6" customFormat="1" ht="21.75" customHeight="1">
      <c r="B19" s="8"/>
      <c r="C19" s="303"/>
      <c r="D19" s="304"/>
      <c r="E19" s="304"/>
      <c r="F19" s="304"/>
      <c r="G19" s="304"/>
      <c r="H19" s="304"/>
      <c r="I19" s="304"/>
      <c r="J19" s="304"/>
      <c r="K19" s="304"/>
      <c r="L19" s="304"/>
      <c r="M19" s="304"/>
      <c r="N19" s="304"/>
      <c r="O19" s="304"/>
      <c r="P19" s="304"/>
      <c r="Q19" s="304"/>
      <c r="R19" s="304"/>
      <c r="S19" s="304"/>
      <c r="T19" s="304"/>
      <c r="U19" s="304"/>
      <c r="V19" s="304"/>
      <c r="W19" s="304"/>
      <c r="X19" s="304"/>
      <c r="Y19" s="304"/>
      <c r="Z19" s="305"/>
      <c r="AA19" s="10"/>
      <c r="AB19" s="9"/>
      <c r="AC19" s="311"/>
      <c r="AD19" s="52"/>
      <c r="AE19" s="52"/>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row>
    <row r="20" spans="2:54" s="6" customFormat="1" ht="21.75" customHeight="1" thickBot="1">
      <c r="B20" s="8"/>
      <c r="C20" s="306"/>
      <c r="D20" s="307"/>
      <c r="E20" s="307"/>
      <c r="F20" s="307"/>
      <c r="G20" s="307"/>
      <c r="H20" s="307"/>
      <c r="I20" s="307"/>
      <c r="J20" s="307"/>
      <c r="K20" s="307"/>
      <c r="L20" s="307"/>
      <c r="M20" s="307"/>
      <c r="N20" s="307"/>
      <c r="O20" s="307"/>
      <c r="P20" s="307"/>
      <c r="Q20" s="307"/>
      <c r="R20" s="307"/>
      <c r="S20" s="307"/>
      <c r="T20" s="307"/>
      <c r="U20" s="307"/>
      <c r="V20" s="307"/>
      <c r="W20" s="307"/>
      <c r="X20" s="307"/>
      <c r="Y20" s="307"/>
      <c r="Z20" s="308"/>
      <c r="AA20" s="10"/>
      <c r="AB20" s="9"/>
      <c r="AC20" s="311"/>
      <c r="AD20" s="52"/>
      <c r="AE20" s="52"/>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row>
    <row r="21" spans="2:54" s="6" customFormat="1" ht="21.75" customHeight="1" thickBot="1">
      <c r="B21" s="8" t="s">
        <v>53</v>
      </c>
      <c r="C21" s="9"/>
      <c r="D21" s="9"/>
      <c r="E21" s="9"/>
      <c r="F21" s="9"/>
      <c r="G21" s="9"/>
      <c r="H21" s="9"/>
      <c r="I21" s="9"/>
      <c r="J21" s="9"/>
      <c r="K21" s="9"/>
      <c r="L21" s="9"/>
      <c r="M21" s="9"/>
      <c r="N21" s="9"/>
      <c r="O21" s="9"/>
      <c r="P21" s="9"/>
      <c r="Q21" s="9"/>
      <c r="R21" s="9"/>
      <c r="S21" s="9"/>
      <c r="T21" s="9"/>
      <c r="U21" s="9"/>
      <c r="V21" s="9"/>
      <c r="W21" s="9"/>
      <c r="X21" s="9"/>
      <c r="Y21" s="9"/>
      <c r="Z21" s="9"/>
      <c r="AA21" s="10"/>
      <c r="AB21" s="9"/>
      <c r="AC21" s="311"/>
      <c r="AD21" s="52"/>
      <c r="AE21" s="52"/>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row>
    <row r="22" spans="2:54" s="6" customFormat="1" ht="21.75" customHeight="1" thickBot="1">
      <c r="B22" s="8"/>
      <c r="C22" s="314"/>
      <c r="D22" s="315"/>
      <c r="E22" s="315"/>
      <c r="F22" s="315"/>
      <c r="G22" s="315"/>
      <c r="H22" s="315"/>
      <c r="I22" s="315"/>
      <c r="J22" s="315"/>
      <c r="K22" s="315"/>
      <c r="L22" s="315"/>
      <c r="M22" s="315"/>
      <c r="N22" s="315"/>
      <c r="O22" s="315"/>
      <c r="P22" s="315"/>
      <c r="Q22" s="315"/>
      <c r="R22" s="315"/>
      <c r="S22" s="315"/>
      <c r="T22" s="315"/>
      <c r="U22" s="315"/>
      <c r="V22" s="315"/>
      <c r="W22" s="315"/>
      <c r="X22" s="316"/>
      <c r="Y22" s="329" t="s">
        <v>15</v>
      </c>
      <c r="Z22" s="329"/>
      <c r="AA22" s="10"/>
      <c r="AB22" s="9"/>
      <c r="AC22" s="311"/>
      <c r="AD22" s="52"/>
      <c r="AE22" s="52"/>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row>
    <row r="23" spans="2:54" s="6" customFormat="1" ht="21.75" customHeight="1" thickBot="1">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c r="AB23" s="9"/>
      <c r="AC23" s="311"/>
      <c r="AD23" s="52"/>
      <c r="AE23" s="52"/>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row>
    <row r="24" spans="2:54" s="6" customFormat="1" ht="21.75" customHeight="1">
      <c r="AC24" s="52"/>
      <c r="AD24" s="52"/>
      <c r="AE24" s="52"/>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row>
    <row r="25" spans="2:54" s="6" customFormat="1" ht="21.75" customHeight="1">
      <c r="AC25" s="52"/>
      <c r="AD25" s="52"/>
      <c r="AE25" s="52"/>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row>
    <row r="26" spans="2:54" s="6" customFormat="1" ht="21.75" customHeight="1">
      <c r="AC26" s="52"/>
      <c r="AD26" s="52"/>
      <c r="AE26" s="52"/>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row>
    <row r="27" spans="2:54" s="6" customFormat="1" ht="21.75" customHeight="1">
      <c r="AC27" s="52"/>
      <c r="AD27" s="52"/>
      <c r="AE27" s="52"/>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row>
    <row r="28" spans="2:54" s="6" customFormat="1" ht="21.75" customHeight="1">
      <c r="AC28" s="52"/>
      <c r="AD28" s="52"/>
      <c r="AE28" s="52"/>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row>
    <row r="29" spans="2:54" s="6" customFormat="1" ht="21.75" customHeight="1">
      <c r="AC29" s="52"/>
      <c r="AD29" s="52"/>
      <c r="AE29" s="52"/>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row>
    <row r="30" spans="2:54" s="6" customFormat="1" ht="21.75" customHeight="1">
      <c r="AC30" s="52"/>
      <c r="AD30" s="52"/>
      <c r="AE30" s="52"/>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row>
  </sheetData>
  <sheetProtection algorithmName="SHA-512" hashValue="ZX8QdWHtu3aSsODzunmGxQwsWG3jnSYbzCIBXlzG3lIBu8n7LWcIDCeFY7Ko4m29AU8Bg6TpMSXVq5m//ujRJw==" saltValue="KZtA+JvLILozJhoGuMiVTA==" spinCount="100000" sheet="1" selectLockedCells="1"/>
  <mergeCells count="33">
    <mergeCell ref="B2:T2"/>
    <mergeCell ref="B5:T5"/>
    <mergeCell ref="B3:T4"/>
    <mergeCell ref="B9:K9"/>
    <mergeCell ref="Y22:Z22"/>
    <mergeCell ref="D11:K11"/>
    <mergeCell ref="L15:AA15"/>
    <mergeCell ref="B16:K16"/>
    <mergeCell ref="S16:T16"/>
    <mergeCell ref="U16:V16"/>
    <mergeCell ref="W16:X16"/>
    <mergeCell ref="D13:K13"/>
    <mergeCell ref="L13:AA13"/>
    <mergeCell ref="B11:C15"/>
    <mergeCell ref="M16:N16"/>
    <mergeCell ref="O16:P16"/>
    <mergeCell ref="AC10:AC16"/>
    <mergeCell ref="C19:Z19"/>
    <mergeCell ref="C20:Z20"/>
    <mergeCell ref="Y16:Z16"/>
    <mergeCell ref="Q16:R16"/>
    <mergeCell ref="D15:K15"/>
    <mergeCell ref="AC18:AC23"/>
    <mergeCell ref="B10:C10"/>
    <mergeCell ref="C22:X22"/>
    <mergeCell ref="L9:AA9"/>
    <mergeCell ref="L10:AA10"/>
    <mergeCell ref="D10:E10"/>
    <mergeCell ref="D12:K12"/>
    <mergeCell ref="F10:G10"/>
    <mergeCell ref="L12:AA12"/>
    <mergeCell ref="H10:I10"/>
    <mergeCell ref="L11:AA11"/>
  </mergeCells>
  <phoneticPr fontId="1"/>
  <dataValidations count="8">
    <dataValidation type="whole" imeMode="disabled" allowBlank="1" showInputMessage="1" showErrorMessage="1" errorTitle="無効" error="正しい数値を入力してください。" sqref="D10:E10" xr:uid="{00000000-0002-0000-0000-000000000000}">
      <formula1>1</formula1>
      <formula2>50</formula2>
    </dataValidation>
    <dataValidation type="whole" imeMode="disabled" allowBlank="1" showInputMessage="1" showErrorMessage="1" errorTitle="無効" error="正しい数値を入力してください。" sqref="H10:I10" xr:uid="{00000000-0002-0000-0000-000001000000}">
      <formula1>1</formula1>
      <formula2>12</formula2>
    </dataValidation>
    <dataValidation type="whole" imeMode="disabled" allowBlank="1" showInputMessage="1" showErrorMessage="1" errorTitle="無効" error="正しい数値を入力してください。" sqref="W16:X16" xr:uid="{00000000-0002-0000-0000-000002000000}">
      <formula1>10</formula1>
      <formula2>14</formula2>
    </dataValidation>
    <dataValidation imeMode="disabled" operator="equal" showInputMessage="1" showErrorMessage="1" sqref="L10:AB10" xr:uid="{00000000-0002-0000-0000-000003000000}"/>
    <dataValidation imeMode="disabled" allowBlank="1" showInputMessage="1" showErrorMessage="1" sqref="AB11:AB13" xr:uid="{00000000-0002-0000-0000-000004000000}"/>
    <dataValidation imeMode="hiragana" allowBlank="1" showInputMessage="1" showErrorMessage="1" sqref="C19:Z20 C22:X22" xr:uid="{00000000-0002-0000-0000-000005000000}"/>
    <dataValidation type="whole" imeMode="disabled" allowBlank="1" showInputMessage="1" showErrorMessage="1" sqref="L11:AA11 L13:AA13" xr:uid="{00000000-0002-0000-0000-000006000000}">
      <formula1>100</formula1>
      <formula2>99999900</formula2>
    </dataValidation>
    <dataValidation type="whole" imeMode="disabled" allowBlank="1" showInputMessage="1" showErrorMessage="1" sqref="L12:AA12" xr:uid="{00000000-0002-0000-0000-000007000000}">
      <formula1>1</formula1>
      <formula2>99999900</formula2>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9966"/>
  </sheetPr>
  <dimension ref="A1:BA37"/>
  <sheetViews>
    <sheetView showGridLines="0" zoomScale="80" zoomScaleNormal="80" workbookViewId="0">
      <selection activeCell="AQ7" sqref="AQ7:AX7"/>
    </sheetView>
  </sheetViews>
  <sheetFormatPr defaultRowHeight="13.5"/>
  <cols>
    <col min="1" max="1" width="6.75" style="71" customWidth="1"/>
    <col min="2" max="7" width="3" style="23" customWidth="1"/>
    <col min="8" max="16" width="2.25" style="23" customWidth="1"/>
    <col min="17" max="18" width="2.5" style="24" customWidth="1"/>
    <col min="19" max="24" width="3" style="23" customWidth="1"/>
    <col min="25" max="33" width="2.25" style="23" customWidth="1"/>
    <col min="34" max="35" width="2.5" style="24" customWidth="1"/>
    <col min="36" max="41" width="3" style="23" customWidth="1"/>
    <col min="42" max="50" width="2.25" style="23" customWidth="1"/>
    <col min="51" max="51" width="2.625" style="24" customWidth="1"/>
    <col min="52" max="52" width="2.25" style="24" customWidth="1"/>
    <col min="53" max="53" width="7.75" style="24" customWidth="1"/>
    <col min="54" max="54" width="4.5" style="24" customWidth="1"/>
    <col min="55" max="16384" width="9" style="24"/>
  </cols>
  <sheetData>
    <row r="1" spans="1:53" ht="1.5" customHeight="1" thickBot="1">
      <c r="B1" s="208"/>
      <c r="C1" s="208"/>
      <c r="D1" s="208"/>
      <c r="E1" s="208"/>
      <c r="F1" s="208"/>
      <c r="G1" s="208"/>
      <c r="H1" s="208"/>
      <c r="I1" s="208"/>
      <c r="J1" s="208"/>
      <c r="K1" s="208"/>
      <c r="L1" s="208"/>
      <c r="M1" s="208"/>
      <c r="N1" s="208"/>
      <c r="O1" s="208"/>
      <c r="P1" s="208"/>
      <c r="Q1" s="35"/>
      <c r="R1" s="54"/>
      <c r="S1" s="208"/>
      <c r="T1" s="208"/>
      <c r="U1" s="208"/>
      <c r="V1" s="208"/>
      <c r="W1" s="208"/>
      <c r="X1" s="208"/>
      <c r="Y1" s="208"/>
      <c r="Z1" s="208"/>
      <c r="AA1" s="208"/>
      <c r="AB1" s="208"/>
      <c r="AC1" s="208"/>
      <c r="AD1" s="208"/>
      <c r="AE1" s="208"/>
      <c r="AF1" s="208"/>
      <c r="AG1" s="208"/>
      <c r="AH1" s="55"/>
      <c r="AI1" s="35"/>
      <c r="AJ1" s="208"/>
      <c r="AK1" s="208"/>
      <c r="AL1" s="208"/>
      <c r="AM1" s="208"/>
      <c r="AN1" s="208"/>
      <c r="AO1" s="208"/>
      <c r="AP1" s="208"/>
      <c r="AQ1" s="208"/>
      <c r="AR1" s="208"/>
      <c r="AS1" s="208"/>
      <c r="AT1" s="208"/>
      <c r="AU1" s="208"/>
      <c r="AV1" s="208"/>
      <c r="AW1" s="208"/>
      <c r="AX1" s="208"/>
      <c r="AY1" s="47"/>
    </row>
    <row r="2" spans="1:53" ht="14.25" customHeight="1">
      <c r="B2" s="398" t="s">
        <v>33</v>
      </c>
      <c r="C2" s="399"/>
      <c r="D2" s="399"/>
      <c r="E2" s="399"/>
      <c r="F2" s="399"/>
      <c r="G2" s="400"/>
      <c r="H2" s="42"/>
      <c r="I2" s="410" t="s">
        <v>191</v>
      </c>
      <c r="J2" s="411"/>
      <c r="K2" s="411"/>
      <c r="L2" s="411"/>
      <c r="M2" s="411"/>
      <c r="N2" s="411"/>
      <c r="O2" s="411"/>
      <c r="P2" s="412"/>
      <c r="Q2" s="35"/>
      <c r="R2" s="54"/>
      <c r="S2" s="398" t="s">
        <v>33</v>
      </c>
      <c r="T2" s="399"/>
      <c r="U2" s="399"/>
      <c r="V2" s="399"/>
      <c r="W2" s="399"/>
      <c r="X2" s="400"/>
      <c r="Y2" s="42"/>
      <c r="Z2" s="410" t="s">
        <v>191</v>
      </c>
      <c r="AA2" s="411"/>
      <c r="AB2" s="411"/>
      <c r="AC2" s="411"/>
      <c r="AD2" s="411"/>
      <c r="AE2" s="411"/>
      <c r="AF2" s="411"/>
      <c r="AG2" s="412"/>
      <c r="AH2" s="55"/>
      <c r="AI2" s="35"/>
      <c r="AJ2" s="398" t="s">
        <v>33</v>
      </c>
      <c r="AK2" s="399"/>
      <c r="AL2" s="399"/>
      <c r="AM2" s="399"/>
      <c r="AN2" s="399"/>
      <c r="AO2" s="400"/>
      <c r="AP2" s="42"/>
      <c r="AQ2" s="410" t="s">
        <v>191</v>
      </c>
      <c r="AR2" s="411"/>
      <c r="AS2" s="411"/>
      <c r="AT2" s="411"/>
      <c r="AU2" s="411"/>
      <c r="AV2" s="411"/>
      <c r="AW2" s="411"/>
      <c r="AX2" s="412"/>
      <c r="AY2" s="47"/>
    </row>
    <row r="3" spans="1:53" ht="22.5" customHeight="1">
      <c r="B3" s="401" t="s">
        <v>34</v>
      </c>
      <c r="C3" s="402"/>
      <c r="D3" s="402"/>
      <c r="E3" s="402"/>
      <c r="F3" s="402"/>
      <c r="G3" s="403"/>
      <c r="H3" s="42"/>
      <c r="I3" s="413"/>
      <c r="J3" s="414"/>
      <c r="K3" s="414"/>
      <c r="L3" s="414"/>
      <c r="M3" s="414"/>
      <c r="N3" s="414"/>
      <c r="O3" s="414"/>
      <c r="P3" s="415"/>
      <c r="Q3" s="35"/>
      <c r="R3" s="54"/>
      <c r="S3" s="401" t="s">
        <v>34</v>
      </c>
      <c r="T3" s="402"/>
      <c r="U3" s="402"/>
      <c r="V3" s="402"/>
      <c r="W3" s="402"/>
      <c r="X3" s="403"/>
      <c r="Y3" s="42"/>
      <c r="Z3" s="413"/>
      <c r="AA3" s="414"/>
      <c r="AB3" s="414"/>
      <c r="AC3" s="414"/>
      <c r="AD3" s="414"/>
      <c r="AE3" s="414"/>
      <c r="AF3" s="414"/>
      <c r="AG3" s="415"/>
      <c r="AH3" s="55"/>
      <c r="AI3" s="35"/>
      <c r="AJ3" s="401" t="s">
        <v>34</v>
      </c>
      <c r="AK3" s="402"/>
      <c r="AL3" s="402"/>
      <c r="AM3" s="402"/>
      <c r="AN3" s="402"/>
      <c r="AO3" s="403"/>
      <c r="AP3" s="42"/>
      <c r="AQ3" s="413"/>
      <c r="AR3" s="414"/>
      <c r="AS3" s="414"/>
      <c r="AT3" s="414"/>
      <c r="AU3" s="414"/>
      <c r="AV3" s="414"/>
      <c r="AW3" s="414"/>
      <c r="AX3" s="415"/>
      <c r="AY3" s="47"/>
      <c r="BA3" s="345" t="s">
        <v>126</v>
      </c>
    </row>
    <row r="4" spans="1:53" ht="13.5" customHeight="1">
      <c r="B4" s="404" t="s">
        <v>0</v>
      </c>
      <c r="C4" s="405"/>
      <c r="D4" s="405"/>
      <c r="E4" s="405"/>
      <c r="F4" s="405"/>
      <c r="G4" s="406"/>
      <c r="H4" s="43"/>
      <c r="I4" s="362" t="s">
        <v>117</v>
      </c>
      <c r="J4" s="363"/>
      <c r="K4" s="363"/>
      <c r="L4" s="363"/>
      <c r="M4" s="363"/>
      <c r="N4" s="363"/>
      <c r="O4" s="353"/>
      <c r="P4" s="354"/>
      <c r="Q4" s="35"/>
      <c r="R4" s="54"/>
      <c r="S4" s="404" t="s">
        <v>0</v>
      </c>
      <c r="T4" s="405"/>
      <c r="U4" s="405"/>
      <c r="V4" s="405"/>
      <c r="W4" s="405"/>
      <c r="X4" s="406"/>
      <c r="Y4" s="43"/>
      <c r="Z4" s="366" t="s">
        <v>118</v>
      </c>
      <c r="AA4" s="367"/>
      <c r="AB4" s="367"/>
      <c r="AC4" s="367"/>
      <c r="AD4" s="367"/>
      <c r="AE4" s="367"/>
      <c r="AF4" s="353"/>
      <c r="AG4" s="354"/>
      <c r="AH4" s="55"/>
      <c r="AI4" s="35"/>
      <c r="AJ4" s="404" t="s">
        <v>0</v>
      </c>
      <c r="AK4" s="405"/>
      <c r="AL4" s="405"/>
      <c r="AM4" s="405"/>
      <c r="AN4" s="405"/>
      <c r="AO4" s="406"/>
      <c r="AP4" s="43"/>
      <c r="AQ4" s="358" t="s">
        <v>119</v>
      </c>
      <c r="AR4" s="359"/>
      <c r="AS4" s="359"/>
      <c r="AT4" s="359"/>
      <c r="AU4" s="359"/>
      <c r="AV4" s="359"/>
      <c r="AW4" s="353"/>
      <c r="AX4" s="354"/>
      <c r="AY4" s="47"/>
      <c r="BA4" s="345"/>
    </row>
    <row r="5" spans="1:53" ht="19.5" customHeight="1" thickBot="1">
      <c r="B5" s="44">
        <v>2</v>
      </c>
      <c r="C5" s="45">
        <v>6</v>
      </c>
      <c r="D5" s="45">
        <v>1</v>
      </c>
      <c r="E5" s="45">
        <v>0</v>
      </c>
      <c r="F5" s="45">
        <v>0</v>
      </c>
      <c r="G5" s="46">
        <v>9</v>
      </c>
      <c r="H5" s="43"/>
      <c r="I5" s="364"/>
      <c r="J5" s="365"/>
      <c r="K5" s="365"/>
      <c r="L5" s="365"/>
      <c r="M5" s="365"/>
      <c r="N5" s="365"/>
      <c r="O5" s="355"/>
      <c r="P5" s="356"/>
      <c r="Q5" s="35"/>
      <c r="R5" s="54"/>
      <c r="S5" s="44">
        <v>2</v>
      </c>
      <c r="T5" s="45">
        <v>6</v>
      </c>
      <c r="U5" s="45">
        <v>1</v>
      </c>
      <c r="V5" s="45">
        <v>0</v>
      </c>
      <c r="W5" s="45">
        <v>0</v>
      </c>
      <c r="X5" s="46">
        <v>9</v>
      </c>
      <c r="Y5" s="43"/>
      <c r="Z5" s="368"/>
      <c r="AA5" s="369"/>
      <c r="AB5" s="369"/>
      <c r="AC5" s="369"/>
      <c r="AD5" s="369"/>
      <c r="AE5" s="369"/>
      <c r="AF5" s="355"/>
      <c r="AG5" s="356"/>
      <c r="AH5" s="55"/>
      <c r="AI5" s="35"/>
      <c r="AJ5" s="44">
        <v>2</v>
      </c>
      <c r="AK5" s="45">
        <v>6</v>
      </c>
      <c r="AL5" s="45">
        <v>1</v>
      </c>
      <c r="AM5" s="45">
        <v>0</v>
      </c>
      <c r="AN5" s="45">
        <v>0</v>
      </c>
      <c r="AO5" s="46">
        <v>9</v>
      </c>
      <c r="AP5" s="43"/>
      <c r="AQ5" s="360"/>
      <c r="AR5" s="361"/>
      <c r="AS5" s="361"/>
      <c r="AT5" s="361"/>
      <c r="AU5" s="361"/>
      <c r="AV5" s="361"/>
      <c r="AW5" s="355"/>
      <c r="AX5" s="356"/>
      <c r="AY5" s="47"/>
      <c r="BA5" s="345"/>
    </row>
    <row r="6" spans="1:53" ht="4.5" customHeight="1" thickBot="1">
      <c r="B6" s="41"/>
      <c r="C6" s="41"/>
      <c r="D6" s="41"/>
      <c r="E6" s="41"/>
      <c r="F6" s="41"/>
      <c r="G6" s="41"/>
      <c r="H6" s="41"/>
      <c r="I6" s="41"/>
      <c r="J6" s="41"/>
      <c r="K6" s="41"/>
      <c r="L6" s="41"/>
      <c r="M6" s="41"/>
      <c r="N6" s="41"/>
      <c r="O6" s="41"/>
      <c r="P6" s="41"/>
      <c r="Q6" s="35"/>
      <c r="R6" s="54"/>
      <c r="S6" s="53"/>
      <c r="T6" s="53"/>
      <c r="U6" s="53"/>
      <c r="V6" s="53"/>
      <c r="W6" s="53"/>
      <c r="X6" s="53"/>
      <c r="Y6" s="53"/>
      <c r="Z6" s="53"/>
      <c r="AA6" s="53"/>
      <c r="AB6" s="53"/>
      <c r="AC6" s="53"/>
      <c r="AD6" s="53"/>
      <c r="AE6" s="53"/>
      <c r="AF6" s="53"/>
      <c r="AG6" s="53"/>
      <c r="AH6" s="55"/>
      <c r="AI6" s="35"/>
      <c r="AJ6" s="41"/>
      <c r="AK6" s="41"/>
      <c r="AL6" s="41"/>
      <c r="AM6" s="41"/>
      <c r="AN6" s="41"/>
      <c r="AO6" s="41"/>
      <c r="AP6" s="41"/>
      <c r="AQ6" s="41"/>
      <c r="AR6" s="41"/>
      <c r="AS6" s="41"/>
      <c r="AT6" s="41"/>
      <c r="AU6" s="41"/>
      <c r="AV6" s="41"/>
      <c r="AW6" s="41"/>
      <c r="AX6" s="41"/>
      <c r="AY6" s="47"/>
      <c r="BA6" s="345"/>
    </row>
    <row r="7" spans="1:53">
      <c r="B7" s="372" t="s">
        <v>49</v>
      </c>
      <c r="C7" s="373"/>
      <c r="D7" s="373"/>
      <c r="E7" s="373"/>
      <c r="F7" s="373"/>
      <c r="G7" s="373"/>
      <c r="H7" s="373"/>
      <c r="I7" s="407" t="s">
        <v>50</v>
      </c>
      <c r="J7" s="408"/>
      <c r="K7" s="408"/>
      <c r="L7" s="408"/>
      <c r="M7" s="408"/>
      <c r="N7" s="408"/>
      <c r="O7" s="408"/>
      <c r="P7" s="409"/>
      <c r="Q7" s="35"/>
      <c r="R7" s="54"/>
      <c r="S7" s="372" t="s">
        <v>49</v>
      </c>
      <c r="T7" s="373"/>
      <c r="U7" s="373"/>
      <c r="V7" s="373"/>
      <c r="W7" s="373"/>
      <c r="X7" s="373"/>
      <c r="Y7" s="373"/>
      <c r="Z7" s="407" t="s">
        <v>50</v>
      </c>
      <c r="AA7" s="408"/>
      <c r="AB7" s="408"/>
      <c r="AC7" s="408"/>
      <c r="AD7" s="408"/>
      <c r="AE7" s="408"/>
      <c r="AF7" s="408"/>
      <c r="AG7" s="409"/>
      <c r="AH7" s="55"/>
      <c r="AI7" s="35"/>
      <c r="AJ7" s="372" t="s">
        <v>49</v>
      </c>
      <c r="AK7" s="373"/>
      <c r="AL7" s="373"/>
      <c r="AM7" s="373"/>
      <c r="AN7" s="373"/>
      <c r="AO7" s="373"/>
      <c r="AP7" s="373"/>
      <c r="AQ7" s="407" t="s">
        <v>50</v>
      </c>
      <c r="AR7" s="408"/>
      <c r="AS7" s="408"/>
      <c r="AT7" s="408"/>
      <c r="AU7" s="408"/>
      <c r="AV7" s="408"/>
      <c r="AW7" s="408"/>
      <c r="AX7" s="409"/>
      <c r="AY7" s="47"/>
      <c r="BA7" s="345"/>
    </row>
    <row r="8" spans="1:53" ht="20.25" customHeight="1">
      <c r="B8" s="370" t="s">
        <v>1</v>
      </c>
      <c r="C8" s="371"/>
      <c r="D8" s="371"/>
      <c r="E8" s="371"/>
      <c r="F8" s="371"/>
      <c r="G8" s="371"/>
      <c r="H8" s="371"/>
      <c r="I8" s="350" t="s">
        <v>2</v>
      </c>
      <c r="J8" s="351"/>
      <c r="K8" s="351"/>
      <c r="L8" s="351"/>
      <c r="M8" s="351"/>
      <c r="N8" s="351"/>
      <c r="O8" s="351"/>
      <c r="P8" s="352"/>
      <c r="Q8" s="35"/>
      <c r="R8" s="54"/>
      <c r="S8" s="370" t="s">
        <v>1</v>
      </c>
      <c r="T8" s="371"/>
      <c r="U8" s="371"/>
      <c r="V8" s="371"/>
      <c r="W8" s="371"/>
      <c r="X8" s="371"/>
      <c r="Y8" s="371"/>
      <c r="Z8" s="350" t="s">
        <v>2</v>
      </c>
      <c r="AA8" s="351"/>
      <c r="AB8" s="351"/>
      <c r="AC8" s="351"/>
      <c r="AD8" s="351"/>
      <c r="AE8" s="351"/>
      <c r="AF8" s="351"/>
      <c r="AG8" s="352"/>
      <c r="AH8" s="55"/>
      <c r="AI8" s="35"/>
      <c r="AJ8" s="370" t="s">
        <v>1</v>
      </c>
      <c r="AK8" s="371"/>
      <c r="AL8" s="371"/>
      <c r="AM8" s="371"/>
      <c r="AN8" s="371"/>
      <c r="AO8" s="371"/>
      <c r="AP8" s="371"/>
      <c r="AQ8" s="350" t="s">
        <v>2</v>
      </c>
      <c r="AR8" s="351"/>
      <c r="AS8" s="351"/>
      <c r="AT8" s="351"/>
      <c r="AU8" s="351"/>
      <c r="AV8" s="351"/>
      <c r="AW8" s="351"/>
      <c r="AX8" s="352"/>
      <c r="AY8" s="47"/>
      <c r="BA8" s="345"/>
    </row>
    <row r="9" spans="1:53" ht="13.5" customHeight="1">
      <c r="B9" s="390" t="str">
        <f>CONCATENATE('　入　力　画　面　'!B10,'　入　力　画　面　'!D10,'　入　力　画　面　'!F10,'　入　力　画　面　'!H10,'　入　力　画　面　'!J10)</f>
        <v>令和年月分</v>
      </c>
      <c r="C9" s="391"/>
      <c r="D9" s="391"/>
      <c r="E9" s="391"/>
      <c r="F9" s="391"/>
      <c r="G9" s="391"/>
      <c r="H9" s="391"/>
      <c r="I9" s="347" t="s">
        <v>51</v>
      </c>
      <c r="J9" s="348"/>
      <c r="K9" s="348"/>
      <c r="L9" s="348"/>
      <c r="M9" s="348"/>
      <c r="N9" s="348"/>
      <c r="O9" s="348"/>
      <c r="P9" s="349"/>
      <c r="Q9" s="35"/>
      <c r="R9" s="54"/>
      <c r="S9" s="390" t="str">
        <f>B9</f>
        <v>令和年月分</v>
      </c>
      <c r="T9" s="391"/>
      <c r="U9" s="391"/>
      <c r="V9" s="391"/>
      <c r="W9" s="391"/>
      <c r="X9" s="391"/>
      <c r="Y9" s="391"/>
      <c r="Z9" s="347" t="s">
        <v>51</v>
      </c>
      <c r="AA9" s="348"/>
      <c r="AB9" s="348"/>
      <c r="AC9" s="348"/>
      <c r="AD9" s="348"/>
      <c r="AE9" s="348"/>
      <c r="AF9" s="348"/>
      <c r="AG9" s="349"/>
      <c r="AH9" s="55"/>
      <c r="AI9" s="35"/>
      <c r="AJ9" s="390" t="str">
        <f>B9</f>
        <v>令和年月分</v>
      </c>
      <c r="AK9" s="391"/>
      <c r="AL9" s="391"/>
      <c r="AM9" s="391"/>
      <c r="AN9" s="391"/>
      <c r="AO9" s="391"/>
      <c r="AP9" s="391"/>
      <c r="AQ9" s="347" t="s">
        <v>51</v>
      </c>
      <c r="AR9" s="348"/>
      <c r="AS9" s="348"/>
      <c r="AT9" s="348"/>
      <c r="AU9" s="348"/>
      <c r="AV9" s="348"/>
      <c r="AW9" s="348"/>
      <c r="AX9" s="349"/>
      <c r="AY9" s="47"/>
      <c r="BA9" s="345"/>
    </row>
    <row r="10" spans="1:53" ht="24.75" customHeight="1">
      <c r="B10" s="390"/>
      <c r="C10" s="392"/>
      <c r="D10" s="392"/>
      <c r="E10" s="392"/>
      <c r="F10" s="392"/>
      <c r="G10" s="392"/>
      <c r="H10" s="391"/>
      <c r="I10" s="416">
        <f>'　入　力　画　面　'!L10</f>
        <v>0</v>
      </c>
      <c r="J10" s="417"/>
      <c r="K10" s="417"/>
      <c r="L10" s="417"/>
      <c r="M10" s="417"/>
      <c r="N10" s="417"/>
      <c r="O10" s="417"/>
      <c r="P10" s="418"/>
      <c r="Q10" s="35"/>
      <c r="R10" s="54"/>
      <c r="S10" s="390"/>
      <c r="T10" s="391"/>
      <c r="U10" s="391"/>
      <c r="V10" s="391"/>
      <c r="W10" s="391"/>
      <c r="X10" s="391"/>
      <c r="Y10" s="392"/>
      <c r="Z10" s="385">
        <f>I10</f>
        <v>0</v>
      </c>
      <c r="AA10" s="386"/>
      <c r="AB10" s="386"/>
      <c r="AC10" s="386"/>
      <c r="AD10" s="386"/>
      <c r="AE10" s="386"/>
      <c r="AF10" s="386"/>
      <c r="AG10" s="387"/>
      <c r="AH10" s="55"/>
      <c r="AI10" s="35"/>
      <c r="AJ10" s="390"/>
      <c r="AK10" s="391"/>
      <c r="AL10" s="391"/>
      <c r="AM10" s="391"/>
      <c r="AN10" s="391"/>
      <c r="AO10" s="391"/>
      <c r="AP10" s="392"/>
      <c r="AQ10" s="385">
        <f>I10</f>
        <v>0</v>
      </c>
      <c r="AR10" s="386"/>
      <c r="AS10" s="386"/>
      <c r="AT10" s="386"/>
      <c r="AU10" s="386"/>
      <c r="AV10" s="386"/>
      <c r="AW10" s="386"/>
      <c r="AX10" s="387"/>
      <c r="AY10" s="47"/>
      <c r="AZ10" s="384" t="s">
        <v>116</v>
      </c>
      <c r="BA10" s="345"/>
    </row>
    <row r="11" spans="1:53" ht="12.75" customHeight="1">
      <c r="B11" s="389" t="s">
        <v>32</v>
      </c>
      <c r="C11" s="421" t="s">
        <v>120</v>
      </c>
      <c r="D11" s="422"/>
      <c r="E11" s="422"/>
      <c r="F11" s="422"/>
      <c r="G11" s="423"/>
      <c r="H11" s="211" t="s">
        <v>31</v>
      </c>
      <c r="I11" s="214" t="s">
        <v>29</v>
      </c>
      <c r="J11" s="214" t="s">
        <v>28</v>
      </c>
      <c r="K11" s="214" t="s">
        <v>27</v>
      </c>
      <c r="L11" s="214" t="s">
        <v>30</v>
      </c>
      <c r="M11" s="214" t="s">
        <v>29</v>
      </c>
      <c r="N11" s="214" t="s">
        <v>28</v>
      </c>
      <c r="O11" s="214" t="s">
        <v>27</v>
      </c>
      <c r="P11" s="212" t="s">
        <v>26</v>
      </c>
      <c r="Q11" s="35"/>
      <c r="R11" s="54"/>
      <c r="S11" s="388" t="s">
        <v>32</v>
      </c>
      <c r="T11" s="421" t="s">
        <v>120</v>
      </c>
      <c r="U11" s="422"/>
      <c r="V11" s="422"/>
      <c r="W11" s="422"/>
      <c r="X11" s="422"/>
      <c r="Y11" s="229" t="s">
        <v>31</v>
      </c>
      <c r="Z11" s="230" t="s">
        <v>29</v>
      </c>
      <c r="AA11" s="230" t="s">
        <v>28</v>
      </c>
      <c r="AB11" s="230" t="s">
        <v>27</v>
      </c>
      <c r="AC11" s="230" t="s">
        <v>30</v>
      </c>
      <c r="AD11" s="230" t="s">
        <v>29</v>
      </c>
      <c r="AE11" s="230" t="s">
        <v>28</v>
      </c>
      <c r="AF11" s="230" t="s">
        <v>27</v>
      </c>
      <c r="AG11" s="238" t="s">
        <v>26</v>
      </c>
      <c r="AH11" s="55"/>
      <c r="AI11" s="35"/>
      <c r="AJ11" s="388" t="s">
        <v>32</v>
      </c>
      <c r="AK11" s="421" t="s">
        <v>120</v>
      </c>
      <c r="AL11" s="422"/>
      <c r="AM11" s="422"/>
      <c r="AN11" s="422"/>
      <c r="AO11" s="422"/>
      <c r="AP11" s="229" t="s">
        <v>31</v>
      </c>
      <c r="AQ11" s="230" t="s">
        <v>29</v>
      </c>
      <c r="AR11" s="230" t="s">
        <v>28</v>
      </c>
      <c r="AS11" s="230" t="s">
        <v>27</v>
      </c>
      <c r="AT11" s="230" t="s">
        <v>30</v>
      </c>
      <c r="AU11" s="230" t="s">
        <v>29</v>
      </c>
      <c r="AV11" s="230" t="s">
        <v>28</v>
      </c>
      <c r="AW11" s="230" t="s">
        <v>27</v>
      </c>
      <c r="AX11" s="238" t="s">
        <v>26</v>
      </c>
      <c r="AY11" s="47"/>
      <c r="AZ11" s="384"/>
      <c r="BA11" s="345"/>
    </row>
    <row r="12" spans="1:53" ht="8.25" customHeight="1">
      <c r="B12" s="389"/>
      <c r="C12" s="424"/>
      <c r="D12" s="425"/>
      <c r="E12" s="425"/>
      <c r="F12" s="425"/>
      <c r="G12" s="426"/>
      <c r="H12" s="419" t="str">
        <f>MID($A13,1,1)</f>
        <v/>
      </c>
      <c r="I12" s="374" t="str">
        <f>MID($A13,2,1)</f>
        <v/>
      </c>
      <c r="J12" s="374" t="str">
        <f>MID($A13,3,1)</f>
        <v/>
      </c>
      <c r="K12" s="374" t="str">
        <f>MID($A13,4,1)</f>
        <v/>
      </c>
      <c r="L12" s="374" t="str">
        <f>MID($A13,5,1)</f>
        <v/>
      </c>
      <c r="M12" s="374" t="str">
        <f>MID($A13,6,1)</f>
        <v/>
      </c>
      <c r="N12" s="374" t="str">
        <f>MID($A13,7,1)</f>
        <v/>
      </c>
      <c r="O12" s="374" t="str">
        <f>MID($A13,8,1)</f>
        <v/>
      </c>
      <c r="P12" s="478" t="str">
        <f>MID($A13,9,1)</f>
        <v/>
      </c>
      <c r="Q12" s="35"/>
      <c r="R12" s="54"/>
      <c r="S12" s="388"/>
      <c r="T12" s="424"/>
      <c r="U12" s="425"/>
      <c r="V12" s="425"/>
      <c r="W12" s="425"/>
      <c r="X12" s="425"/>
      <c r="Y12" s="395" t="str">
        <f t="shared" ref="Y12:AF12" si="0">IF(H12="","",H12)</f>
        <v/>
      </c>
      <c r="Z12" s="430" t="str">
        <f t="shared" si="0"/>
        <v/>
      </c>
      <c r="AA12" s="430" t="str">
        <f t="shared" si="0"/>
        <v/>
      </c>
      <c r="AB12" s="430" t="str">
        <f t="shared" si="0"/>
        <v/>
      </c>
      <c r="AC12" s="430" t="str">
        <f t="shared" si="0"/>
        <v/>
      </c>
      <c r="AD12" s="430" t="str">
        <f t="shared" si="0"/>
        <v/>
      </c>
      <c r="AE12" s="430" t="str">
        <f t="shared" si="0"/>
        <v/>
      </c>
      <c r="AF12" s="430" t="str">
        <f t="shared" si="0"/>
        <v/>
      </c>
      <c r="AG12" s="433" t="str">
        <f>IF(P12="","",P12)</f>
        <v/>
      </c>
      <c r="AH12" s="55"/>
      <c r="AI12" s="35"/>
      <c r="AJ12" s="388"/>
      <c r="AK12" s="424"/>
      <c r="AL12" s="425"/>
      <c r="AM12" s="425"/>
      <c r="AN12" s="425"/>
      <c r="AO12" s="425"/>
      <c r="AP12" s="395" t="str">
        <f t="shared" ref="AP12:AW12" si="1">IF(H12="","",H12)</f>
        <v/>
      </c>
      <c r="AQ12" s="430" t="str">
        <f t="shared" si="1"/>
        <v/>
      </c>
      <c r="AR12" s="430" t="str">
        <f t="shared" si="1"/>
        <v/>
      </c>
      <c r="AS12" s="430" t="str">
        <f t="shared" si="1"/>
        <v/>
      </c>
      <c r="AT12" s="430" t="str">
        <f t="shared" si="1"/>
        <v/>
      </c>
      <c r="AU12" s="430" t="str">
        <f t="shared" si="1"/>
        <v/>
      </c>
      <c r="AV12" s="430" t="str">
        <f t="shared" si="1"/>
        <v/>
      </c>
      <c r="AW12" s="430" t="str">
        <f t="shared" si="1"/>
        <v/>
      </c>
      <c r="AX12" s="433" t="str">
        <f>IF(P12="","",P12)</f>
        <v/>
      </c>
      <c r="AY12" s="47"/>
      <c r="AZ12" s="384"/>
      <c r="BA12" s="345"/>
    </row>
    <row r="13" spans="1:53" ht="14.25" customHeight="1">
      <c r="A13" s="219" t="str">
        <f>IF('　入　力　画　面　'!L11&gt;0,RIGHT("         "&amp;TEXT('　入　力　画　面　'!L11,"\0"),9),"")</f>
        <v/>
      </c>
      <c r="B13" s="389"/>
      <c r="C13" s="376" t="s">
        <v>121</v>
      </c>
      <c r="D13" s="376"/>
      <c r="E13" s="376"/>
      <c r="F13" s="376"/>
      <c r="G13" s="376"/>
      <c r="H13" s="420"/>
      <c r="I13" s="375"/>
      <c r="J13" s="375"/>
      <c r="K13" s="375"/>
      <c r="L13" s="375"/>
      <c r="M13" s="375"/>
      <c r="N13" s="375"/>
      <c r="O13" s="375"/>
      <c r="P13" s="479"/>
      <c r="Q13" s="35"/>
      <c r="R13" s="54"/>
      <c r="S13" s="388"/>
      <c r="T13" s="376" t="s">
        <v>121</v>
      </c>
      <c r="U13" s="376"/>
      <c r="V13" s="376"/>
      <c r="W13" s="376"/>
      <c r="X13" s="428"/>
      <c r="Y13" s="396"/>
      <c r="Z13" s="431"/>
      <c r="AA13" s="431"/>
      <c r="AB13" s="431"/>
      <c r="AC13" s="431"/>
      <c r="AD13" s="431"/>
      <c r="AE13" s="431"/>
      <c r="AF13" s="431"/>
      <c r="AG13" s="434"/>
      <c r="AH13" s="55"/>
      <c r="AI13" s="35"/>
      <c r="AJ13" s="388"/>
      <c r="AK13" s="376" t="s">
        <v>121</v>
      </c>
      <c r="AL13" s="376"/>
      <c r="AM13" s="376"/>
      <c r="AN13" s="376"/>
      <c r="AO13" s="428"/>
      <c r="AP13" s="396"/>
      <c r="AQ13" s="431"/>
      <c r="AR13" s="431"/>
      <c r="AS13" s="431"/>
      <c r="AT13" s="431"/>
      <c r="AU13" s="431"/>
      <c r="AV13" s="431"/>
      <c r="AW13" s="431"/>
      <c r="AX13" s="434"/>
      <c r="AY13" s="47"/>
      <c r="AZ13" s="384"/>
      <c r="BA13" s="345"/>
    </row>
    <row r="14" spans="1:53" ht="27.75" customHeight="1">
      <c r="A14" s="219" t="str">
        <f>IF('　入　力　画　面　'!L12&gt;0,RIGHT("         "&amp;TEXT('　入　力　画　面　'!L12,"\0"),9),"")</f>
        <v/>
      </c>
      <c r="B14" s="388"/>
      <c r="C14" s="380" t="s">
        <v>7</v>
      </c>
      <c r="D14" s="380"/>
      <c r="E14" s="380"/>
      <c r="F14" s="380"/>
      <c r="G14" s="380"/>
      <c r="H14" s="221" t="str">
        <f>MID($A14,1,1)</f>
        <v/>
      </c>
      <c r="I14" s="222" t="str">
        <f>MID($A14,2,1)</f>
        <v/>
      </c>
      <c r="J14" s="222" t="str">
        <f>MID($A14,3,1)</f>
        <v/>
      </c>
      <c r="K14" s="222" t="str">
        <f>MID($A14,4,1)</f>
        <v/>
      </c>
      <c r="L14" s="222" t="str">
        <f>MID($A14,5,1)</f>
        <v/>
      </c>
      <c r="M14" s="222" t="str">
        <f>MID($A14,6,1)</f>
        <v/>
      </c>
      <c r="N14" s="222" t="str">
        <f>MID($A14,7,1)</f>
        <v/>
      </c>
      <c r="O14" s="222" t="str">
        <f>MID($A14,8,1)</f>
        <v/>
      </c>
      <c r="P14" s="220" t="str">
        <f>MID($A14,9,1)</f>
        <v/>
      </c>
      <c r="Q14" s="35"/>
      <c r="R14" s="54"/>
      <c r="S14" s="388"/>
      <c r="T14" s="380" t="s">
        <v>7</v>
      </c>
      <c r="U14" s="380"/>
      <c r="V14" s="380"/>
      <c r="W14" s="380"/>
      <c r="X14" s="432"/>
      <c r="Y14" s="231" t="str">
        <f t="shared" ref="Y14:AG15" si="2">IF(H14="","",H14)</f>
        <v/>
      </c>
      <c r="Z14" s="232" t="str">
        <f t="shared" si="2"/>
        <v/>
      </c>
      <c r="AA14" s="232" t="str">
        <f t="shared" si="2"/>
        <v/>
      </c>
      <c r="AB14" s="232" t="str">
        <f t="shared" si="2"/>
        <v/>
      </c>
      <c r="AC14" s="232" t="str">
        <f t="shared" si="2"/>
        <v/>
      </c>
      <c r="AD14" s="232" t="str">
        <f t="shared" si="2"/>
        <v/>
      </c>
      <c r="AE14" s="232" t="str">
        <f t="shared" si="2"/>
        <v/>
      </c>
      <c r="AF14" s="232" t="str">
        <f t="shared" si="2"/>
        <v/>
      </c>
      <c r="AG14" s="239" t="str">
        <f t="shared" si="2"/>
        <v/>
      </c>
      <c r="AH14" s="55"/>
      <c r="AI14" s="35"/>
      <c r="AJ14" s="388"/>
      <c r="AK14" s="380" t="s">
        <v>7</v>
      </c>
      <c r="AL14" s="380"/>
      <c r="AM14" s="380"/>
      <c r="AN14" s="380"/>
      <c r="AO14" s="432"/>
      <c r="AP14" s="231" t="str">
        <f t="shared" ref="AP14:AX15" si="3">IF(H14="","",H14)</f>
        <v/>
      </c>
      <c r="AQ14" s="232" t="str">
        <f t="shared" si="3"/>
        <v/>
      </c>
      <c r="AR14" s="232" t="str">
        <f t="shared" si="3"/>
        <v/>
      </c>
      <c r="AS14" s="232" t="str">
        <f t="shared" si="3"/>
        <v/>
      </c>
      <c r="AT14" s="232" t="str">
        <f t="shared" si="3"/>
        <v/>
      </c>
      <c r="AU14" s="232" t="str">
        <f t="shared" si="3"/>
        <v/>
      </c>
      <c r="AV14" s="232" t="str">
        <f t="shared" si="3"/>
        <v/>
      </c>
      <c r="AW14" s="232" t="str">
        <f t="shared" si="3"/>
        <v/>
      </c>
      <c r="AX14" s="239" t="str">
        <f t="shared" si="3"/>
        <v/>
      </c>
      <c r="AY14" s="47"/>
      <c r="AZ14" s="384"/>
      <c r="BA14" s="345"/>
    </row>
    <row r="15" spans="1:53" ht="27.75" customHeight="1">
      <c r="A15" s="219" t="str">
        <f>IF('　入　力　画　面　'!L13&gt;0,RIGHT("         "&amp;TEXT('　入　力　画　面　'!L13,"\0"),9),"")</f>
        <v/>
      </c>
      <c r="B15" s="388"/>
      <c r="C15" s="380" t="s">
        <v>9</v>
      </c>
      <c r="D15" s="380"/>
      <c r="E15" s="380"/>
      <c r="F15" s="380"/>
      <c r="G15" s="380"/>
      <c r="H15" s="221" t="str">
        <f>MID($A15,1,1)</f>
        <v/>
      </c>
      <c r="I15" s="222" t="str">
        <f>MID($A15,2,1)</f>
        <v/>
      </c>
      <c r="J15" s="222" t="str">
        <f>MID($A15,3,1)</f>
        <v/>
      </c>
      <c r="K15" s="222" t="str">
        <f>MID($A15,4,1)</f>
        <v/>
      </c>
      <c r="L15" s="222" t="str">
        <f>MID($A15,5,1)</f>
        <v/>
      </c>
      <c r="M15" s="222" t="str">
        <f>MID($A15,6,1)</f>
        <v/>
      </c>
      <c r="N15" s="222" t="str">
        <f>MID($A15,7,1)</f>
        <v/>
      </c>
      <c r="O15" s="222" t="str">
        <f>MID($A15,8,1)</f>
        <v/>
      </c>
      <c r="P15" s="220" t="str">
        <f>MID($A15,9,1)</f>
        <v/>
      </c>
      <c r="Q15" s="35"/>
      <c r="R15" s="54"/>
      <c r="S15" s="388"/>
      <c r="T15" s="380" t="s">
        <v>9</v>
      </c>
      <c r="U15" s="380"/>
      <c r="V15" s="380"/>
      <c r="W15" s="380"/>
      <c r="X15" s="432"/>
      <c r="Y15" s="233" t="str">
        <f t="shared" si="2"/>
        <v/>
      </c>
      <c r="Z15" s="234" t="str">
        <f t="shared" si="2"/>
        <v/>
      </c>
      <c r="AA15" s="234" t="str">
        <f t="shared" si="2"/>
        <v/>
      </c>
      <c r="AB15" s="234" t="str">
        <f t="shared" si="2"/>
        <v/>
      </c>
      <c r="AC15" s="234" t="str">
        <f t="shared" si="2"/>
        <v/>
      </c>
      <c r="AD15" s="234" t="str">
        <f t="shared" si="2"/>
        <v/>
      </c>
      <c r="AE15" s="234" t="str">
        <f t="shared" si="2"/>
        <v/>
      </c>
      <c r="AF15" s="234" t="str">
        <f t="shared" si="2"/>
        <v/>
      </c>
      <c r="AG15" s="240" t="str">
        <f t="shared" si="2"/>
        <v/>
      </c>
      <c r="AH15" s="55"/>
      <c r="AI15" s="35"/>
      <c r="AJ15" s="388"/>
      <c r="AK15" s="380" t="s">
        <v>9</v>
      </c>
      <c r="AL15" s="380"/>
      <c r="AM15" s="380"/>
      <c r="AN15" s="380"/>
      <c r="AO15" s="432"/>
      <c r="AP15" s="233" t="str">
        <f t="shared" si="3"/>
        <v/>
      </c>
      <c r="AQ15" s="234" t="str">
        <f t="shared" si="3"/>
        <v/>
      </c>
      <c r="AR15" s="234" t="str">
        <f t="shared" si="3"/>
        <v/>
      </c>
      <c r="AS15" s="234" t="str">
        <f t="shared" si="3"/>
        <v/>
      </c>
      <c r="AT15" s="234" t="str">
        <f t="shared" si="3"/>
        <v/>
      </c>
      <c r="AU15" s="234" t="str">
        <f t="shared" si="3"/>
        <v/>
      </c>
      <c r="AV15" s="234" t="str">
        <f t="shared" si="3"/>
        <v/>
      </c>
      <c r="AW15" s="234" t="str">
        <f t="shared" si="3"/>
        <v/>
      </c>
      <c r="AX15" s="240" t="str">
        <f t="shared" si="3"/>
        <v/>
      </c>
      <c r="AY15" s="47"/>
      <c r="AZ15" s="384"/>
      <c r="BA15" s="345"/>
    </row>
    <row r="16" spans="1:53" ht="11.25" customHeight="1" thickBot="1">
      <c r="A16" s="219"/>
      <c r="B16" s="388"/>
      <c r="C16" s="383"/>
      <c r="D16" s="383"/>
      <c r="E16" s="383"/>
      <c r="F16" s="383"/>
      <c r="G16" s="383"/>
      <c r="H16" s="223"/>
      <c r="I16" s="224"/>
      <c r="J16" s="224"/>
      <c r="K16" s="224"/>
      <c r="L16" s="224"/>
      <c r="M16" s="224"/>
      <c r="N16" s="224"/>
      <c r="O16" s="224"/>
      <c r="P16" s="225"/>
      <c r="Q16" s="35"/>
      <c r="R16" s="54"/>
      <c r="S16" s="388"/>
      <c r="T16" s="383"/>
      <c r="U16" s="383"/>
      <c r="V16" s="383"/>
      <c r="W16" s="383"/>
      <c r="X16" s="429"/>
      <c r="Y16" s="231"/>
      <c r="Z16" s="232"/>
      <c r="AA16" s="232"/>
      <c r="AB16" s="232"/>
      <c r="AC16" s="232"/>
      <c r="AD16" s="232"/>
      <c r="AE16" s="232"/>
      <c r="AF16" s="232"/>
      <c r="AG16" s="239"/>
      <c r="AH16" s="55"/>
      <c r="AI16" s="35"/>
      <c r="AJ16" s="388"/>
      <c r="AK16" s="383"/>
      <c r="AL16" s="383"/>
      <c r="AM16" s="383"/>
      <c r="AN16" s="383"/>
      <c r="AO16" s="429"/>
      <c r="AP16" s="231"/>
      <c r="AQ16" s="232"/>
      <c r="AR16" s="232"/>
      <c r="AS16" s="232"/>
      <c r="AT16" s="232"/>
      <c r="AU16" s="232"/>
      <c r="AV16" s="232"/>
      <c r="AW16" s="232"/>
      <c r="AX16" s="239"/>
      <c r="AY16" s="47"/>
      <c r="AZ16" s="384"/>
      <c r="BA16" s="345"/>
    </row>
    <row r="17" spans="1:53" ht="27.75" customHeight="1" thickBot="1">
      <c r="A17" s="219" t="str">
        <f>IF('　入　力　画　面　'!L15&gt;0,RIGHT("         "&amp;TEXT('　入　力　画　面　'!L15,"\0"),9),"")</f>
        <v xml:space="preserve">         </v>
      </c>
      <c r="B17" s="389"/>
      <c r="C17" s="381" t="s">
        <v>8</v>
      </c>
      <c r="D17" s="382"/>
      <c r="E17" s="382"/>
      <c r="F17" s="382"/>
      <c r="G17" s="382"/>
      <c r="H17" s="226" t="str">
        <f>MID($A17,1,1)</f>
        <v xml:space="preserve"> </v>
      </c>
      <c r="I17" s="227" t="str">
        <f>MID($A17,2,1)</f>
        <v xml:space="preserve"> </v>
      </c>
      <c r="J17" s="227" t="str">
        <f>MID($A17,3,1)</f>
        <v xml:space="preserve"> </v>
      </c>
      <c r="K17" s="227" t="str">
        <f>MID($A17,4,1)</f>
        <v xml:space="preserve"> </v>
      </c>
      <c r="L17" s="227" t="str">
        <f>MID($A17,5,1)</f>
        <v xml:space="preserve"> </v>
      </c>
      <c r="M17" s="227" t="str">
        <f>MID($A17,6,1)</f>
        <v xml:space="preserve"> </v>
      </c>
      <c r="N17" s="227" t="str">
        <f>MID($A17,7,1)</f>
        <v xml:space="preserve"> </v>
      </c>
      <c r="O17" s="227" t="str">
        <f>MID($A17,8,1)</f>
        <v xml:space="preserve"> </v>
      </c>
      <c r="P17" s="228" t="str">
        <f>MID($A17,9,1)</f>
        <v xml:space="preserve"> </v>
      </c>
      <c r="Q17" s="35"/>
      <c r="R17" s="54"/>
      <c r="S17" s="389"/>
      <c r="T17" s="381" t="s">
        <v>8</v>
      </c>
      <c r="U17" s="382"/>
      <c r="V17" s="382"/>
      <c r="W17" s="382"/>
      <c r="X17" s="397"/>
      <c r="Y17" s="235" t="str">
        <f t="shared" ref="Y17:AG17" si="4">IF(H17="","",H17)</f>
        <v xml:space="preserve"> </v>
      </c>
      <c r="Z17" s="236" t="str">
        <f t="shared" si="4"/>
        <v xml:space="preserve"> </v>
      </c>
      <c r="AA17" s="236" t="str">
        <f t="shared" si="4"/>
        <v xml:space="preserve"> </v>
      </c>
      <c r="AB17" s="236" t="str">
        <f t="shared" si="4"/>
        <v xml:space="preserve"> </v>
      </c>
      <c r="AC17" s="236" t="str">
        <f t="shared" si="4"/>
        <v xml:space="preserve"> </v>
      </c>
      <c r="AD17" s="236" t="str">
        <f t="shared" si="4"/>
        <v xml:space="preserve"> </v>
      </c>
      <c r="AE17" s="236" t="str">
        <f t="shared" si="4"/>
        <v xml:space="preserve"> </v>
      </c>
      <c r="AF17" s="236" t="str">
        <f t="shared" si="4"/>
        <v xml:space="preserve"> </v>
      </c>
      <c r="AG17" s="237" t="str">
        <f t="shared" si="4"/>
        <v xml:space="preserve"> </v>
      </c>
      <c r="AH17" s="55"/>
      <c r="AI17" s="35"/>
      <c r="AJ17" s="389"/>
      <c r="AK17" s="381" t="s">
        <v>8</v>
      </c>
      <c r="AL17" s="382"/>
      <c r="AM17" s="382"/>
      <c r="AN17" s="382"/>
      <c r="AO17" s="397"/>
      <c r="AP17" s="235" t="str">
        <f t="shared" ref="AP17:AX17" si="5">IF(H17="","",H17)</f>
        <v xml:space="preserve"> </v>
      </c>
      <c r="AQ17" s="236" t="str">
        <f t="shared" si="5"/>
        <v xml:space="preserve"> </v>
      </c>
      <c r="AR17" s="236" t="str">
        <f t="shared" si="5"/>
        <v xml:space="preserve"> </v>
      </c>
      <c r="AS17" s="236" t="str">
        <f t="shared" si="5"/>
        <v xml:space="preserve"> </v>
      </c>
      <c r="AT17" s="236" t="str">
        <f t="shared" si="5"/>
        <v xml:space="preserve"> </v>
      </c>
      <c r="AU17" s="236" t="str">
        <f t="shared" si="5"/>
        <v xml:space="preserve"> </v>
      </c>
      <c r="AV17" s="236" t="str">
        <f t="shared" si="5"/>
        <v xml:space="preserve"> </v>
      </c>
      <c r="AW17" s="236" t="str">
        <f t="shared" si="5"/>
        <v xml:space="preserve"> </v>
      </c>
      <c r="AX17" s="237" t="str">
        <f t="shared" si="5"/>
        <v xml:space="preserve"> </v>
      </c>
      <c r="AY17" s="47"/>
      <c r="AZ17" s="384"/>
      <c r="BA17" s="345"/>
    </row>
    <row r="18" spans="1:53" ht="27.75" customHeight="1">
      <c r="B18" s="377" t="s">
        <v>10</v>
      </c>
      <c r="C18" s="378"/>
      <c r="D18" s="378"/>
      <c r="E18" s="378"/>
      <c r="F18" s="378"/>
      <c r="G18" s="379"/>
      <c r="H18" s="393" t="str">
        <f>CONCATENATE('　入　力　画　面　'!M16,'　入　力　画　面　'!O16,'　入　力　画　面　'!Q16,'　入　力　画　面　'!S16,'　入　力　画　面　'!U16,'　入　力　画　面　'!W16,'　入　力　画　面　'!Y16)</f>
        <v>年月日</v>
      </c>
      <c r="I18" s="393"/>
      <c r="J18" s="393"/>
      <c r="K18" s="393"/>
      <c r="L18" s="393"/>
      <c r="M18" s="393"/>
      <c r="N18" s="393"/>
      <c r="O18" s="393"/>
      <c r="P18" s="394"/>
      <c r="Q18" s="35"/>
      <c r="R18" s="54"/>
      <c r="S18" s="427" t="s">
        <v>10</v>
      </c>
      <c r="T18" s="378"/>
      <c r="U18" s="378"/>
      <c r="V18" s="378"/>
      <c r="W18" s="378"/>
      <c r="X18" s="379"/>
      <c r="Y18" s="393" t="str">
        <f>H18</f>
        <v>年月日</v>
      </c>
      <c r="Z18" s="393"/>
      <c r="AA18" s="393"/>
      <c r="AB18" s="393"/>
      <c r="AC18" s="393"/>
      <c r="AD18" s="393"/>
      <c r="AE18" s="393"/>
      <c r="AF18" s="393"/>
      <c r="AG18" s="394"/>
      <c r="AH18" s="55"/>
      <c r="AI18" s="35"/>
      <c r="AJ18" s="427" t="s">
        <v>10</v>
      </c>
      <c r="AK18" s="378"/>
      <c r="AL18" s="378"/>
      <c r="AM18" s="378"/>
      <c r="AN18" s="378"/>
      <c r="AO18" s="379"/>
      <c r="AP18" s="393" t="str">
        <f>H18</f>
        <v>年月日</v>
      </c>
      <c r="AQ18" s="393"/>
      <c r="AR18" s="393"/>
      <c r="AS18" s="393"/>
      <c r="AT18" s="393"/>
      <c r="AU18" s="393"/>
      <c r="AV18" s="393"/>
      <c r="AW18" s="393"/>
      <c r="AX18" s="394"/>
      <c r="AY18" s="47"/>
      <c r="AZ18" s="384"/>
      <c r="BA18" s="345"/>
    </row>
    <row r="19" spans="1:53" ht="11.25" customHeight="1">
      <c r="A19" s="209"/>
      <c r="B19" s="31" t="s">
        <v>13</v>
      </c>
      <c r="C19" s="32"/>
      <c r="D19" s="32"/>
      <c r="E19" s="32"/>
      <c r="F19" s="32"/>
      <c r="G19" s="32"/>
      <c r="H19" s="32"/>
      <c r="I19" s="32"/>
      <c r="J19" s="32"/>
      <c r="K19" s="32"/>
      <c r="L19" s="32"/>
      <c r="M19" s="32"/>
      <c r="N19" s="32"/>
      <c r="O19" s="32"/>
      <c r="P19" s="33"/>
      <c r="Q19" s="35"/>
      <c r="R19" s="54"/>
      <c r="S19" s="30" t="s">
        <v>13</v>
      </c>
      <c r="T19" s="26"/>
      <c r="U19" s="26"/>
      <c r="V19" s="26"/>
      <c r="W19" s="26"/>
      <c r="X19" s="26"/>
      <c r="Y19" s="26"/>
      <c r="Z19" s="26"/>
      <c r="AA19" s="26"/>
      <c r="AB19" s="26"/>
      <c r="AC19" s="26"/>
      <c r="AD19" s="26"/>
      <c r="AE19" s="26"/>
      <c r="AF19" s="26"/>
      <c r="AG19" s="27"/>
      <c r="AH19" s="55"/>
      <c r="AI19" s="35"/>
      <c r="AJ19" s="30" t="s">
        <v>13</v>
      </c>
      <c r="AK19" s="26"/>
      <c r="AL19" s="26"/>
      <c r="AM19" s="26"/>
      <c r="AN19" s="26"/>
      <c r="AO19" s="26"/>
      <c r="AP19" s="26"/>
      <c r="AQ19" s="26"/>
      <c r="AR19" s="26"/>
      <c r="AS19" s="26"/>
      <c r="AT19" s="26"/>
      <c r="AU19" s="26"/>
      <c r="AV19" s="26"/>
      <c r="AW19" s="26"/>
      <c r="AX19" s="27"/>
      <c r="AY19" s="47"/>
      <c r="AZ19" s="384"/>
      <c r="BA19" s="345"/>
    </row>
    <row r="20" spans="1:53" ht="11.25" customHeight="1">
      <c r="A20" s="209"/>
      <c r="B20" s="30" t="s">
        <v>14</v>
      </c>
      <c r="C20" s="26"/>
      <c r="D20" s="26"/>
      <c r="E20" s="26"/>
      <c r="F20" s="26"/>
      <c r="G20" s="26"/>
      <c r="H20" s="26"/>
      <c r="I20" s="26"/>
      <c r="J20" s="26"/>
      <c r="K20" s="26"/>
      <c r="L20" s="26"/>
      <c r="M20" s="26"/>
      <c r="N20" s="26"/>
      <c r="O20" s="26"/>
      <c r="P20" s="27"/>
      <c r="Q20" s="35"/>
      <c r="R20" s="54"/>
      <c r="S20" s="30" t="s">
        <v>14</v>
      </c>
      <c r="T20" s="26"/>
      <c r="U20" s="26"/>
      <c r="V20" s="26"/>
      <c r="W20" s="26"/>
      <c r="X20" s="26"/>
      <c r="Y20" s="26"/>
      <c r="Z20" s="26"/>
      <c r="AA20" s="26"/>
      <c r="AB20" s="26"/>
      <c r="AC20" s="26"/>
      <c r="AD20" s="26"/>
      <c r="AE20" s="26"/>
      <c r="AF20" s="26"/>
      <c r="AG20" s="27"/>
      <c r="AH20" s="55"/>
      <c r="AI20" s="35"/>
      <c r="AJ20" s="30" t="s">
        <v>14</v>
      </c>
      <c r="AK20" s="26"/>
      <c r="AL20" s="26"/>
      <c r="AM20" s="26"/>
      <c r="AN20" s="26"/>
      <c r="AO20" s="26"/>
      <c r="AP20" s="26"/>
      <c r="AQ20" s="26"/>
      <c r="AR20" s="26"/>
      <c r="AS20" s="26"/>
      <c r="AT20" s="26"/>
      <c r="AU20" s="26"/>
      <c r="AV20" s="26"/>
      <c r="AW20" s="26"/>
      <c r="AX20" s="27"/>
      <c r="AY20" s="47"/>
      <c r="BA20" s="345"/>
    </row>
    <row r="21" spans="1:53" ht="41.25" customHeight="1">
      <c r="A21" s="209"/>
      <c r="B21" s="25"/>
      <c r="C21" s="477" t="str">
        <f>CONCATENATE('　入　力　画　面　'!C19,"　",'　入　力　画　面　'!C20)</f>
        <v>　</v>
      </c>
      <c r="D21" s="477"/>
      <c r="E21" s="477"/>
      <c r="F21" s="477"/>
      <c r="G21" s="477"/>
      <c r="H21" s="477"/>
      <c r="I21" s="477"/>
      <c r="J21" s="477"/>
      <c r="K21" s="477"/>
      <c r="L21" s="477"/>
      <c r="M21" s="477"/>
      <c r="N21" s="477"/>
      <c r="O21" s="477"/>
      <c r="P21" s="27"/>
      <c r="Q21" s="35"/>
      <c r="R21" s="54"/>
      <c r="S21" s="25"/>
      <c r="T21" s="477" t="str">
        <f>C21</f>
        <v>　</v>
      </c>
      <c r="U21" s="477"/>
      <c r="V21" s="477"/>
      <c r="W21" s="477"/>
      <c r="X21" s="477"/>
      <c r="Y21" s="477"/>
      <c r="Z21" s="477"/>
      <c r="AA21" s="477"/>
      <c r="AB21" s="477"/>
      <c r="AC21" s="477"/>
      <c r="AD21" s="477"/>
      <c r="AE21" s="477"/>
      <c r="AF21" s="477"/>
      <c r="AG21" s="27"/>
      <c r="AH21" s="55"/>
      <c r="AI21" s="35"/>
      <c r="AJ21" s="25"/>
      <c r="AK21" s="477" t="str">
        <f>C21</f>
        <v>　</v>
      </c>
      <c r="AL21" s="477"/>
      <c r="AM21" s="477"/>
      <c r="AN21" s="477"/>
      <c r="AO21" s="477"/>
      <c r="AP21" s="477"/>
      <c r="AQ21" s="477"/>
      <c r="AR21" s="477"/>
      <c r="AS21" s="477"/>
      <c r="AT21" s="477"/>
      <c r="AU21" s="477"/>
      <c r="AV21" s="477"/>
      <c r="AW21" s="477"/>
      <c r="AX21" s="27"/>
      <c r="AY21" s="47"/>
      <c r="BA21" s="345"/>
    </row>
    <row r="22" spans="1:53">
      <c r="A22" s="209"/>
      <c r="B22" s="30" t="s">
        <v>54</v>
      </c>
      <c r="C22" s="26"/>
      <c r="D22" s="26"/>
      <c r="E22" s="26"/>
      <c r="F22" s="26"/>
      <c r="G22" s="26"/>
      <c r="H22" s="26"/>
      <c r="I22" s="26"/>
      <c r="J22" s="26"/>
      <c r="K22" s="26"/>
      <c r="L22" s="26"/>
      <c r="M22" s="26"/>
      <c r="N22" s="26"/>
      <c r="O22" s="26"/>
      <c r="P22" s="27"/>
      <c r="Q22" s="35"/>
      <c r="R22" s="54"/>
      <c r="S22" s="30" t="s">
        <v>55</v>
      </c>
      <c r="T22" s="26"/>
      <c r="U22" s="26"/>
      <c r="V22" s="26"/>
      <c r="W22" s="26"/>
      <c r="X22" s="26"/>
      <c r="Y22" s="26"/>
      <c r="Z22" s="26"/>
      <c r="AA22" s="26"/>
      <c r="AB22" s="26"/>
      <c r="AC22" s="26"/>
      <c r="AD22" s="26"/>
      <c r="AE22" s="26"/>
      <c r="AF22" s="26"/>
      <c r="AG22" s="27"/>
      <c r="AH22" s="55"/>
      <c r="AI22" s="35"/>
      <c r="AJ22" s="30" t="s">
        <v>55</v>
      </c>
      <c r="AK22" s="26"/>
      <c r="AL22" s="26"/>
      <c r="AM22" s="26"/>
      <c r="AN22" s="26"/>
      <c r="AO22" s="26"/>
      <c r="AP22" s="26"/>
      <c r="AQ22" s="26"/>
      <c r="AR22" s="26"/>
      <c r="AS22" s="26"/>
      <c r="AT22" s="26"/>
      <c r="AU22" s="26"/>
      <c r="AV22" s="26"/>
      <c r="AW22" s="26"/>
      <c r="AX22" s="27"/>
      <c r="AY22" s="47"/>
      <c r="BA22" s="345"/>
    </row>
    <row r="23" spans="1:53" ht="28.5" customHeight="1">
      <c r="A23" s="209"/>
      <c r="B23" s="25"/>
      <c r="C23" s="476">
        <f>'　入　力　画　面　'!C22</f>
        <v>0</v>
      </c>
      <c r="D23" s="476"/>
      <c r="E23" s="476"/>
      <c r="F23" s="476"/>
      <c r="G23" s="476"/>
      <c r="H23" s="476"/>
      <c r="I23" s="476"/>
      <c r="J23" s="476"/>
      <c r="K23" s="476"/>
      <c r="L23" s="476"/>
      <c r="M23" s="476"/>
      <c r="N23" s="476"/>
      <c r="O23" s="436" t="s">
        <v>15</v>
      </c>
      <c r="P23" s="475"/>
      <c r="Q23" s="35"/>
      <c r="R23" s="54"/>
      <c r="S23" s="25"/>
      <c r="T23" s="476">
        <f>C23</f>
        <v>0</v>
      </c>
      <c r="U23" s="476"/>
      <c r="V23" s="476"/>
      <c r="W23" s="476"/>
      <c r="X23" s="476"/>
      <c r="Y23" s="476"/>
      <c r="Z23" s="476"/>
      <c r="AA23" s="476"/>
      <c r="AB23" s="476"/>
      <c r="AC23" s="476"/>
      <c r="AD23" s="476"/>
      <c r="AE23" s="476"/>
      <c r="AF23" s="40"/>
      <c r="AG23" s="27"/>
      <c r="AH23" s="55"/>
      <c r="AI23" s="35"/>
      <c r="AJ23" s="25"/>
      <c r="AK23" s="476">
        <f>C23</f>
        <v>0</v>
      </c>
      <c r="AL23" s="476"/>
      <c r="AM23" s="476"/>
      <c r="AN23" s="476"/>
      <c r="AO23" s="476"/>
      <c r="AP23" s="476"/>
      <c r="AQ23" s="476"/>
      <c r="AR23" s="476"/>
      <c r="AS23" s="476"/>
      <c r="AT23" s="476"/>
      <c r="AU23" s="476"/>
      <c r="AV23" s="476"/>
      <c r="AW23" s="436" t="s">
        <v>48</v>
      </c>
      <c r="AX23" s="475"/>
      <c r="AY23" s="47"/>
      <c r="BA23" s="345"/>
    </row>
    <row r="24" spans="1:53" ht="6" customHeight="1" thickBot="1">
      <c r="A24" s="209"/>
      <c r="B24" s="28"/>
      <c r="C24" s="29"/>
      <c r="D24" s="29"/>
      <c r="E24" s="29"/>
      <c r="F24" s="29"/>
      <c r="G24" s="29"/>
      <c r="H24" s="29"/>
      <c r="I24" s="26"/>
      <c r="J24" s="26"/>
      <c r="K24" s="26"/>
      <c r="L24" s="26"/>
      <c r="M24" s="26"/>
      <c r="N24" s="26"/>
      <c r="O24" s="26"/>
      <c r="P24" s="27"/>
      <c r="Q24" s="35"/>
      <c r="R24" s="54"/>
      <c r="S24" s="25"/>
      <c r="T24" s="26"/>
      <c r="U24" s="26"/>
      <c r="V24" s="26"/>
      <c r="W24" s="26"/>
      <c r="X24" s="26"/>
      <c r="Y24" s="26"/>
      <c r="Z24" s="26"/>
      <c r="AA24" s="26"/>
      <c r="AB24" s="26"/>
      <c r="AC24" s="26"/>
      <c r="AD24" s="26"/>
      <c r="AE24" s="26"/>
      <c r="AF24" s="26"/>
      <c r="AG24" s="27"/>
      <c r="AH24" s="55"/>
      <c r="AI24" s="35"/>
      <c r="AJ24" s="25"/>
      <c r="AK24" s="26"/>
      <c r="AL24" s="26"/>
      <c r="AM24" s="26"/>
      <c r="AN24" s="26"/>
      <c r="AO24" s="26"/>
      <c r="AP24" s="26"/>
      <c r="AQ24" s="26"/>
      <c r="AR24" s="26"/>
      <c r="AS24" s="26"/>
      <c r="AT24" s="26"/>
      <c r="AU24" s="26"/>
      <c r="AV24" s="26"/>
      <c r="AW24" s="26"/>
      <c r="AX24" s="27"/>
      <c r="AY24" s="47"/>
      <c r="BA24" s="345"/>
    </row>
    <row r="25" spans="1:53" ht="19.5" customHeight="1">
      <c r="A25" s="209"/>
      <c r="B25" s="455" t="s">
        <v>39</v>
      </c>
      <c r="C25" s="455"/>
      <c r="D25" s="455"/>
      <c r="E25" s="455"/>
      <c r="F25" s="455"/>
      <c r="G25" s="455"/>
      <c r="H25" s="455"/>
      <c r="I25" s="453" t="s">
        <v>35</v>
      </c>
      <c r="J25" s="444" t="str">
        <f>IF(A26=1,"入力項目に不備があるため印刷できません。","")</f>
        <v>入力項目に不備があるため印刷できません。</v>
      </c>
      <c r="K25" s="445"/>
      <c r="L25" s="445"/>
      <c r="M25" s="445"/>
      <c r="N25" s="445"/>
      <c r="O25" s="445"/>
      <c r="P25" s="446"/>
      <c r="Q25" s="35"/>
      <c r="R25" s="54"/>
      <c r="S25" s="466" t="s">
        <v>38</v>
      </c>
      <c r="T25" s="467"/>
      <c r="U25" s="467"/>
      <c r="V25" s="467"/>
      <c r="W25" s="467"/>
      <c r="X25" s="467"/>
      <c r="Y25" s="467"/>
      <c r="Z25" s="472" t="s">
        <v>35</v>
      </c>
      <c r="AA25" s="444" t="str">
        <f>J25</f>
        <v>入力項目に不備があるため印刷できません。</v>
      </c>
      <c r="AB25" s="445"/>
      <c r="AC25" s="445"/>
      <c r="AD25" s="445"/>
      <c r="AE25" s="445"/>
      <c r="AF25" s="445"/>
      <c r="AG25" s="446"/>
      <c r="AH25" s="55"/>
      <c r="AI25" s="35"/>
      <c r="AJ25" s="443" t="s">
        <v>123</v>
      </c>
      <c r="AK25" s="438"/>
      <c r="AL25" s="438"/>
      <c r="AM25" s="438"/>
      <c r="AN25" s="438"/>
      <c r="AO25" s="438"/>
      <c r="AP25" s="438"/>
      <c r="AQ25" s="472" t="s">
        <v>35</v>
      </c>
      <c r="AR25" s="444" t="str">
        <f>J25</f>
        <v>入力項目に不備があるため印刷できません。</v>
      </c>
      <c r="AS25" s="445"/>
      <c r="AT25" s="445"/>
      <c r="AU25" s="445"/>
      <c r="AV25" s="445"/>
      <c r="AW25" s="445"/>
      <c r="AX25" s="446"/>
      <c r="AY25" s="47"/>
      <c r="BA25" s="345"/>
    </row>
    <row r="26" spans="1:53" ht="19.5" customHeight="1">
      <c r="A26" s="209">
        <f>IF('　入　力　画　面　'!AE9="不備あり",1,"")</f>
        <v>1</v>
      </c>
      <c r="B26" s="72"/>
      <c r="C26" s="72"/>
      <c r="D26" s="72"/>
      <c r="E26" s="72"/>
      <c r="F26" s="72"/>
      <c r="G26" s="72"/>
      <c r="H26" s="213"/>
      <c r="I26" s="453"/>
      <c r="J26" s="447"/>
      <c r="K26" s="448"/>
      <c r="L26" s="448"/>
      <c r="M26" s="448"/>
      <c r="N26" s="448"/>
      <c r="O26" s="448"/>
      <c r="P26" s="449"/>
      <c r="Q26" s="35"/>
      <c r="R26" s="54"/>
      <c r="S26" s="456" t="s">
        <v>40</v>
      </c>
      <c r="T26" s="457"/>
      <c r="U26" s="460" t="s">
        <v>41</v>
      </c>
      <c r="V26" s="461"/>
      <c r="W26" s="461"/>
      <c r="X26" s="461"/>
      <c r="Y26" s="462"/>
      <c r="Z26" s="472"/>
      <c r="AA26" s="447"/>
      <c r="AB26" s="448"/>
      <c r="AC26" s="448"/>
      <c r="AD26" s="448"/>
      <c r="AE26" s="448"/>
      <c r="AF26" s="448"/>
      <c r="AG26" s="449"/>
      <c r="AH26" s="55"/>
      <c r="AI26" s="35"/>
      <c r="AJ26" s="437" t="s">
        <v>43</v>
      </c>
      <c r="AK26" s="438"/>
      <c r="AL26" s="438"/>
      <c r="AM26" s="438"/>
      <c r="AN26" s="438"/>
      <c r="AO26" s="438"/>
      <c r="AP26" s="438"/>
      <c r="AQ26" s="472"/>
      <c r="AR26" s="447"/>
      <c r="AS26" s="448"/>
      <c r="AT26" s="448"/>
      <c r="AU26" s="448"/>
      <c r="AV26" s="448"/>
      <c r="AW26" s="448"/>
      <c r="AX26" s="449"/>
      <c r="AY26" s="47"/>
      <c r="BA26" s="345"/>
    </row>
    <row r="27" spans="1:53" ht="19.5" customHeight="1" thickBot="1">
      <c r="A27" s="209"/>
      <c r="B27" s="72"/>
      <c r="C27" s="72"/>
      <c r="D27" s="72"/>
      <c r="E27" s="72"/>
      <c r="F27" s="72"/>
      <c r="G27" s="72"/>
      <c r="H27" s="213"/>
      <c r="I27" s="453"/>
      <c r="J27" s="447"/>
      <c r="K27" s="448"/>
      <c r="L27" s="448"/>
      <c r="M27" s="448"/>
      <c r="N27" s="448"/>
      <c r="O27" s="448"/>
      <c r="P27" s="449"/>
      <c r="Q27" s="35"/>
      <c r="R27" s="54"/>
      <c r="S27" s="458"/>
      <c r="T27" s="459"/>
      <c r="U27" s="463" t="s">
        <v>26</v>
      </c>
      <c r="V27" s="464"/>
      <c r="W27" s="464"/>
      <c r="X27" s="464"/>
      <c r="Y27" s="465"/>
      <c r="Z27" s="472"/>
      <c r="AA27" s="447"/>
      <c r="AB27" s="448"/>
      <c r="AC27" s="448"/>
      <c r="AD27" s="448"/>
      <c r="AE27" s="448"/>
      <c r="AF27" s="448"/>
      <c r="AG27" s="449"/>
      <c r="AH27" s="55"/>
      <c r="AI27" s="35"/>
      <c r="AJ27" s="439"/>
      <c r="AK27" s="440"/>
      <c r="AL27" s="440"/>
      <c r="AM27" s="440"/>
      <c r="AN27" s="440"/>
      <c r="AO27" s="440"/>
      <c r="AP27" s="440"/>
      <c r="AQ27" s="472"/>
      <c r="AR27" s="447"/>
      <c r="AS27" s="448"/>
      <c r="AT27" s="448"/>
      <c r="AU27" s="448"/>
      <c r="AV27" s="448"/>
      <c r="AW27" s="448"/>
      <c r="AX27" s="449"/>
      <c r="AY27" s="47"/>
      <c r="BA27" s="345"/>
    </row>
    <row r="28" spans="1:53" ht="13.5" customHeight="1">
      <c r="A28" s="209"/>
      <c r="B28" s="26"/>
      <c r="C28" s="26"/>
      <c r="D28" s="26"/>
      <c r="E28" s="26"/>
      <c r="F28" s="26"/>
      <c r="G28" s="26"/>
      <c r="H28" s="26"/>
      <c r="I28" s="453"/>
      <c r="J28" s="447"/>
      <c r="K28" s="448"/>
      <c r="L28" s="448"/>
      <c r="M28" s="448"/>
      <c r="N28" s="448"/>
      <c r="O28" s="448"/>
      <c r="P28" s="449"/>
      <c r="Q28" s="35"/>
      <c r="R28" s="54"/>
      <c r="S28" s="26"/>
      <c r="T28" s="26"/>
      <c r="U28" s="26"/>
      <c r="V28" s="26"/>
      <c r="W28" s="26"/>
      <c r="X28" s="26"/>
      <c r="Y28" s="34"/>
      <c r="Z28" s="473"/>
      <c r="AA28" s="447"/>
      <c r="AB28" s="448"/>
      <c r="AC28" s="448"/>
      <c r="AD28" s="448"/>
      <c r="AE28" s="448"/>
      <c r="AF28" s="448"/>
      <c r="AG28" s="449"/>
      <c r="AH28" s="55"/>
      <c r="AI28" s="35"/>
      <c r="AJ28" s="441" t="s">
        <v>44</v>
      </c>
      <c r="AK28" s="441"/>
      <c r="AL28" s="441"/>
      <c r="AM28" s="441"/>
      <c r="AN28" s="441"/>
      <c r="AO28" s="441"/>
      <c r="AP28" s="442"/>
      <c r="AQ28" s="473"/>
      <c r="AR28" s="447"/>
      <c r="AS28" s="448"/>
      <c r="AT28" s="448"/>
      <c r="AU28" s="448"/>
      <c r="AV28" s="448"/>
      <c r="AW28" s="448"/>
      <c r="AX28" s="449"/>
      <c r="AY28" s="47"/>
      <c r="BA28" s="345"/>
    </row>
    <row r="29" spans="1:53" ht="13.5" customHeight="1">
      <c r="A29" s="209"/>
      <c r="B29" s="26"/>
      <c r="C29" s="26"/>
      <c r="D29" s="26"/>
      <c r="E29" s="26"/>
      <c r="F29" s="26"/>
      <c r="G29" s="26"/>
      <c r="H29" s="26"/>
      <c r="I29" s="453"/>
      <c r="J29" s="447"/>
      <c r="K29" s="448"/>
      <c r="L29" s="448"/>
      <c r="M29" s="448"/>
      <c r="N29" s="448"/>
      <c r="O29" s="448"/>
      <c r="P29" s="449"/>
      <c r="Q29" s="35"/>
      <c r="R29" s="54"/>
      <c r="S29" s="26"/>
      <c r="T29" s="26"/>
      <c r="U29" s="26"/>
      <c r="V29" s="26"/>
      <c r="W29" s="26"/>
      <c r="X29" s="26"/>
      <c r="Y29" s="27"/>
      <c r="Z29" s="473"/>
      <c r="AA29" s="447"/>
      <c r="AB29" s="448"/>
      <c r="AC29" s="448"/>
      <c r="AD29" s="448"/>
      <c r="AE29" s="448"/>
      <c r="AF29" s="448"/>
      <c r="AG29" s="449"/>
      <c r="AH29" s="55"/>
      <c r="AI29" s="35"/>
      <c r="AJ29" s="35"/>
      <c r="AK29" s="38" t="s">
        <v>45</v>
      </c>
      <c r="AL29" s="36"/>
      <c r="AM29" s="36"/>
      <c r="AN29" s="36"/>
      <c r="AO29" s="36"/>
      <c r="AP29" s="37"/>
      <c r="AQ29" s="473"/>
      <c r="AR29" s="447"/>
      <c r="AS29" s="448"/>
      <c r="AT29" s="448"/>
      <c r="AU29" s="448"/>
      <c r="AV29" s="448"/>
      <c r="AW29" s="448"/>
      <c r="AX29" s="449"/>
      <c r="AY29" s="47"/>
      <c r="BA29" s="345"/>
    </row>
    <row r="30" spans="1:53" ht="13.5" customHeight="1" thickBot="1">
      <c r="A30" s="209"/>
      <c r="B30" s="26"/>
      <c r="C30" s="26"/>
      <c r="D30" s="26"/>
      <c r="E30" s="26"/>
      <c r="F30" s="26"/>
      <c r="G30" s="26"/>
      <c r="H30" s="26"/>
      <c r="I30" s="454"/>
      <c r="J30" s="450"/>
      <c r="K30" s="451"/>
      <c r="L30" s="451"/>
      <c r="M30" s="451"/>
      <c r="N30" s="451"/>
      <c r="O30" s="451"/>
      <c r="P30" s="452"/>
      <c r="Q30" s="35"/>
      <c r="R30" s="469" t="s">
        <v>52</v>
      </c>
      <c r="S30" s="470"/>
      <c r="T30" s="470"/>
      <c r="U30" s="470"/>
      <c r="V30" s="470"/>
      <c r="W30" s="470"/>
      <c r="X30" s="470"/>
      <c r="Y30" s="471"/>
      <c r="Z30" s="474"/>
      <c r="AA30" s="450"/>
      <c r="AB30" s="451"/>
      <c r="AC30" s="451"/>
      <c r="AD30" s="451"/>
      <c r="AE30" s="451"/>
      <c r="AF30" s="451"/>
      <c r="AG30" s="452"/>
      <c r="AH30" s="55"/>
      <c r="AI30" s="35"/>
      <c r="AJ30" s="35"/>
      <c r="AK30" s="39" t="s">
        <v>46</v>
      </c>
      <c r="AL30" s="36"/>
      <c r="AM30" s="36"/>
      <c r="AN30" s="36"/>
      <c r="AO30" s="36"/>
      <c r="AP30" s="37"/>
      <c r="AQ30" s="474"/>
      <c r="AR30" s="450"/>
      <c r="AS30" s="451"/>
      <c r="AT30" s="451"/>
      <c r="AU30" s="451"/>
      <c r="AV30" s="451"/>
      <c r="AW30" s="451"/>
      <c r="AX30" s="452"/>
      <c r="AY30" s="47"/>
      <c r="BA30" s="345"/>
    </row>
    <row r="31" spans="1:53" ht="20.25" customHeight="1">
      <c r="A31" s="209"/>
      <c r="B31" s="436" t="s">
        <v>36</v>
      </c>
      <c r="C31" s="436"/>
      <c r="D31" s="436"/>
      <c r="E31" s="436"/>
      <c r="F31" s="436"/>
      <c r="G31" s="436"/>
      <c r="H31" s="436"/>
      <c r="I31" s="357" t="s">
        <v>37</v>
      </c>
      <c r="J31" s="357"/>
      <c r="K31" s="357"/>
      <c r="L31" s="357"/>
      <c r="M31" s="357"/>
      <c r="N31" s="357"/>
      <c r="O31" s="357"/>
      <c r="P31" s="357"/>
      <c r="Q31" s="35"/>
      <c r="R31" s="54"/>
      <c r="S31" s="436" t="s">
        <v>36</v>
      </c>
      <c r="T31" s="436"/>
      <c r="U31" s="436"/>
      <c r="V31" s="436"/>
      <c r="W31" s="436"/>
      <c r="X31" s="436"/>
      <c r="Y31" s="436"/>
      <c r="Z31" s="468" t="s">
        <v>42</v>
      </c>
      <c r="AA31" s="468"/>
      <c r="AB31" s="468"/>
      <c r="AC31" s="468"/>
      <c r="AD31" s="468"/>
      <c r="AE31" s="468"/>
      <c r="AF31" s="468"/>
      <c r="AG31" s="468"/>
      <c r="AH31" s="55"/>
      <c r="AI31" s="35"/>
      <c r="AJ31" s="436" t="s">
        <v>36</v>
      </c>
      <c r="AK31" s="436"/>
      <c r="AL31" s="436"/>
      <c r="AM31" s="436"/>
      <c r="AN31" s="436"/>
      <c r="AO31" s="436"/>
      <c r="AP31" s="436"/>
      <c r="AQ31" s="357" t="s">
        <v>47</v>
      </c>
      <c r="AR31" s="357"/>
      <c r="AS31" s="357"/>
      <c r="AT31" s="357"/>
      <c r="AU31" s="357"/>
      <c r="AV31" s="357"/>
      <c r="AW31" s="357"/>
      <c r="AX31" s="357"/>
      <c r="AY31" s="47"/>
      <c r="BA31" s="345"/>
    </row>
    <row r="32" spans="1:53" ht="5.25" customHeight="1">
      <c r="A32" s="210"/>
      <c r="B32" s="48"/>
      <c r="C32" s="48"/>
      <c r="D32" s="48"/>
      <c r="E32" s="48"/>
      <c r="F32" s="48"/>
      <c r="G32" s="48"/>
      <c r="H32" s="48"/>
      <c r="I32" s="48"/>
      <c r="J32" s="48"/>
      <c r="K32" s="48"/>
      <c r="L32" s="48"/>
      <c r="M32" s="48"/>
      <c r="N32" s="48"/>
      <c r="O32" s="48"/>
      <c r="P32" s="48"/>
      <c r="Q32" s="50"/>
      <c r="R32" s="56"/>
      <c r="S32" s="48"/>
      <c r="T32" s="48"/>
      <c r="U32" s="48"/>
      <c r="V32" s="48"/>
      <c r="W32" s="48"/>
      <c r="X32" s="48"/>
      <c r="Y32" s="48"/>
      <c r="Z32" s="48"/>
      <c r="AA32" s="48"/>
      <c r="AB32" s="48"/>
      <c r="AC32" s="48"/>
      <c r="AD32" s="48"/>
      <c r="AE32" s="48"/>
      <c r="AF32" s="48"/>
      <c r="AG32" s="48"/>
      <c r="AH32" s="57"/>
      <c r="AI32" s="50"/>
      <c r="AJ32" s="48"/>
      <c r="AK32" s="48"/>
      <c r="AL32" s="48"/>
      <c r="AM32" s="48"/>
      <c r="AN32" s="48"/>
      <c r="AO32" s="48"/>
      <c r="AP32" s="48"/>
      <c r="AQ32" s="48"/>
      <c r="AR32" s="48"/>
      <c r="AS32" s="48"/>
      <c r="AT32" s="48"/>
      <c r="AU32" s="48"/>
      <c r="AV32" s="48"/>
      <c r="AW32" s="48"/>
      <c r="AX32" s="48"/>
      <c r="AY32" s="49"/>
    </row>
    <row r="33" spans="1:53" ht="17.25" customHeight="1">
      <c r="A33" s="435" t="s">
        <v>78</v>
      </c>
      <c r="B33" s="435"/>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5"/>
      <c r="AS33" s="435"/>
      <c r="AT33" s="435"/>
      <c r="AU33" s="435"/>
      <c r="AV33" s="435"/>
      <c r="AW33" s="435"/>
      <c r="AX33" s="435"/>
      <c r="AY33" s="435"/>
    </row>
    <row r="34" spans="1:53" s="215" customFormat="1" ht="15.75" customHeight="1">
      <c r="A34" s="346" t="s">
        <v>127</v>
      </c>
      <c r="B34" s="346"/>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row>
    <row r="35" spans="1:53" s="215" customFormat="1" ht="44.25" customHeight="1">
      <c r="A35" s="346" t="s">
        <v>128</v>
      </c>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218"/>
    </row>
    <row r="36" spans="1:53" s="215" customFormat="1" ht="6.75" customHeight="1">
      <c r="A36" s="216"/>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row>
    <row r="37" spans="1:53" ht="7.5" customHeight="1"/>
  </sheetData>
  <sheetProtection algorithmName="SHA-512" hashValue="EOqyR+igQJQAqAYdvoW0dDu8/pDH0eVxsmBdiALWKxQgcXn62i4GhYASZTyF1baAx7UwotZl+TcjgeaPnFiJFQ==" saltValue="5of2K11Nplk5bpzx19XxDQ==" spinCount="100000" sheet="1" selectLockedCells="1" selectUnlockedCells="1"/>
  <mergeCells count="127">
    <mergeCell ref="C21:O21"/>
    <mergeCell ref="Y18:AG18"/>
    <mergeCell ref="M12:M13"/>
    <mergeCell ref="T15:X15"/>
    <mergeCell ref="T14:X14"/>
    <mergeCell ref="P12:P13"/>
    <mergeCell ref="Z25:Z30"/>
    <mergeCell ref="O12:O13"/>
    <mergeCell ref="K12:K13"/>
    <mergeCell ref="O23:P23"/>
    <mergeCell ref="C23:N23"/>
    <mergeCell ref="T11:X12"/>
    <mergeCell ref="T13:X13"/>
    <mergeCell ref="T21:AF21"/>
    <mergeCell ref="S18:X18"/>
    <mergeCell ref="AD12:AD13"/>
    <mergeCell ref="AW23:AX23"/>
    <mergeCell ref="AK23:AV23"/>
    <mergeCell ref="AK21:AW21"/>
    <mergeCell ref="AS12:AS13"/>
    <mergeCell ref="AE12:AE13"/>
    <mergeCell ref="AF12:AF13"/>
    <mergeCell ref="T16:X16"/>
    <mergeCell ref="AW12:AW13"/>
    <mergeCell ref="AK11:AO12"/>
    <mergeCell ref="AT12:AT13"/>
    <mergeCell ref="AG12:AG13"/>
    <mergeCell ref="AP12:AP13"/>
    <mergeCell ref="T23:AE23"/>
    <mergeCell ref="Z12:Z13"/>
    <mergeCell ref="AA12:AA13"/>
    <mergeCell ref="AB12:AB13"/>
    <mergeCell ref="AC12:AC13"/>
    <mergeCell ref="A33:AY33"/>
    <mergeCell ref="AJ31:AP31"/>
    <mergeCell ref="AQ31:AX31"/>
    <mergeCell ref="AJ26:AP27"/>
    <mergeCell ref="AJ28:AP28"/>
    <mergeCell ref="AJ25:AP25"/>
    <mergeCell ref="AR25:AX30"/>
    <mergeCell ref="B31:H31"/>
    <mergeCell ref="I25:I30"/>
    <mergeCell ref="B25:H25"/>
    <mergeCell ref="S26:T27"/>
    <mergeCell ref="U26:Y26"/>
    <mergeCell ref="U27:Y27"/>
    <mergeCell ref="S25:Y25"/>
    <mergeCell ref="S31:Y31"/>
    <mergeCell ref="Z31:AG31"/>
    <mergeCell ref="R30:Y30"/>
    <mergeCell ref="AQ25:AQ30"/>
    <mergeCell ref="J25:P30"/>
    <mergeCell ref="AA25:AG30"/>
    <mergeCell ref="AQ2:AX3"/>
    <mergeCell ref="S2:X2"/>
    <mergeCell ref="AQ7:AX7"/>
    <mergeCell ref="AJ7:AP7"/>
    <mergeCell ref="Z7:AG7"/>
    <mergeCell ref="S3:X3"/>
    <mergeCell ref="S4:X4"/>
    <mergeCell ref="AJ2:AO2"/>
    <mergeCell ref="AJ3:AO3"/>
    <mergeCell ref="AJ4:AO4"/>
    <mergeCell ref="AQ10:AX10"/>
    <mergeCell ref="AJ18:AO18"/>
    <mergeCell ref="AJ11:AJ17"/>
    <mergeCell ref="AJ8:AP8"/>
    <mergeCell ref="AJ9:AP10"/>
    <mergeCell ref="AK13:AO13"/>
    <mergeCell ref="AK16:AO16"/>
    <mergeCell ref="AU12:AU13"/>
    <mergeCell ref="AV12:AV13"/>
    <mergeCell ref="AP18:AX18"/>
    <mergeCell ref="AK15:AO15"/>
    <mergeCell ref="AK17:AO17"/>
    <mergeCell ref="AX12:AX13"/>
    <mergeCell ref="AQ12:AQ13"/>
    <mergeCell ref="AK14:AO14"/>
    <mergeCell ref="AR12:AR13"/>
    <mergeCell ref="Z10:AG10"/>
    <mergeCell ref="S11:S17"/>
    <mergeCell ref="S9:Y10"/>
    <mergeCell ref="H18:P18"/>
    <mergeCell ref="B9:H10"/>
    <mergeCell ref="Y12:Y13"/>
    <mergeCell ref="T17:X17"/>
    <mergeCell ref="B2:G2"/>
    <mergeCell ref="B3:G3"/>
    <mergeCell ref="B4:G4"/>
    <mergeCell ref="B7:H7"/>
    <mergeCell ref="B8:H8"/>
    <mergeCell ref="I7:P7"/>
    <mergeCell ref="I8:P8"/>
    <mergeCell ref="I2:P3"/>
    <mergeCell ref="I10:P10"/>
    <mergeCell ref="Z2:AG3"/>
    <mergeCell ref="B11:B17"/>
    <mergeCell ref="C14:G14"/>
    <mergeCell ref="N12:N13"/>
    <mergeCell ref="H12:H13"/>
    <mergeCell ref="I12:I13"/>
    <mergeCell ref="C11:G12"/>
    <mergeCell ref="J12:J13"/>
    <mergeCell ref="BA3:BA31"/>
    <mergeCell ref="A35:AZ35"/>
    <mergeCell ref="A34:BA34"/>
    <mergeCell ref="I9:P9"/>
    <mergeCell ref="AQ8:AX8"/>
    <mergeCell ref="AQ9:AX9"/>
    <mergeCell ref="AW4:AX5"/>
    <mergeCell ref="I31:P31"/>
    <mergeCell ref="AF4:AG5"/>
    <mergeCell ref="AQ4:AV5"/>
    <mergeCell ref="Z8:AG8"/>
    <mergeCell ref="I4:N5"/>
    <mergeCell ref="O4:P5"/>
    <mergeCell ref="Z4:AE5"/>
    <mergeCell ref="S8:Y8"/>
    <mergeCell ref="S7:Y7"/>
    <mergeCell ref="L12:L13"/>
    <mergeCell ref="C13:G13"/>
    <mergeCell ref="B18:G18"/>
    <mergeCell ref="C15:G15"/>
    <mergeCell ref="C17:G17"/>
    <mergeCell ref="C16:G16"/>
    <mergeCell ref="AZ10:AZ19"/>
    <mergeCell ref="Z9:AG9"/>
  </mergeCells>
  <phoneticPr fontId="1"/>
  <conditionalFormatting sqref="B7:AX23">
    <cfRule type="expression" dxfId="0" priority="1" stopIfTrue="1">
      <formula>$A$26=1</formula>
    </cfRule>
  </conditionalFormatting>
  <pageMargins left="0" right="0"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G61"/>
  <sheetViews>
    <sheetView showGridLines="0" workbookViewId="0">
      <selection activeCell="M10" sqref="M10:P10"/>
    </sheetView>
  </sheetViews>
  <sheetFormatPr defaultColWidth="2.25" defaultRowHeight="15" customHeight="1"/>
  <cols>
    <col min="1" max="59" width="2.25" style="64" customWidth="1"/>
  </cols>
  <sheetData>
    <row r="1" spans="1:59" s="59" customFormat="1" ht="15.75" customHeight="1" thickBot="1">
      <c r="A1" s="58"/>
      <c r="B1" s="58"/>
      <c r="C1" s="58"/>
      <c r="D1" s="58"/>
      <c r="E1" s="58"/>
      <c r="F1" s="58"/>
      <c r="G1" s="58"/>
      <c r="H1" s="58"/>
      <c r="I1" s="58"/>
      <c r="J1" s="58"/>
      <c r="K1" s="58"/>
      <c r="L1" s="58"/>
      <c r="M1" s="58"/>
      <c r="N1" s="58"/>
      <c r="O1" s="58"/>
      <c r="P1" s="58"/>
      <c r="Q1" s="58"/>
      <c r="R1" s="70"/>
      <c r="T1" s="73"/>
      <c r="U1" s="70"/>
      <c r="V1" s="70"/>
      <c r="W1" s="70"/>
      <c r="X1" s="70"/>
      <c r="Y1" s="70"/>
      <c r="Z1" s="70"/>
      <c r="AA1" s="70"/>
    </row>
    <row r="2" spans="1:59" s="59" customFormat="1" ht="14.25" customHeight="1">
      <c r="A2" s="58"/>
      <c r="B2" s="684" t="s">
        <v>61</v>
      </c>
      <c r="C2" s="685"/>
      <c r="D2" s="685"/>
      <c r="E2" s="685"/>
      <c r="F2" s="685"/>
      <c r="G2" s="685"/>
      <c r="H2" s="690" t="s">
        <v>62</v>
      </c>
      <c r="I2" s="690"/>
      <c r="J2" s="690"/>
      <c r="K2" s="690"/>
      <c r="L2" s="690"/>
      <c r="M2" s="690"/>
      <c r="N2" s="690"/>
      <c r="O2" s="690"/>
      <c r="P2" s="690"/>
      <c r="Q2" s="691"/>
      <c r="R2" s="70"/>
      <c r="T2" s="73"/>
      <c r="U2" s="70"/>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row>
    <row r="3" spans="1:59" s="59" customFormat="1" ht="22.5" customHeight="1">
      <c r="A3" s="58"/>
      <c r="B3" s="686"/>
      <c r="C3" s="687"/>
      <c r="D3" s="687"/>
      <c r="E3" s="687"/>
      <c r="F3" s="687"/>
      <c r="G3" s="687"/>
      <c r="H3" s="692"/>
      <c r="I3" s="692"/>
      <c r="J3" s="692"/>
      <c r="K3" s="692"/>
      <c r="L3" s="692"/>
      <c r="M3" s="692"/>
      <c r="N3" s="692"/>
      <c r="O3" s="692"/>
      <c r="P3" s="692"/>
      <c r="Q3" s="693"/>
      <c r="R3" s="70"/>
      <c r="T3" s="384" t="s">
        <v>74</v>
      </c>
      <c r="U3" s="70"/>
      <c r="V3" s="494" t="s">
        <v>113</v>
      </c>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494"/>
      <c r="BG3" s="494"/>
    </row>
    <row r="4" spans="1:59" s="59" customFormat="1" ht="13.5" customHeight="1">
      <c r="A4" s="58"/>
      <c r="B4" s="688"/>
      <c r="C4" s="689"/>
      <c r="D4" s="689"/>
      <c r="E4" s="689"/>
      <c r="F4" s="689"/>
      <c r="G4" s="689"/>
      <c r="H4" s="694"/>
      <c r="I4" s="694"/>
      <c r="J4" s="694"/>
      <c r="K4" s="694"/>
      <c r="L4" s="694"/>
      <c r="M4" s="694"/>
      <c r="N4" s="694"/>
      <c r="O4" s="694"/>
      <c r="P4" s="694"/>
      <c r="Q4" s="695"/>
      <c r="R4" s="70"/>
      <c r="T4" s="384"/>
      <c r="U4" s="70"/>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row>
    <row r="5" spans="1:59" s="80" customFormat="1" ht="19.5" customHeight="1">
      <c r="A5" s="58"/>
      <c r="B5" s="696" t="s">
        <v>59</v>
      </c>
      <c r="C5" s="697"/>
      <c r="D5" s="697"/>
      <c r="E5" s="697"/>
      <c r="F5" s="697"/>
      <c r="G5" s="697"/>
      <c r="H5" s="697"/>
      <c r="I5" s="697"/>
      <c r="J5" s="697"/>
      <c r="K5" s="698"/>
      <c r="L5" s="702" t="s">
        <v>60</v>
      </c>
      <c r="M5" s="703"/>
      <c r="N5" s="703"/>
      <c r="O5" s="703"/>
      <c r="P5" s="703"/>
      <c r="Q5" s="704"/>
      <c r="R5" s="72"/>
      <c r="T5" s="384"/>
      <c r="U5" s="72"/>
      <c r="V5" s="494"/>
      <c r="W5" s="494"/>
      <c r="X5" s="494"/>
      <c r="Y5" s="494"/>
      <c r="Z5" s="494"/>
      <c r="AA5" s="494"/>
      <c r="AB5" s="494"/>
      <c r="AC5" s="494"/>
      <c r="AD5" s="494"/>
      <c r="AE5" s="494"/>
      <c r="AF5" s="494"/>
      <c r="AG5" s="494"/>
      <c r="AH5" s="494"/>
      <c r="AI5" s="494"/>
      <c r="AJ5" s="494"/>
      <c r="AK5" s="494"/>
      <c r="AL5" s="494"/>
      <c r="AM5" s="494"/>
      <c r="AN5" s="494"/>
      <c r="AO5" s="494"/>
      <c r="AP5" s="494"/>
      <c r="AQ5" s="494"/>
      <c r="AR5" s="494"/>
      <c r="AS5" s="494"/>
      <c r="AT5" s="494"/>
      <c r="AU5" s="494"/>
      <c r="AV5" s="494"/>
      <c r="AW5" s="494"/>
      <c r="AX5" s="494"/>
      <c r="AY5" s="494"/>
      <c r="AZ5" s="494"/>
      <c r="BA5" s="494"/>
      <c r="BB5" s="494"/>
      <c r="BC5" s="494"/>
      <c r="BD5" s="494"/>
      <c r="BE5" s="494"/>
      <c r="BF5" s="494"/>
      <c r="BG5" s="494"/>
    </row>
    <row r="6" spans="1:59" s="80" customFormat="1" ht="4.5" customHeight="1">
      <c r="A6" s="58"/>
      <c r="B6" s="699"/>
      <c r="C6" s="700"/>
      <c r="D6" s="700"/>
      <c r="E6" s="700"/>
      <c r="F6" s="700"/>
      <c r="G6" s="700"/>
      <c r="H6" s="700"/>
      <c r="I6" s="700"/>
      <c r="J6" s="700"/>
      <c r="K6" s="701"/>
      <c r="L6" s="705"/>
      <c r="M6" s="706"/>
      <c r="N6" s="706"/>
      <c r="O6" s="706"/>
      <c r="P6" s="706"/>
      <c r="Q6" s="707"/>
      <c r="R6" s="72"/>
      <c r="T6" s="384"/>
      <c r="U6" s="72"/>
      <c r="V6" s="494"/>
      <c r="W6" s="494"/>
      <c r="X6" s="494"/>
      <c r="Y6" s="494"/>
      <c r="Z6" s="494"/>
      <c r="AA6" s="494"/>
      <c r="AB6" s="494"/>
      <c r="AC6" s="494"/>
      <c r="AD6" s="494"/>
      <c r="AE6" s="494"/>
      <c r="AF6" s="494"/>
      <c r="AG6" s="494"/>
      <c r="AH6" s="494"/>
      <c r="AI6" s="494"/>
      <c r="AJ6" s="494"/>
      <c r="AK6" s="494"/>
      <c r="AL6" s="494"/>
      <c r="AM6" s="494"/>
      <c r="AN6" s="494"/>
      <c r="AO6" s="494"/>
      <c r="AP6" s="494"/>
      <c r="AQ6" s="494"/>
      <c r="AR6" s="494"/>
      <c r="AS6" s="494"/>
      <c r="AT6" s="494"/>
      <c r="AU6" s="494"/>
      <c r="AV6" s="494"/>
      <c r="AW6" s="494"/>
      <c r="AX6" s="494"/>
      <c r="AY6" s="494"/>
      <c r="AZ6" s="494"/>
      <c r="BA6" s="494"/>
      <c r="BB6" s="494"/>
      <c r="BC6" s="494"/>
      <c r="BD6" s="494"/>
      <c r="BE6" s="494"/>
      <c r="BF6" s="494"/>
      <c r="BG6" s="494"/>
    </row>
    <row r="7" spans="1:59" s="80" customFormat="1" ht="13.5" customHeight="1">
      <c r="A7" s="58"/>
      <c r="B7" s="699"/>
      <c r="C7" s="700"/>
      <c r="D7" s="700"/>
      <c r="E7" s="700"/>
      <c r="F7" s="700"/>
      <c r="G7" s="700"/>
      <c r="H7" s="700"/>
      <c r="I7" s="700"/>
      <c r="J7" s="700"/>
      <c r="K7" s="701"/>
      <c r="L7" s="705"/>
      <c r="M7" s="706"/>
      <c r="N7" s="706"/>
      <c r="O7" s="706"/>
      <c r="P7" s="706"/>
      <c r="Q7" s="707"/>
      <c r="R7" s="72"/>
      <c r="T7" s="384"/>
      <c r="U7" s="72"/>
      <c r="V7" s="494"/>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4"/>
      <c r="AZ7" s="494"/>
      <c r="BA7" s="494"/>
      <c r="BB7" s="494"/>
      <c r="BC7" s="494"/>
      <c r="BD7" s="494"/>
      <c r="BE7" s="494"/>
      <c r="BF7" s="494"/>
      <c r="BG7" s="494"/>
    </row>
    <row r="8" spans="1:59" s="80" customFormat="1" ht="20.25" customHeight="1">
      <c r="A8" s="58"/>
      <c r="B8" s="708"/>
      <c r="C8" s="709"/>
      <c r="D8" s="709"/>
      <c r="E8" s="709"/>
      <c r="F8" s="709"/>
      <c r="G8" s="709"/>
      <c r="H8" s="709"/>
      <c r="I8" s="709"/>
      <c r="J8" s="709"/>
      <c r="K8" s="710"/>
      <c r="L8" s="705"/>
      <c r="M8" s="706"/>
      <c r="N8" s="706"/>
      <c r="O8" s="706"/>
      <c r="P8" s="706"/>
      <c r="Q8" s="707"/>
      <c r="R8" s="72"/>
      <c r="T8" s="384"/>
      <c r="U8" s="72"/>
      <c r="V8" s="494"/>
      <c r="W8" s="494"/>
      <c r="X8" s="494"/>
      <c r="Y8" s="494"/>
      <c r="Z8" s="494"/>
      <c r="AA8" s="494"/>
      <c r="AB8" s="494"/>
      <c r="AC8" s="494"/>
      <c r="AD8" s="494"/>
      <c r="AE8" s="494"/>
      <c r="AF8" s="494"/>
      <c r="AG8" s="494"/>
      <c r="AH8" s="494"/>
      <c r="AI8" s="494"/>
      <c r="AJ8" s="494"/>
      <c r="AK8" s="494"/>
      <c r="AL8" s="494"/>
      <c r="AM8" s="494"/>
      <c r="AN8" s="494"/>
      <c r="AO8" s="494"/>
      <c r="AP8" s="494"/>
      <c r="AQ8" s="494"/>
      <c r="AR8" s="494"/>
      <c r="AS8" s="494"/>
      <c r="AT8" s="494"/>
      <c r="AU8" s="494"/>
      <c r="AV8" s="494"/>
      <c r="AW8" s="494"/>
      <c r="AX8" s="494"/>
      <c r="AY8" s="494"/>
      <c r="AZ8" s="494"/>
      <c r="BA8" s="494"/>
      <c r="BB8" s="494"/>
      <c r="BC8" s="494"/>
      <c r="BD8" s="494"/>
      <c r="BE8" s="494"/>
      <c r="BF8" s="494"/>
      <c r="BG8" s="494"/>
    </row>
    <row r="9" spans="1:59" s="80" customFormat="1" ht="28.5" customHeight="1" thickBot="1">
      <c r="A9" s="58"/>
      <c r="B9" s="711"/>
      <c r="C9" s="712"/>
      <c r="D9" s="246"/>
      <c r="E9" s="78" t="s">
        <v>66</v>
      </c>
      <c r="F9" s="85"/>
      <c r="G9" s="78" t="s">
        <v>70</v>
      </c>
      <c r="H9" s="85"/>
      <c r="I9" s="78" t="s">
        <v>71</v>
      </c>
      <c r="J9" s="78" t="s">
        <v>73</v>
      </c>
      <c r="K9" s="78"/>
      <c r="L9" s="705"/>
      <c r="M9" s="706"/>
      <c r="N9" s="706"/>
      <c r="O9" s="706"/>
      <c r="P9" s="706"/>
      <c r="Q9" s="707"/>
      <c r="R9" s="72"/>
      <c r="T9" s="384"/>
      <c r="U9" s="72"/>
      <c r="V9" s="494"/>
      <c r="W9" s="494"/>
      <c r="X9" s="494"/>
      <c r="Y9" s="494"/>
      <c r="Z9" s="494"/>
      <c r="AA9" s="494"/>
      <c r="AB9" s="494"/>
      <c r="AC9" s="494"/>
      <c r="AD9" s="494"/>
      <c r="AE9" s="494"/>
      <c r="AF9" s="494"/>
      <c r="AG9" s="494"/>
      <c r="AH9" s="494"/>
      <c r="AI9" s="494"/>
      <c r="AJ9" s="494"/>
      <c r="AK9" s="494"/>
      <c r="AL9" s="494"/>
      <c r="AM9" s="494"/>
      <c r="AN9" s="494"/>
      <c r="AO9" s="494"/>
      <c r="AP9" s="494"/>
      <c r="AQ9" s="494"/>
      <c r="AR9" s="494"/>
      <c r="AS9" s="494"/>
      <c r="AT9" s="494"/>
      <c r="AU9" s="494"/>
      <c r="AV9" s="494"/>
      <c r="AW9" s="494"/>
      <c r="AX9" s="494"/>
      <c r="AY9" s="494"/>
      <c r="AZ9" s="494"/>
      <c r="BA9" s="494"/>
      <c r="BB9" s="494"/>
      <c r="BC9" s="494"/>
      <c r="BD9" s="494"/>
      <c r="BE9" s="494"/>
      <c r="BF9" s="494"/>
      <c r="BG9" s="494"/>
    </row>
    <row r="10" spans="1:59" s="80" customFormat="1" ht="40.5" customHeight="1" thickTop="1">
      <c r="A10" s="58"/>
      <c r="B10" s="680" t="str">
        <f>'　入　力　画　面　'!B10</f>
        <v>令和</v>
      </c>
      <c r="C10" s="681"/>
      <c r="D10" s="682" t="str">
        <f>IF('　入　力　画　面　'!D10="","",'　入　力　画　面　'!D10)</f>
        <v/>
      </c>
      <c r="E10" s="682"/>
      <c r="F10" s="76" t="s">
        <v>66</v>
      </c>
      <c r="G10" s="682" t="str">
        <f>IF('　入　力　画　面　'!H10="","",'　入　力　画　面　'!H10)</f>
        <v/>
      </c>
      <c r="H10" s="682"/>
      <c r="I10" s="713" t="s">
        <v>69</v>
      </c>
      <c r="J10" s="714"/>
      <c r="K10" s="77" t="s">
        <v>68</v>
      </c>
      <c r="L10" s="82"/>
      <c r="M10" s="683"/>
      <c r="N10" s="683"/>
      <c r="O10" s="683"/>
      <c r="P10" s="683"/>
      <c r="Q10" s="83" t="s">
        <v>67</v>
      </c>
      <c r="R10" s="72"/>
      <c r="T10" s="384"/>
      <c r="U10" s="72"/>
      <c r="V10" s="151"/>
      <c r="W10" s="151"/>
      <c r="X10" s="151"/>
      <c r="Y10" s="151"/>
      <c r="Z10" s="151"/>
      <c r="AA10" s="151"/>
      <c r="AB10" s="151"/>
      <c r="AC10" s="151"/>
      <c r="AD10" s="151"/>
      <c r="AE10" s="151"/>
      <c r="AF10" s="151"/>
      <c r="AG10" s="151"/>
      <c r="AH10" s="151"/>
      <c r="AI10" s="151"/>
      <c r="AJ10" s="151"/>
      <c r="AK10" s="151"/>
      <c r="AL10" s="485" t="s">
        <v>192</v>
      </c>
      <c r="AM10" s="486"/>
      <c r="AN10" s="486"/>
      <c r="AO10" s="486"/>
      <c r="AP10" s="486"/>
      <c r="AQ10" s="486"/>
      <c r="AR10" s="486"/>
      <c r="AS10" s="486"/>
      <c r="AT10" s="486"/>
      <c r="AU10" s="486"/>
      <c r="AV10" s="486"/>
      <c r="AW10" s="486"/>
      <c r="AX10" s="486"/>
      <c r="AY10" s="486"/>
      <c r="AZ10" s="486"/>
      <c r="BA10" s="486"/>
      <c r="BB10" s="486"/>
      <c r="BC10" s="486"/>
      <c r="BD10" s="486"/>
      <c r="BE10" s="486"/>
      <c r="BF10" s="486"/>
      <c r="BG10" s="487"/>
    </row>
    <row r="11" spans="1:59" s="80" customFormat="1" ht="41.25" customHeight="1">
      <c r="A11" s="71"/>
      <c r="B11" s="673" t="s">
        <v>65</v>
      </c>
      <c r="C11" s="674"/>
      <c r="D11" s="674"/>
      <c r="E11" s="674"/>
      <c r="F11" s="674"/>
      <c r="G11" s="674"/>
      <c r="H11" s="675"/>
      <c r="I11" s="676"/>
      <c r="J11" s="676"/>
      <c r="K11" s="676"/>
      <c r="L11" s="676"/>
      <c r="M11" s="676"/>
      <c r="N11" s="676"/>
      <c r="O11" s="676"/>
      <c r="P11" s="676"/>
      <c r="Q11" s="677"/>
      <c r="R11" s="72"/>
      <c r="T11" s="384"/>
      <c r="U11" s="74"/>
      <c r="AL11" s="488"/>
      <c r="AM11" s="489"/>
      <c r="AN11" s="489"/>
      <c r="AO11" s="489"/>
      <c r="AP11" s="489"/>
      <c r="AQ11" s="489"/>
      <c r="AR11" s="489"/>
      <c r="AS11" s="489"/>
      <c r="AT11" s="489"/>
      <c r="AU11" s="489"/>
      <c r="AV11" s="489"/>
      <c r="AW11" s="489"/>
      <c r="AX11" s="489"/>
      <c r="AY11" s="489"/>
      <c r="AZ11" s="489"/>
      <c r="BA11" s="489"/>
      <c r="BB11" s="489"/>
      <c r="BC11" s="489"/>
      <c r="BD11" s="489"/>
      <c r="BE11" s="489"/>
      <c r="BF11" s="489"/>
      <c r="BG11" s="490"/>
    </row>
    <row r="12" spans="1:59" s="80" customFormat="1" ht="41.25" customHeight="1" thickBot="1">
      <c r="A12" s="71"/>
      <c r="B12" s="715" t="s">
        <v>58</v>
      </c>
      <c r="C12" s="597"/>
      <c r="D12" s="598"/>
      <c r="E12" s="380" t="s">
        <v>56</v>
      </c>
      <c r="F12" s="380"/>
      <c r="G12" s="380"/>
      <c r="H12" s="675"/>
      <c r="I12" s="676"/>
      <c r="J12" s="676"/>
      <c r="K12" s="676"/>
      <c r="L12" s="676"/>
      <c r="M12" s="676"/>
      <c r="N12" s="676"/>
      <c r="O12" s="676"/>
      <c r="P12" s="676"/>
      <c r="Q12" s="677"/>
      <c r="R12" s="72"/>
      <c r="T12" s="384"/>
      <c r="U12" s="75"/>
      <c r="AL12" s="491"/>
      <c r="AM12" s="492"/>
      <c r="AN12" s="492"/>
      <c r="AO12" s="492"/>
      <c r="AP12" s="492"/>
      <c r="AQ12" s="492"/>
      <c r="AR12" s="492"/>
      <c r="AS12" s="492"/>
      <c r="AT12" s="492"/>
      <c r="AU12" s="492"/>
      <c r="AV12" s="492"/>
      <c r="AW12" s="492"/>
      <c r="AX12" s="492"/>
      <c r="AY12" s="492"/>
      <c r="AZ12" s="492"/>
      <c r="BA12" s="492"/>
      <c r="BB12" s="492"/>
      <c r="BC12" s="492"/>
      <c r="BD12" s="492"/>
      <c r="BE12" s="492"/>
      <c r="BF12" s="492"/>
      <c r="BG12" s="493"/>
    </row>
    <row r="13" spans="1:59" s="80" customFormat="1" ht="41.25" customHeight="1" thickTop="1">
      <c r="A13" s="71"/>
      <c r="B13" s="716"/>
      <c r="C13" s="662"/>
      <c r="D13" s="663"/>
      <c r="E13" s="380" t="s">
        <v>57</v>
      </c>
      <c r="F13" s="380"/>
      <c r="G13" s="380"/>
      <c r="H13" s="675"/>
      <c r="I13" s="676"/>
      <c r="J13" s="676"/>
      <c r="K13" s="676"/>
      <c r="L13" s="676"/>
      <c r="M13" s="676"/>
      <c r="N13" s="676"/>
      <c r="O13" s="676"/>
      <c r="P13" s="676"/>
      <c r="Q13" s="677"/>
      <c r="R13" s="72"/>
      <c r="T13" s="384"/>
      <c r="U13" s="72"/>
      <c r="AM13" s="152"/>
      <c r="AN13" s="152"/>
      <c r="AO13" s="152"/>
      <c r="AP13" s="152"/>
      <c r="AQ13" s="152"/>
      <c r="AR13" s="152"/>
      <c r="AS13" s="152"/>
      <c r="AT13" s="152"/>
      <c r="AU13" s="152"/>
      <c r="AV13" s="152"/>
      <c r="AW13" s="152"/>
      <c r="AX13" s="152"/>
      <c r="AY13" s="152"/>
      <c r="AZ13" s="152"/>
      <c r="BA13" s="152"/>
      <c r="BB13" s="152"/>
      <c r="BC13" s="152"/>
      <c r="BD13" s="152"/>
      <c r="BE13" s="152"/>
      <c r="BF13" s="152"/>
      <c r="BG13" s="152"/>
    </row>
    <row r="14" spans="1:59" s="80" customFormat="1" ht="11.25" customHeight="1">
      <c r="A14" s="63"/>
      <c r="B14" s="31" t="s">
        <v>13</v>
      </c>
      <c r="C14" s="61"/>
      <c r="D14" s="61"/>
      <c r="E14" s="61"/>
      <c r="F14" s="61"/>
      <c r="G14" s="61"/>
      <c r="H14" s="61"/>
      <c r="I14" s="61"/>
      <c r="J14" s="61"/>
      <c r="K14" s="61"/>
      <c r="L14" s="61"/>
      <c r="M14" s="61"/>
      <c r="N14" s="61"/>
      <c r="O14" s="61"/>
      <c r="P14" s="61"/>
      <c r="Q14" s="33"/>
      <c r="R14" s="72"/>
      <c r="T14" s="81"/>
      <c r="U14" s="72"/>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row>
    <row r="15" spans="1:59" s="80" customFormat="1" ht="11.25" customHeight="1">
      <c r="A15" s="63"/>
      <c r="B15" s="30" t="s">
        <v>14</v>
      </c>
      <c r="C15" s="63"/>
      <c r="D15" s="63"/>
      <c r="E15" s="63"/>
      <c r="F15" s="63"/>
      <c r="G15" s="63"/>
      <c r="H15" s="63"/>
      <c r="I15" s="63"/>
      <c r="J15" s="63"/>
      <c r="K15" s="63"/>
      <c r="L15" s="63"/>
      <c r="M15" s="63"/>
      <c r="N15" s="63"/>
      <c r="O15" s="63"/>
      <c r="P15" s="63"/>
      <c r="Q15" s="27"/>
      <c r="R15" s="72"/>
      <c r="T15" s="81"/>
      <c r="U15" s="72"/>
      <c r="AX15" s="84"/>
      <c r="AY15" s="84"/>
      <c r="AZ15" s="84"/>
      <c r="BA15" s="84"/>
      <c r="BB15" s="84"/>
      <c r="BC15" s="84"/>
      <c r="BD15" s="84"/>
      <c r="BE15" s="84"/>
      <c r="BF15" s="84"/>
      <c r="BG15" s="84"/>
    </row>
    <row r="16" spans="1:59" s="80" customFormat="1" ht="41.25" customHeight="1">
      <c r="A16" s="63"/>
      <c r="B16" s="62"/>
      <c r="C16" s="678" t="str">
        <f>CONCATENATE('　入　力　画　面　'!C19,"　",'　入　力　画　面　'!C20)</f>
        <v>　</v>
      </c>
      <c r="D16" s="678"/>
      <c r="E16" s="678"/>
      <c r="F16" s="678"/>
      <c r="G16" s="678"/>
      <c r="H16" s="678"/>
      <c r="I16" s="678"/>
      <c r="J16" s="678"/>
      <c r="K16" s="678"/>
      <c r="L16" s="678"/>
      <c r="M16" s="678"/>
      <c r="N16" s="678"/>
      <c r="O16" s="678"/>
      <c r="P16" s="678"/>
      <c r="Q16" s="27"/>
      <c r="R16" s="72"/>
      <c r="T16" s="81"/>
      <c r="U16" s="72"/>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row>
    <row r="17" spans="1:59" s="80" customFormat="1" ht="13.5" customHeight="1">
      <c r="A17" s="63"/>
      <c r="B17" s="30" t="s">
        <v>54</v>
      </c>
      <c r="C17" s="63"/>
      <c r="D17" s="63"/>
      <c r="E17" s="63"/>
      <c r="F17" s="63"/>
      <c r="G17" s="63"/>
      <c r="H17" s="63"/>
      <c r="I17" s="63"/>
      <c r="J17" s="63"/>
      <c r="K17" s="63"/>
      <c r="L17" s="63"/>
      <c r="M17" s="63"/>
      <c r="N17" s="63"/>
      <c r="O17" s="63"/>
      <c r="P17" s="63"/>
      <c r="Q17" s="27"/>
      <c r="R17" s="72"/>
      <c r="T17" s="81"/>
      <c r="U17" s="72"/>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row>
    <row r="18" spans="1:59" s="80" customFormat="1" ht="28.5" customHeight="1">
      <c r="A18" s="63"/>
      <c r="B18" s="62"/>
      <c r="C18" s="678" t="str">
        <f>IF('　入　力　画　面　'!C22="","",'　入　力　画　面　'!C22)</f>
        <v/>
      </c>
      <c r="D18" s="678"/>
      <c r="E18" s="678"/>
      <c r="F18" s="678"/>
      <c r="G18" s="678"/>
      <c r="H18" s="678"/>
      <c r="I18" s="678"/>
      <c r="J18" s="678"/>
      <c r="K18" s="678"/>
      <c r="L18" s="678"/>
      <c r="M18" s="678"/>
      <c r="N18" s="678"/>
      <c r="O18" s="679" t="s">
        <v>63</v>
      </c>
      <c r="P18" s="679"/>
      <c r="Q18" s="60"/>
      <c r="R18" s="72"/>
      <c r="T18" s="81"/>
      <c r="U18" s="72"/>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row>
    <row r="19" spans="1:59" s="80" customFormat="1" ht="6" customHeight="1">
      <c r="A19" s="63"/>
      <c r="B19" s="62"/>
      <c r="C19" s="63"/>
      <c r="D19" s="63"/>
      <c r="E19" s="63"/>
      <c r="F19" s="63"/>
      <c r="G19" s="63"/>
      <c r="H19" s="63"/>
      <c r="I19" s="63"/>
      <c r="J19" s="63"/>
      <c r="K19" s="63"/>
      <c r="L19" s="63"/>
      <c r="M19" s="63"/>
      <c r="N19" s="63"/>
      <c r="O19" s="63"/>
      <c r="P19" s="63"/>
      <c r="Q19" s="27"/>
      <c r="R19" s="72"/>
      <c r="T19" s="81"/>
      <c r="U19" s="72"/>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row>
    <row r="20" spans="1:59" s="80" customFormat="1" ht="90.75" customHeight="1">
      <c r="A20" s="63"/>
      <c r="B20" s="670" t="s">
        <v>76</v>
      </c>
      <c r="C20" s="671"/>
      <c r="D20" s="671"/>
      <c r="E20" s="671"/>
      <c r="F20" s="671"/>
      <c r="G20" s="671"/>
      <c r="H20" s="671"/>
      <c r="I20" s="671"/>
      <c r="J20" s="671"/>
      <c r="K20" s="671"/>
      <c r="L20" s="671"/>
      <c r="M20" s="671"/>
      <c r="N20" s="671"/>
      <c r="O20" s="671"/>
      <c r="P20" s="671"/>
      <c r="Q20" s="672"/>
      <c r="R20" s="72"/>
      <c r="T20" s="81"/>
      <c r="U20" s="72"/>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row>
    <row r="21" spans="1:59" s="80" customFormat="1" ht="18.75" customHeight="1" thickBot="1">
      <c r="A21" s="63"/>
      <c r="B21" s="91"/>
      <c r="C21" s="92"/>
      <c r="D21" s="92"/>
      <c r="E21" s="92"/>
      <c r="F21" s="651" t="s">
        <v>77</v>
      </c>
      <c r="G21" s="651"/>
      <c r="H21" s="651"/>
      <c r="I21" s="651"/>
      <c r="J21" s="651"/>
      <c r="K21" s="651"/>
      <c r="L21" s="646" t="str">
        <f>IF('　入　力　画　面　'!L10="","",'　入　力　画　面　'!L10)</f>
        <v/>
      </c>
      <c r="M21" s="646"/>
      <c r="N21" s="646"/>
      <c r="O21" s="646"/>
      <c r="P21" s="646"/>
      <c r="Q21" s="647"/>
      <c r="R21" s="72"/>
      <c r="T21" s="81"/>
      <c r="U21" s="72"/>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row>
    <row r="22" spans="1:59" ht="46.5" customHeight="1">
      <c r="A22" s="65"/>
      <c r="B22" s="65"/>
      <c r="C22" s="65"/>
      <c r="D22" s="65"/>
      <c r="E22" s="65"/>
      <c r="F22" s="65"/>
      <c r="G22" s="65"/>
      <c r="H22" s="65"/>
      <c r="I22" s="65"/>
      <c r="J22" s="65"/>
      <c r="K22" s="65"/>
      <c r="L22" s="65"/>
      <c r="M22" s="65"/>
      <c r="N22" s="65"/>
      <c r="O22" s="65"/>
      <c r="P22" s="65"/>
      <c r="Q22" s="65"/>
      <c r="R22" s="65"/>
      <c r="T22" s="79"/>
      <c r="U22" s="90"/>
      <c r="V22" s="90" t="s">
        <v>75</v>
      </c>
      <c r="W22" s="90" t="s">
        <v>72</v>
      </c>
      <c r="X22" s="90"/>
      <c r="Y22" s="90"/>
    </row>
    <row r="23" spans="1:59" s="24" customFormat="1" ht="6" customHeight="1">
      <c r="A23" s="497" t="s">
        <v>98</v>
      </c>
      <c r="B23" s="497"/>
      <c r="C23" s="497"/>
      <c r="D23" s="497"/>
      <c r="E23" s="497"/>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7"/>
      <c r="AL23" s="497"/>
      <c r="AM23" s="497"/>
      <c r="AN23" s="497"/>
      <c r="AO23" s="497"/>
      <c r="AP23" s="497"/>
      <c r="AQ23" s="497"/>
      <c r="AR23" s="497"/>
      <c r="AS23" s="497"/>
      <c r="AT23" s="497"/>
      <c r="AU23" s="497"/>
      <c r="AV23" s="497"/>
      <c r="AW23" s="497"/>
      <c r="AX23" s="497"/>
      <c r="AY23" s="497"/>
      <c r="AZ23" s="497"/>
      <c r="BA23" s="497"/>
      <c r="BB23" s="497"/>
      <c r="BC23" s="497"/>
      <c r="BD23" s="497"/>
      <c r="BE23" s="497"/>
      <c r="BF23" s="497"/>
      <c r="BG23" s="497"/>
    </row>
    <row r="24" spans="1:59" s="24" customFormat="1" ht="15" customHeight="1" thickBot="1">
      <c r="A24" s="498"/>
      <c r="B24" s="498"/>
      <c r="C24" s="498"/>
      <c r="D24" s="498"/>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498"/>
      <c r="AM24" s="498"/>
      <c r="AN24" s="498"/>
      <c r="AO24" s="498"/>
      <c r="AP24" s="498"/>
      <c r="AQ24" s="498"/>
      <c r="AR24" s="498"/>
      <c r="AS24" s="498"/>
      <c r="AT24" s="498"/>
      <c r="AU24" s="498"/>
      <c r="AV24" s="498"/>
      <c r="AW24" s="498"/>
      <c r="AX24" s="498"/>
      <c r="AY24" s="498"/>
      <c r="AZ24" s="498"/>
      <c r="BA24" s="498"/>
      <c r="BB24" s="498"/>
      <c r="BC24" s="498"/>
      <c r="BD24" s="498"/>
      <c r="BE24" s="498"/>
      <c r="BF24" s="498"/>
      <c r="BG24" s="498"/>
    </row>
    <row r="25" spans="1:59" s="24" customFormat="1" ht="30" customHeight="1">
      <c r="A25" s="499" t="s">
        <v>89</v>
      </c>
      <c r="B25" s="500"/>
      <c r="C25" s="500"/>
      <c r="D25" s="500"/>
      <c r="E25" s="500"/>
      <c r="F25" s="500"/>
      <c r="G25" s="500"/>
      <c r="H25" s="500"/>
      <c r="I25" s="500"/>
      <c r="J25" s="500"/>
      <c r="K25" s="501"/>
      <c r="L25" s="112" t="s">
        <v>90</v>
      </c>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113"/>
      <c r="AN25" s="407" t="s">
        <v>91</v>
      </c>
      <c r="AO25" s="408"/>
      <c r="AP25" s="408"/>
      <c r="AQ25" s="408"/>
      <c r="AR25" s="408"/>
      <c r="AS25" s="408"/>
      <c r="AT25" s="408"/>
      <c r="AU25" s="408"/>
      <c r="AV25" s="408"/>
      <c r="AW25" s="408"/>
      <c r="AX25" s="509" t="str">
        <f>L21</f>
        <v/>
      </c>
      <c r="AY25" s="510"/>
      <c r="AZ25" s="510"/>
      <c r="BA25" s="510"/>
      <c r="BB25" s="510"/>
      <c r="BC25" s="510"/>
      <c r="BD25" s="510"/>
      <c r="BE25" s="510"/>
      <c r="BF25" s="510"/>
      <c r="BG25" s="511"/>
    </row>
    <row r="26" spans="1:59" s="24" customFormat="1" ht="15" customHeight="1">
      <c r="A26" s="502"/>
      <c r="B26" s="503"/>
      <c r="C26" s="503"/>
      <c r="D26" s="503"/>
      <c r="E26" s="503"/>
      <c r="F26" s="503"/>
      <c r="G26" s="503"/>
      <c r="H26" s="503"/>
      <c r="I26" s="503"/>
      <c r="J26" s="503"/>
      <c r="K26" s="504"/>
      <c r="L26" s="114"/>
      <c r="M26" s="115" t="s">
        <v>92</v>
      </c>
      <c r="N26" s="116"/>
      <c r="O26" s="116"/>
      <c r="P26" s="116"/>
      <c r="Q26" s="116"/>
      <c r="R26" s="480" t="str">
        <f>C16</f>
        <v>　</v>
      </c>
      <c r="S26" s="480"/>
      <c r="T26" s="480"/>
      <c r="U26" s="480"/>
      <c r="V26" s="480"/>
      <c r="W26" s="480"/>
      <c r="X26" s="480"/>
      <c r="Y26" s="480"/>
      <c r="Z26" s="480"/>
      <c r="AA26" s="480"/>
      <c r="AB26" s="480"/>
      <c r="AC26" s="480"/>
      <c r="AD26" s="480"/>
      <c r="AE26" s="480"/>
      <c r="AF26" s="480"/>
      <c r="AG26" s="480"/>
      <c r="AH26" s="480"/>
      <c r="AI26" s="480"/>
      <c r="AJ26" s="480"/>
      <c r="AK26" s="116"/>
      <c r="AL26" s="116"/>
      <c r="AM26" s="117"/>
      <c r="AN26" s="118" t="s">
        <v>93</v>
      </c>
      <c r="AO26" s="119"/>
      <c r="AP26" s="119"/>
      <c r="AQ26" s="116"/>
      <c r="AR26" s="116"/>
      <c r="AS26" s="116"/>
      <c r="AT26" s="116"/>
      <c r="AU26" s="116"/>
      <c r="AV26" s="116"/>
      <c r="AW26" s="116"/>
      <c r="AX26" s="116"/>
      <c r="AY26" s="116"/>
      <c r="AZ26" s="116"/>
      <c r="BA26" s="116"/>
      <c r="BB26" s="116"/>
      <c r="BC26" s="116"/>
      <c r="BD26" s="116"/>
      <c r="BE26" s="116"/>
      <c r="BF26" s="116"/>
      <c r="BG26" s="120"/>
    </row>
    <row r="27" spans="1:59" s="24" customFormat="1" ht="15" customHeight="1">
      <c r="A27" s="502"/>
      <c r="B27" s="503"/>
      <c r="C27" s="503"/>
      <c r="D27" s="503"/>
      <c r="E27" s="503"/>
      <c r="F27" s="503"/>
      <c r="G27" s="503"/>
      <c r="H27" s="503"/>
      <c r="I27" s="503"/>
      <c r="J27" s="503"/>
      <c r="K27" s="504"/>
      <c r="L27" s="114"/>
      <c r="M27" s="115"/>
      <c r="N27" s="116"/>
      <c r="O27" s="116"/>
      <c r="P27" s="116"/>
      <c r="Q27" s="116"/>
      <c r="R27" s="480"/>
      <c r="S27" s="480"/>
      <c r="T27" s="480"/>
      <c r="U27" s="480"/>
      <c r="V27" s="480"/>
      <c r="W27" s="480"/>
      <c r="X27" s="480"/>
      <c r="Y27" s="480"/>
      <c r="Z27" s="480"/>
      <c r="AA27" s="480"/>
      <c r="AB27" s="480"/>
      <c r="AC27" s="480"/>
      <c r="AD27" s="480"/>
      <c r="AE27" s="480"/>
      <c r="AF27" s="480"/>
      <c r="AG27" s="480"/>
      <c r="AH27" s="480"/>
      <c r="AI27" s="480"/>
      <c r="AJ27" s="480"/>
      <c r="AK27" s="116"/>
      <c r="AL27" s="116"/>
      <c r="AM27" s="117"/>
      <c r="AN27" s="121"/>
      <c r="AO27" s="115" t="s">
        <v>94</v>
      </c>
      <c r="AP27" s="119"/>
      <c r="AQ27" s="116"/>
      <c r="AR27" s="512"/>
      <c r="AS27" s="512"/>
      <c r="AT27" s="512"/>
      <c r="AU27" s="512"/>
      <c r="AV27" s="512"/>
      <c r="AW27" s="512"/>
      <c r="AX27" s="512"/>
      <c r="AY27" s="512"/>
      <c r="AZ27" s="512"/>
      <c r="BA27" s="512"/>
      <c r="BB27" s="512"/>
      <c r="BC27" s="512"/>
      <c r="BD27" s="512"/>
      <c r="BE27" s="512"/>
      <c r="BF27" s="116"/>
      <c r="BG27" s="120"/>
    </row>
    <row r="28" spans="1:59" s="24" customFormat="1" ht="15" customHeight="1">
      <c r="A28" s="122"/>
      <c r="B28" s="116"/>
      <c r="C28" s="116"/>
      <c r="D28" s="116"/>
      <c r="E28" s="116"/>
      <c r="F28" s="116"/>
      <c r="G28" s="116"/>
      <c r="H28" s="116"/>
      <c r="I28" s="116"/>
      <c r="J28" s="116"/>
      <c r="K28" s="117"/>
      <c r="L28" s="114"/>
      <c r="M28" s="115" t="s">
        <v>95</v>
      </c>
      <c r="N28" s="116"/>
      <c r="O28" s="116"/>
      <c r="P28" s="116"/>
      <c r="Q28" s="116"/>
      <c r="R28" s="480" t="str">
        <f>C18</f>
        <v/>
      </c>
      <c r="S28" s="480"/>
      <c r="T28" s="480"/>
      <c r="U28" s="480"/>
      <c r="V28" s="480"/>
      <c r="W28" s="480"/>
      <c r="X28" s="480"/>
      <c r="Y28" s="480"/>
      <c r="Z28" s="480"/>
      <c r="AA28" s="480"/>
      <c r="AB28" s="480"/>
      <c r="AC28" s="480"/>
      <c r="AD28" s="480"/>
      <c r="AE28" s="480"/>
      <c r="AF28" s="480"/>
      <c r="AG28" s="480"/>
      <c r="AH28" s="480"/>
      <c r="AI28" s="480"/>
      <c r="AJ28" s="514"/>
      <c r="AK28" s="514"/>
      <c r="AL28" s="116"/>
      <c r="AM28" s="117"/>
      <c r="AN28" s="121"/>
      <c r="AO28" s="115" t="s">
        <v>96</v>
      </c>
      <c r="AP28" s="119"/>
      <c r="AQ28" s="116"/>
      <c r="AR28" s="512"/>
      <c r="AS28" s="512"/>
      <c r="AT28" s="512"/>
      <c r="AU28" s="512"/>
      <c r="AV28" s="512"/>
      <c r="AW28" s="512"/>
      <c r="AX28" s="512"/>
      <c r="AY28" s="512"/>
      <c r="AZ28" s="512"/>
      <c r="BA28" s="512"/>
      <c r="BB28" s="512"/>
      <c r="BC28" s="512"/>
      <c r="BD28" s="512"/>
      <c r="BE28" s="512"/>
      <c r="BF28" s="116"/>
      <c r="BG28" s="120"/>
    </row>
    <row r="29" spans="1:59" s="24" customFormat="1" ht="15" customHeight="1">
      <c r="A29" s="122"/>
      <c r="B29" s="116"/>
      <c r="C29" s="116"/>
      <c r="D29" s="116"/>
      <c r="E29" s="116"/>
      <c r="F29" s="116"/>
      <c r="G29" s="116"/>
      <c r="H29" s="116"/>
      <c r="I29" s="116"/>
      <c r="J29" s="116"/>
      <c r="K29" s="117"/>
      <c r="L29" s="114"/>
      <c r="M29" s="116"/>
      <c r="N29" s="116"/>
      <c r="O29" s="116"/>
      <c r="P29" s="116"/>
      <c r="Q29" s="116"/>
      <c r="R29" s="480"/>
      <c r="S29" s="480"/>
      <c r="T29" s="480"/>
      <c r="U29" s="480"/>
      <c r="V29" s="480"/>
      <c r="W29" s="480"/>
      <c r="X29" s="480"/>
      <c r="Y29" s="513"/>
      <c r="Z29" s="513"/>
      <c r="AA29" s="513"/>
      <c r="AB29" s="513"/>
      <c r="AC29" s="513"/>
      <c r="AD29" s="513"/>
      <c r="AE29" s="513"/>
      <c r="AF29" s="513"/>
      <c r="AG29" s="513"/>
      <c r="AH29" s="513"/>
      <c r="AI29" s="513"/>
      <c r="AJ29" s="515"/>
      <c r="AK29" s="515"/>
      <c r="AL29" s="123"/>
      <c r="AM29" s="124"/>
      <c r="AN29" s="121"/>
      <c r="AO29" s="115" t="s">
        <v>97</v>
      </c>
      <c r="AP29" s="119"/>
      <c r="AQ29" s="116"/>
      <c r="AR29" s="512"/>
      <c r="AS29" s="512"/>
      <c r="AT29" s="512"/>
      <c r="AU29" s="512"/>
      <c r="AV29" s="512"/>
      <c r="AW29" s="512"/>
      <c r="AX29" s="512"/>
      <c r="AY29" s="512"/>
      <c r="AZ29" s="512"/>
      <c r="BA29" s="512"/>
      <c r="BB29" s="512"/>
      <c r="BC29" s="512"/>
      <c r="BD29" s="512"/>
      <c r="BE29" s="512"/>
      <c r="BF29" s="123"/>
      <c r="BG29" s="125"/>
    </row>
    <row r="30" spans="1:59" s="24" customFormat="1" ht="15" customHeight="1">
      <c r="A30" s="122"/>
      <c r="B30" s="116"/>
      <c r="C30" s="116"/>
      <c r="D30" s="116"/>
      <c r="E30" s="116"/>
      <c r="F30" s="116"/>
      <c r="G30" s="116"/>
      <c r="H30" s="116"/>
      <c r="I30" s="116"/>
      <c r="J30" s="116"/>
      <c r="K30" s="117"/>
      <c r="L30" s="126" t="s">
        <v>99</v>
      </c>
      <c r="M30" s="68"/>
      <c r="N30" s="68"/>
      <c r="O30" s="68"/>
      <c r="P30" s="68"/>
      <c r="Q30" s="68"/>
      <c r="R30" s="68"/>
      <c r="S30" s="68"/>
      <c r="T30" s="68"/>
      <c r="U30" s="68"/>
      <c r="V30" s="68"/>
      <c r="W30" s="127"/>
      <c r="X30" s="127"/>
      <c r="Y30" s="126" t="s">
        <v>100</v>
      </c>
      <c r="Z30" s="127"/>
      <c r="AA30" s="68"/>
      <c r="AB30" s="68"/>
      <c r="AC30" s="68"/>
      <c r="AD30" s="68"/>
      <c r="AE30" s="68"/>
      <c r="AF30" s="68"/>
      <c r="AG30" s="68"/>
      <c r="AH30" s="68"/>
      <c r="AI30" s="68"/>
      <c r="AJ30" s="68"/>
      <c r="AK30" s="127"/>
      <c r="AL30" s="127"/>
      <c r="AM30" s="128"/>
      <c r="AN30" s="126" t="s">
        <v>101</v>
      </c>
      <c r="AO30" s="68"/>
      <c r="AP30" s="68"/>
      <c r="AQ30" s="68"/>
      <c r="AR30" s="68"/>
      <c r="AS30" s="68"/>
      <c r="AT30" s="127"/>
      <c r="AU30" s="127"/>
      <c r="AV30" s="128"/>
      <c r="AW30" s="68" t="s">
        <v>102</v>
      </c>
      <c r="AX30" s="68"/>
      <c r="AY30" s="68"/>
      <c r="AZ30" s="68"/>
      <c r="BA30" s="68"/>
      <c r="BB30" s="68"/>
      <c r="BC30" s="68"/>
      <c r="BD30" s="68"/>
      <c r="BE30" s="68"/>
      <c r="BF30" s="68"/>
      <c r="BG30" s="129"/>
    </row>
    <row r="31" spans="1:59" s="24" customFormat="1" ht="15" customHeight="1">
      <c r="A31" s="495"/>
      <c r="B31" s="481"/>
      <c r="C31" s="116"/>
      <c r="D31" s="481"/>
      <c r="E31" s="481"/>
      <c r="F31" s="116"/>
      <c r="G31" s="481"/>
      <c r="H31" s="481"/>
      <c r="I31" s="116"/>
      <c r="J31" s="116"/>
      <c r="K31" s="117"/>
      <c r="L31" s="114"/>
      <c r="M31" s="483"/>
      <c r="N31" s="483"/>
      <c r="O31" s="481"/>
      <c r="P31" s="481"/>
      <c r="Q31" s="116"/>
      <c r="R31" s="481"/>
      <c r="S31" s="481"/>
      <c r="T31" s="116"/>
      <c r="U31" s="116"/>
      <c r="V31" s="116"/>
      <c r="W31" s="35"/>
      <c r="X31" s="35"/>
      <c r="Y31" s="130"/>
      <c r="Z31" s="483"/>
      <c r="AA31" s="483"/>
      <c r="AB31" s="481"/>
      <c r="AC31" s="481"/>
      <c r="AD31" s="116"/>
      <c r="AE31" s="481"/>
      <c r="AF31" s="481"/>
      <c r="AG31" s="116"/>
      <c r="AH31" s="481"/>
      <c r="AI31" s="481"/>
      <c r="AJ31" s="116"/>
      <c r="AK31" s="35"/>
      <c r="AL31" s="35"/>
      <c r="AM31" s="131"/>
      <c r="AN31" s="114"/>
      <c r="AO31" s="35"/>
      <c r="AP31" s="35"/>
      <c r="AQ31" s="481"/>
      <c r="AR31" s="481"/>
      <c r="AS31" s="481"/>
      <c r="AT31" s="116"/>
      <c r="AU31" s="35"/>
      <c r="AV31" s="131"/>
      <c r="AW31" s="116"/>
      <c r="AX31" s="505"/>
      <c r="AY31" s="505"/>
      <c r="AZ31" s="505"/>
      <c r="BA31" s="505"/>
      <c r="BB31" s="505"/>
      <c r="BC31" s="505"/>
      <c r="BD31" s="505"/>
      <c r="BE31" s="505"/>
      <c r="BF31" s="116"/>
      <c r="BG31" s="120"/>
    </row>
    <row r="32" spans="1:59" s="24" customFormat="1" ht="15" customHeight="1" thickBot="1">
      <c r="A32" s="496"/>
      <c r="B32" s="482"/>
      <c r="C32" s="132" t="s">
        <v>4</v>
      </c>
      <c r="D32" s="482"/>
      <c r="E32" s="482"/>
      <c r="F32" s="132" t="s">
        <v>11</v>
      </c>
      <c r="G32" s="482"/>
      <c r="H32" s="482"/>
      <c r="I32" s="133" t="s">
        <v>12</v>
      </c>
      <c r="J32" s="507" t="s">
        <v>103</v>
      </c>
      <c r="K32" s="508"/>
      <c r="L32" s="134"/>
      <c r="M32" s="484"/>
      <c r="N32" s="484"/>
      <c r="O32" s="482"/>
      <c r="P32" s="482"/>
      <c r="Q32" s="135" t="s">
        <v>4</v>
      </c>
      <c r="R32" s="482"/>
      <c r="S32" s="482"/>
      <c r="T32" s="135" t="s">
        <v>82</v>
      </c>
      <c r="U32" s="135"/>
      <c r="V32" s="135"/>
      <c r="W32" s="136"/>
      <c r="X32" s="136"/>
      <c r="Y32" s="137"/>
      <c r="Z32" s="484"/>
      <c r="AA32" s="484"/>
      <c r="AB32" s="482"/>
      <c r="AC32" s="482"/>
      <c r="AD32" s="135" t="s">
        <v>4</v>
      </c>
      <c r="AE32" s="482"/>
      <c r="AF32" s="482"/>
      <c r="AG32" s="135" t="s">
        <v>11</v>
      </c>
      <c r="AH32" s="482"/>
      <c r="AI32" s="482"/>
      <c r="AJ32" s="135" t="s">
        <v>12</v>
      </c>
      <c r="AK32" s="136"/>
      <c r="AL32" s="136"/>
      <c r="AM32" s="138"/>
      <c r="AN32" s="134"/>
      <c r="AO32" s="136"/>
      <c r="AP32" s="136"/>
      <c r="AQ32" s="482"/>
      <c r="AR32" s="482"/>
      <c r="AS32" s="482"/>
      <c r="AT32" s="135" t="s">
        <v>104</v>
      </c>
      <c r="AU32" s="136"/>
      <c r="AV32" s="138"/>
      <c r="AW32" s="135"/>
      <c r="AX32" s="506"/>
      <c r="AY32" s="506"/>
      <c r="AZ32" s="506"/>
      <c r="BA32" s="506"/>
      <c r="BB32" s="506"/>
      <c r="BC32" s="506"/>
      <c r="BD32" s="506"/>
      <c r="BE32" s="506"/>
      <c r="BF32" s="135" t="s">
        <v>26</v>
      </c>
      <c r="BG32" s="139"/>
    </row>
    <row r="33" spans="1:59" s="24" customFormat="1" ht="5.25" customHeight="1" thickBot="1">
      <c r="A33" s="140"/>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row>
    <row r="34" spans="1:59" s="24" customFormat="1" ht="15" customHeight="1">
      <c r="A34" s="539" t="s">
        <v>136</v>
      </c>
      <c r="B34" s="540"/>
      <c r="C34" s="540"/>
      <c r="D34" s="540"/>
      <c r="E34" s="540"/>
      <c r="F34" s="540"/>
      <c r="G34" s="540"/>
      <c r="H34" s="540"/>
      <c r="I34" s="540"/>
      <c r="J34" s="540"/>
      <c r="K34" s="541"/>
      <c r="L34" s="545" t="s">
        <v>137</v>
      </c>
      <c r="M34" s="540"/>
      <c r="N34" s="540"/>
      <c r="O34" s="540"/>
      <c r="P34" s="540"/>
      <c r="Q34" s="540"/>
      <c r="R34" s="540"/>
      <c r="S34" s="540"/>
      <c r="T34" s="540"/>
      <c r="U34" s="541"/>
      <c r="V34" s="516" t="s">
        <v>138</v>
      </c>
      <c r="W34" s="517"/>
      <c r="X34" s="517"/>
      <c r="Y34" s="517"/>
      <c r="Z34" s="517"/>
      <c r="AA34" s="517"/>
      <c r="AB34" s="517"/>
      <c r="AC34" s="517"/>
      <c r="AD34" s="538"/>
      <c r="AE34" s="516" t="s">
        <v>139</v>
      </c>
      <c r="AF34" s="517"/>
      <c r="AG34" s="517"/>
      <c r="AH34" s="517"/>
      <c r="AI34" s="517"/>
      <c r="AJ34" s="517"/>
      <c r="AK34" s="517"/>
      <c r="AL34" s="517"/>
      <c r="AM34" s="538"/>
      <c r="AN34" s="516" t="s">
        <v>105</v>
      </c>
      <c r="AO34" s="517"/>
      <c r="AP34" s="517"/>
      <c r="AQ34" s="517"/>
      <c r="AR34" s="517"/>
      <c r="AS34" s="517"/>
      <c r="AT34" s="517"/>
      <c r="AU34" s="517"/>
      <c r="AV34" s="538"/>
      <c r="AW34" s="516" t="s">
        <v>140</v>
      </c>
      <c r="AX34" s="517"/>
      <c r="AY34" s="517"/>
      <c r="AZ34" s="517"/>
      <c r="BA34" s="517"/>
      <c r="BB34" s="517"/>
      <c r="BC34" s="517"/>
      <c r="BD34" s="517"/>
      <c r="BE34" s="517"/>
      <c r="BF34" s="517"/>
      <c r="BG34" s="518"/>
    </row>
    <row r="35" spans="1:59" s="24" customFormat="1" ht="15" customHeight="1" thickBot="1">
      <c r="A35" s="542"/>
      <c r="B35" s="543"/>
      <c r="C35" s="543"/>
      <c r="D35" s="543"/>
      <c r="E35" s="543"/>
      <c r="F35" s="543"/>
      <c r="G35" s="543"/>
      <c r="H35" s="543"/>
      <c r="I35" s="543"/>
      <c r="J35" s="543"/>
      <c r="K35" s="544"/>
      <c r="L35" s="546"/>
      <c r="M35" s="543"/>
      <c r="N35" s="543"/>
      <c r="O35" s="543"/>
      <c r="P35" s="543"/>
      <c r="Q35" s="543"/>
      <c r="R35" s="543"/>
      <c r="S35" s="543"/>
      <c r="T35" s="543"/>
      <c r="U35" s="544"/>
      <c r="V35" s="519" t="s">
        <v>141</v>
      </c>
      <c r="W35" s="507"/>
      <c r="X35" s="507"/>
      <c r="Y35" s="507"/>
      <c r="Z35" s="507"/>
      <c r="AA35" s="507"/>
      <c r="AB35" s="507"/>
      <c r="AC35" s="507"/>
      <c r="AD35" s="508"/>
      <c r="AE35" s="519" t="s">
        <v>142</v>
      </c>
      <c r="AF35" s="507"/>
      <c r="AG35" s="507"/>
      <c r="AH35" s="507"/>
      <c r="AI35" s="507"/>
      <c r="AJ35" s="507"/>
      <c r="AK35" s="507"/>
      <c r="AL35" s="507"/>
      <c r="AM35" s="508"/>
      <c r="AN35" s="519" t="s">
        <v>143</v>
      </c>
      <c r="AO35" s="507"/>
      <c r="AP35" s="507"/>
      <c r="AQ35" s="507"/>
      <c r="AR35" s="507"/>
      <c r="AS35" s="507"/>
      <c r="AT35" s="507"/>
      <c r="AU35" s="507"/>
      <c r="AV35" s="508"/>
      <c r="AW35" s="519"/>
      <c r="AX35" s="507"/>
      <c r="AY35" s="507"/>
      <c r="AZ35" s="507"/>
      <c r="BA35" s="507"/>
      <c r="BB35" s="507"/>
      <c r="BC35" s="507"/>
      <c r="BD35" s="507"/>
      <c r="BE35" s="507"/>
      <c r="BF35" s="507"/>
      <c r="BG35" s="520"/>
    </row>
    <row r="36" spans="1:59" s="24" customFormat="1" ht="15" customHeight="1">
      <c r="A36" s="521" t="s">
        <v>144</v>
      </c>
      <c r="B36" s="441"/>
      <c r="C36" s="524"/>
      <c r="D36" s="524"/>
      <c r="E36" s="524"/>
      <c r="F36" s="524"/>
      <c r="G36" s="524"/>
      <c r="H36" s="524"/>
      <c r="I36" s="524"/>
      <c r="J36" s="524"/>
      <c r="K36" s="525"/>
      <c r="L36" s="648" t="s">
        <v>145</v>
      </c>
      <c r="M36" s="441"/>
      <c r="N36" s="530"/>
      <c r="O36" s="530"/>
      <c r="P36" s="88"/>
      <c r="Q36" s="66" t="s">
        <v>4</v>
      </c>
      <c r="R36" s="88"/>
      <c r="S36" s="66" t="s">
        <v>11</v>
      </c>
      <c r="T36" s="88"/>
      <c r="U36" s="113" t="s">
        <v>12</v>
      </c>
      <c r="V36" s="531"/>
      <c r="W36" s="532"/>
      <c r="X36" s="532"/>
      <c r="Y36" s="532"/>
      <c r="Z36" s="532"/>
      <c r="AA36" s="532"/>
      <c r="AB36" s="532"/>
      <c r="AC36" s="532"/>
      <c r="AD36" s="534" t="s">
        <v>26</v>
      </c>
      <c r="AE36" s="531"/>
      <c r="AF36" s="532"/>
      <c r="AG36" s="532"/>
      <c r="AH36" s="532"/>
      <c r="AI36" s="532"/>
      <c r="AJ36" s="532"/>
      <c r="AK36" s="532"/>
      <c r="AL36" s="532"/>
      <c r="AM36" s="534" t="s">
        <v>26</v>
      </c>
      <c r="AN36" s="531"/>
      <c r="AO36" s="532"/>
      <c r="AP36" s="532"/>
      <c r="AQ36" s="532"/>
      <c r="AR36" s="532"/>
      <c r="AS36" s="532"/>
      <c r="AT36" s="532"/>
      <c r="AU36" s="532"/>
      <c r="AV36" s="534" t="s">
        <v>26</v>
      </c>
      <c r="AW36" s="144" t="s">
        <v>146</v>
      </c>
      <c r="AX36" s="66"/>
      <c r="AY36" s="66"/>
      <c r="AZ36" s="548"/>
      <c r="BA36" s="548"/>
      <c r="BB36" s="548"/>
      <c r="BC36" s="548"/>
      <c r="BD36" s="548"/>
      <c r="BE36" s="548"/>
      <c r="BF36" s="548"/>
      <c r="BG36" s="145"/>
    </row>
    <row r="37" spans="1:59" s="24" customFormat="1" ht="15" customHeight="1">
      <c r="A37" s="522"/>
      <c r="B37" s="523"/>
      <c r="C37" s="526"/>
      <c r="D37" s="526"/>
      <c r="E37" s="526"/>
      <c r="F37" s="526"/>
      <c r="G37" s="526"/>
      <c r="H37" s="526"/>
      <c r="I37" s="526"/>
      <c r="J37" s="526"/>
      <c r="K37" s="527"/>
      <c r="L37" s="550" t="s">
        <v>106</v>
      </c>
      <c r="M37" s="523"/>
      <c r="N37" s="547"/>
      <c r="O37" s="547"/>
      <c r="P37" s="86"/>
      <c r="Q37" s="116" t="s">
        <v>4</v>
      </c>
      <c r="R37" s="86"/>
      <c r="S37" s="116" t="s">
        <v>11</v>
      </c>
      <c r="T37" s="86"/>
      <c r="U37" s="117" t="s">
        <v>12</v>
      </c>
      <c r="V37" s="533"/>
      <c r="W37" s="505"/>
      <c r="X37" s="505"/>
      <c r="Y37" s="505"/>
      <c r="Z37" s="505"/>
      <c r="AA37" s="505"/>
      <c r="AB37" s="505"/>
      <c r="AC37" s="505"/>
      <c r="AD37" s="535"/>
      <c r="AE37" s="533"/>
      <c r="AF37" s="505"/>
      <c r="AG37" s="505"/>
      <c r="AH37" s="505"/>
      <c r="AI37" s="505"/>
      <c r="AJ37" s="505"/>
      <c r="AK37" s="505"/>
      <c r="AL37" s="505"/>
      <c r="AM37" s="535"/>
      <c r="AN37" s="533"/>
      <c r="AO37" s="505"/>
      <c r="AP37" s="505"/>
      <c r="AQ37" s="505"/>
      <c r="AR37" s="505"/>
      <c r="AS37" s="505"/>
      <c r="AT37" s="505"/>
      <c r="AU37" s="505"/>
      <c r="AV37" s="535"/>
      <c r="AW37" s="114"/>
      <c r="AX37" s="116"/>
      <c r="AY37" s="69"/>
      <c r="AZ37" s="549"/>
      <c r="BA37" s="549"/>
      <c r="BB37" s="549"/>
      <c r="BC37" s="549"/>
      <c r="BD37" s="549"/>
      <c r="BE37" s="549"/>
      <c r="BF37" s="549"/>
      <c r="BG37" s="120" t="s">
        <v>26</v>
      </c>
    </row>
    <row r="38" spans="1:59" s="24" customFormat="1" ht="15" customHeight="1">
      <c r="A38" s="142"/>
      <c r="B38" s="123"/>
      <c r="C38" s="528"/>
      <c r="D38" s="528"/>
      <c r="E38" s="528"/>
      <c r="F38" s="528"/>
      <c r="G38" s="528"/>
      <c r="H38" s="528"/>
      <c r="I38" s="528"/>
      <c r="J38" s="528"/>
      <c r="K38" s="529"/>
      <c r="L38" s="428" t="s">
        <v>147</v>
      </c>
      <c r="M38" s="573"/>
      <c r="N38" s="87"/>
      <c r="O38" s="123" t="s">
        <v>148</v>
      </c>
      <c r="P38" s="123"/>
      <c r="Q38" s="123"/>
      <c r="R38" s="123"/>
      <c r="S38" s="123"/>
      <c r="T38" s="123"/>
      <c r="U38" s="124"/>
      <c r="V38" s="67"/>
      <c r="W38" s="547"/>
      <c r="X38" s="547"/>
      <c r="Y38" s="86"/>
      <c r="Z38" s="116" t="s">
        <v>4</v>
      </c>
      <c r="AA38" s="86"/>
      <c r="AB38" s="116" t="s">
        <v>11</v>
      </c>
      <c r="AC38" s="86"/>
      <c r="AD38" s="117" t="s">
        <v>12</v>
      </c>
      <c r="AE38" s="141"/>
      <c r="AF38" s="123"/>
      <c r="AG38" s="123"/>
      <c r="AH38" s="123"/>
      <c r="AI38" s="123"/>
      <c r="AJ38" s="123"/>
      <c r="AK38" s="123"/>
      <c r="AL38" s="123"/>
      <c r="AM38" s="124"/>
      <c r="AN38" s="141"/>
      <c r="AO38" s="123"/>
      <c r="AP38" s="123"/>
      <c r="AQ38" s="123"/>
      <c r="AR38" s="123"/>
      <c r="AS38" s="123"/>
      <c r="AT38" s="123"/>
      <c r="AU38" s="123"/>
      <c r="AV38" s="124"/>
      <c r="AW38" s="264" t="s">
        <v>149</v>
      </c>
      <c r="AX38" s="265"/>
      <c r="AY38" s="265"/>
      <c r="AZ38" s="536"/>
      <c r="BA38" s="536"/>
      <c r="BB38" s="536"/>
      <c r="BC38" s="536"/>
      <c r="BD38" s="536"/>
      <c r="BE38" s="536"/>
      <c r="BF38" s="536"/>
      <c r="BG38" s="266"/>
    </row>
    <row r="39" spans="1:59" s="24" customFormat="1" ht="15" customHeight="1">
      <c r="A39" s="557" t="s">
        <v>150</v>
      </c>
      <c r="B39" s="558"/>
      <c r="C39" s="561"/>
      <c r="D39" s="561"/>
      <c r="E39" s="561"/>
      <c r="F39" s="561"/>
      <c r="G39" s="561"/>
      <c r="H39" s="561"/>
      <c r="I39" s="562"/>
      <c r="J39" s="565" t="s">
        <v>151</v>
      </c>
      <c r="K39" s="566"/>
      <c r="L39" s="566"/>
      <c r="M39" s="566"/>
      <c r="N39" s="566"/>
      <c r="O39" s="566"/>
      <c r="P39" s="566"/>
      <c r="Q39" s="566"/>
      <c r="R39" s="569"/>
      <c r="S39" s="569"/>
      <c r="T39" s="569"/>
      <c r="U39" s="570"/>
      <c r="V39" s="652" t="s">
        <v>152</v>
      </c>
      <c r="W39" s="584"/>
      <c r="X39" s="584"/>
      <c r="Y39" s="584"/>
      <c r="Z39" s="584"/>
      <c r="AA39" s="585"/>
      <c r="AB39" s="656"/>
      <c r="AC39" s="593"/>
      <c r="AD39" s="593"/>
      <c r="AE39" s="593"/>
      <c r="AF39" s="593"/>
      <c r="AG39" s="593"/>
      <c r="AH39" s="593"/>
      <c r="AI39" s="593"/>
      <c r="AJ39" s="593"/>
      <c r="AK39" s="593"/>
      <c r="AL39" s="593"/>
      <c r="AM39" s="593"/>
      <c r="AN39" s="593"/>
      <c r="AO39" s="593"/>
      <c r="AP39" s="593"/>
      <c r="AQ39" s="593"/>
      <c r="AR39" s="593"/>
      <c r="AS39" s="593"/>
      <c r="AT39" s="593"/>
      <c r="AU39" s="593"/>
      <c r="AV39" s="594"/>
      <c r="AW39" s="267"/>
      <c r="AX39" s="268"/>
      <c r="AY39" s="269"/>
      <c r="AZ39" s="537"/>
      <c r="BA39" s="537"/>
      <c r="BB39" s="537"/>
      <c r="BC39" s="537"/>
      <c r="BD39" s="537"/>
      <c r="BE39" s="537"/>
      <c r="BF39" s="537"/>
      <c r="BG39" s="270" t="s">
        <v>26</v>
      </c>
    </row>
    <row r="40" spans="1:59" s="24" customFormat="1" ht="15" customHeight="1">
      <c r="A40" s="559"/>
      <c r="B40" s="560"/>
      <c r="C40" s="563"/>
      <c r="D40" s="563"/>
      <c r="E40" s="563"/>
      <c r="F40" s="563"/>
      <c r="G40" s="563"/>
      <c r="H40" s="563"/>
      <c r="I40" s="564"/>
      <c r="J40" s="567"/>
      <c r="K40" s="568"/>
      <c r="L40" s="568"/>
      <c r="M40" s="568"/>
      <c r="N40" s="568"/>
      <c r="O40" s="568"/>
      <c r="P40" s="568"/>
      <c r="Q40" s="568"/>
      <c r="R40" s="571"/>
      <c r="S40" s="571"/>
      <c r="T40" s="571"/>
      <c r="U40" s="572"/>
      <c r="V40" s="583"/>
      <c r="W40" s="586"/>
      <c r="X40" s="586"/>
      <c r="Y40" s="586"/>
      <c r="Z40" s="586"/>
      <c r="AA40" s="587"/>
      <c r="AB40" s="657"/>
      <c r="AC40" s="526"/>
      <c r="AD40" s="526"/>
      <c r="AE40" s="526"/>
      <c r="AF40" s="526"/>
      <c r="AG40" s="526"/>
      <c r="AH40" s="526"/>
      <c r="AI40" s="526"/>
      <c r="AJ40" s="526"/>
      <c r="AK40" s="526"/>
      <c r="AL40" s="526"/>
      <c r="AM40" s="526"/>
      <c r="AN40" s="526"/>
      <c r="AO40" s="526"/>
      <c r="AP40" s="526"/>
      <c r="AQ40" s="526"/>
      <c r="AR40" s="526"/>
      <c r="AS40" s="526"/>
      <c r="AT40" s="526"/>
      <c r="AU40" s="526"/>
      <c r="AV40" s="527"/>
      <c r="AW40" s="114" t="s">
        <v>153</v>
      </c>
      <c r="AX40" s="116"/>
      <c r="AY40" s="116"/>
      <c r="AZ40" s="551"/>
      <c r="BA40" s="551"/>
      <c r="BB40" s="551"/>
      <c r="BC40" s="551"/>
      <c r="BD40" s="551"/>
      <c r="BE40" s="551"/>
      <c r="BF40" s="551"/>
      <c r="BG40" s="120"/>
    </row>
    <row r="41" spans="1:59" s="24" customFormat="1" ht="15" customHeight="1">
      <c r="A41" s="559"/>
      <c r="B41" s="560"/>
      <c r="C41" s="563"/>
      <c r="D41" s="563"/>
      <c r="E41" s="563"/>
      <c r="F41" s="563"/>
      <c r="G41" s="563"/>
      <c r="H41" s="563"/>
      <c r="I41" s="564"/>
      <c r="J41" s="567"/>
      <c r="K41" s="568"/>
      <c r="L41" s="568"/>
      <c r="M41" s="568"/>
      <c r="N41" s="568"/>
      <c r="O41" s="568"/>
      <c r="P41" s="568"/>
      <c r="Q41" s="568"/>
      <c r="R41" s="571"/>
      <c r="S41" s="571"/>
      <c r="T41" s="571"/>
      <c r="U41" s="572"/>
      <c r="V41" s="583"/>
      <c r="W41" s="586"/>
      <c r="X41" s="586"/>
      <c r="Y41" s="586"/>
      <c r="Z41" s="586"/>
      <c r="AA41" s="587"/>
      <c r="AB41" s="657"/>
      <c r="AC41" s="526"/>
      <c r="AD41" s="526"/>
      <c r="AE41" s="526"/>
      <c r="AF41" s="526"/>
      <c r="AG41" s="526"/>
      <c r="AH41" s="526"/>
      <c r="AI41" s="526"/>
      <c r="AJ41" s="526"/>
      <c r="AK41" s="526"/>
      <c r="AL41" s="526"/>
      <c r="AM41" s="526"/>
      <c r="AN41" s="526"/>
      <c r="AO41" s="526"/>
      <c r="AP41" s="526"/>
      <c r="AQ41" s="526"/>
      <c r="AR41" s="526"/>
      <c r="AS41" s="526"/>
      <c r="AT41" s="526"/>
      <c r="AU41" s="526"/>
      <c r="AV41" s="527"/>
      <c r="AW41" s="114"/>
      <c r="AX41" s="116"/>
      <c r="AY41" s="116"/>
      <c r="AZ41" s="552"/>
      <c r="BA41" s="552"/>
      <c r="BB41" s="552"/>
      <c r="BC41" s="552"/>
      <c r="BD41" s="552"/>
      <c r="BE41" s="552"/>
      <c r="BF41" s="552"/>
      <c r="BG41" s="120"/>
    </row>
    <row r="42" spans="1:59" s="24" customFormat="1" ht="15" customHeight="1" thickBot="1">
      <c r="A42" s="554" t="s">
        <v>186</v>
      </c>
      <c r="B42" s="555"/>
      <c r="C42" s="555"/>
      <c r="D42" s="555"/>
      <c r="E42" s="555"/>
      <c r="F42" s="555"/>
      <c r="G42" s="555"/>
      <c r="H42" s="555"/>
      <c r="I42" s="555"/>
      <c r="J42" s="555"/>
      <c r="K42" s="555"/>
      <c r="L42" s="555"/>
      <c r="M42" s="555"/>
      <c r="N42" s="555"/>
      <c r="O42" s="555"/>
      <c r="P42" s="555"/>
      <c r="Q42" s="555"/>
      <c r="R42" s="555"/>
      <c r="S42" s="555"/>
      <c r="T42" s="555"/>
      <c r="U42" s="556"/>
      <c r="V42" s="653"/>
      <c r="W42" s="654"/>
      <c r="X42" s="654"/>
      <c r="Y42" s="654"/>
      <c r="Z42" s="654"/>
      <c r="AA42" s="655"/>
      <c r="AB42" s="658"/>
      <c r="AC42" s="659"/>
      <c r="AD42" s="659"/>
      <c r="AE42" s="659"/>
      <c r="AF42" s="659"/>
      <c r="AG42" s="659"/>
      <c r="AH42" s="659"/>
      <c r="AI42" s="659"/>
      <c r="AJ42" s="659"/>
      <c r="AK42" s="659"/>
      <c r="AL42" s="659"/>
      <c r="AM42" s="659"/>
      <c r="AN42" s="659"/>
      <c r="AO42" s="659"/>
      <c r="AP42" s="659"/>
      <c r="AQ42" s="659"/>
      <c r="AR42" s="659"/>
      <c r="AS42" s="659"/>
      <c r="AT42" s="659"/>
      <c r="AU42" s="659"/>
      <c r="AV42" s="660"/>
      <c r="AW42" s="271"/>
      <c r="AX42" s="272"/>
      <c r="AY42" s="273"/>
      <c r="AZ42" s="553"/>
      <c r="BA42" s="553"/>
      <c r="BB42" s="553"/>
      <c r="BC42" s="553"/>
      <c r="BD42" s="553"/>
      <c r="BE42" s="553"/>
      <c r="BF42" s="553"/>
      <c r="BG42" s="274" t="s">
        <v>26</v>
      </c>
    </row>
    <row r="43" spans="1:59" s="24" customFormat="1" ht="15" customHeight="1" thickTop="1">
      <c r="A43" s="522" t="s">
        <v>154</v>
      </c>
      <c r="B43" s="523"/>
      <c r="C43" s="526"/>
      <c r="D43" s="526"/>
      <c r="E43" s="526"/>
      <c r="F43" s="526"/>
      <c r="G43" s="526"/>
      <c r="H43" s="526"/>
      <c r="I43" s="526"/>
      <c r="J43" s="526"/>
      <c r="K43" s="527"/>
      <c r="L43" s="550" t="s">
        <v>155</v>
      </c>
      <c r="M43" s="523"/>
      <c r="N43" s="547"/>
      <c r="O43" s="547"/>
      <c r="P43" s="86"/>
      <c r="Q43" s="116" t="s">
        <v>4</v>
      </c>
      <c r="R43" s="86"/>
      <c r="S43" s="116" t="s">
        <v>11</v>
      </c>
      <c r="T43" s="86"/>
      <c r="U43" s="117" t="s">
        <v>12</v>
      </c>
      <c r="V43" s="533"/>
      <c r="W43" s="505"/>
      <c r="X43" s="505"/>
      <c r="Y43" s="505"/>
      <c r="Z43" s="505"/>
      <c r="AA43" s="505"/>
      <c r="AB43" s="505"/>
      <c r="AC43" s="505"/>
      <c r="AD43" s="535" t="s">
        <v>26</v>
      </c>
      <c r="AE43" s="533"/>
      <c r="AF43" s="505"/>
      <c r="AG43" s="505"/>
      <c r="AH43" s="505"/>
      <c r="AI43" s="505"/>
      <c r="AJ43" s="505"/>
      <c r="AK43" s="505"/>
      <c r="AL43" s="505"/>
      <c r="AM43" s="535" t="s">
        <v>26</v>
      </c>
      <c r="AN43" s="533"/>
      <c r="AO43" s="505"/>
      <c r="AP43" s="505"/>
      <c r="AQ43" s="505"/>
      <c r="AR43" s="505"/>
      <c r="AS43" s="505"/>
      <c r="AT43" s="505"/>
      <c r="AU43" s="505"/>
      <c r="AV43" s="535" t="s">
        <v>26</v>
      </c>
      <c r="AW43" s="114" t="s">
        <v>146</v>
      </c>
      <c r="AX43" s="116"/>
      <c r="AY43" s="116"/>
      <c r="AZ43" s="551"/>
      <c r="BA43" s="551"/>
      <c r="BB43" s="551"/>
      <c r="BC43" s="551"/>
      <c r="BD43" s="551"/>
      <c r="BE43" s="551"/>
      <c r="BF43" s="551"/>
      <c r="BG43" s="120"/>
    </row>
    <row r="44" spans="1:59" s="24" customFormat="1" ht="15" customHeight="1">
      <c r="A44" s="522"/>
      <c r="B44" s="523"/>
      <c r="C44" s="526"/>
      <c r="D44" s="526"/>
      <c r="E44" s="526"/>
      <c r="F44" s="526"/>
      <c r="G44" s="526"/>
      <c r="H44" s="526"/>
      <c r="I44" s="526"/>
      <c r="J44" s="526"/>
      <c r="K44" s="527"/>
      <c r="L44" s="550" t="s">
        <v>106</v>
      </c>
      <c r="M44" s="523"/>
      <c r="N44" s="547"/>
      <c r="O44" s="547"/>
      <c r="P44" s="86"/>
      <c r="Q44" s="116" t="s">
        <v>4</v>
      </c>
      <c r="R44" s="86"/>
      <c r="S44" s="116" t="s">
        <v>11</v>
      </c>
      <c r="T44" s="86"/>
      <c r="U44" s="117" t="s">
        <v>12</v>
      </c>
      <c r="V44" s="533"/>
      <c r="W44" s="505"/>
      <c r="X44" s="505"/>
      <c r="Y44" s="505"/>
      <c r="Z44" s="505"/>
      <c r="AA44" s="505"/>
      <c r="AB44" s="505"/>
      <c r="AC44" s="505"/>
      <c r="AD44" s="535"/>
      <c r="AE44" s="533"/>
      <c r="AF44" s="505"/>
      <c r="AG44" s="505"/>
      <c r="AH44" s="505"/>
      <c r="AI44" s="505"/>
      <c r="AJ44" s="505"/>
      <c r="AK44" s="505"/>
      <c r="AL44" s="505"/>
      <c r="AM44" s="535"/>
      <c r="AN44" s="533"/>
      <c r="AO44" s="505"/>
      <c r="AP44" s="505"/>
      <c r="AQ44" s="505"/>
      <c r="AR44" s="505"/>
      <c r="AS44" s="505"/>
      <c r="AT44" s="505"/>
      <c r="AU44" s="505"/>
      <c r="AV44" s="535"/>
      <c r="AW44" s="114"/>
      <c r="AX44" s="69"/>
      <c r="AY44" s="69"/>
      <c r="AZ44" s="549"/>
      <c r="BA44" s="549"/>
      <c r="BB44" s="549"/>
      <c r="BC44" s="549"/>
      <c r="BD44" s="549"/>
      <c r="BE44" s="549"/>
      <c r="BF44" s="549"/>
      <c r="BG44" s="120" t="s">
        <v>26</v>
      </c>
    </row>
    <row r="45" spans="1:59" s="24" customFormat="1" ht="15" customHeight="1">
      <c r="A45" s="142"/>
      <c r="B45" s="123"/>
      <c r="C45" s="528"/>
      <c r="D45" s="528"/>
      <c r="E45" s="528"/>
      <c r="F45" s="528"/>
      <c r="G45" s="528"/>
      <c r="H45" s="528"/>
      <c r="I45" s="528"/>
      <c r="J45" s="528"/>
      <c r="K45" s="529"/>
      <c r="L45" s="428" t="s">
        <v>147</v>
      </c>
      <c r="M45" s="573"/>
      <c r="N45" s="143"/>
      <c r="O45" s="123" t="s">
        <v>148</v>
      </c>
      <c r="P45" s="123"/>
      <c r="Q45" s="123"/>
      <c r="R45" s="123"/>
      <c r="S45" s="123"/>
      <c r="T45" s="123"/>
      <c r="U45" s="124"/>
      <c r="V45" s="67"/>
      <c r="W45" s="547"/>
      <c r="X45" s="547"/>
      <c r="Y45" s="86"/>
      <c r="Z45" s="116" t="s">
        <v>4</v>
      </c>
      <c r="AA45" s="86"/>
      <c r="AB45" s="116" t="s">
        <v>11</v>
      </c>
      <c r="AC45" s="86"/>
      <c r="AD45" s="117" t="s">
        <v>12</v>
      </c>
      <c r="AE45" s="141"/>
      <c r="AF45" s="123"/>
      <c r="AG45" s="123"/>
      <c r="AH45" s="123"/>
      <c r="AI45" s="123"/>
      <c r="AJ45" s="123"/>
      <c r="AK45" s="123"/>
      <c r="AL45" s="123"/>
      <c r="AM45" s="124"/>
      <c r="AN45" s="141"/>
      <c r="AO45" s="123"/>
      <c r="AP45" s="123"/>
      <c r="AQ45" s="123"/>
      <c r="AR45" s="123"/>
      <c r="AS45" s="123"/>
      <c r="AT45" s="123"/>
      <c r="AU45" s="123"/>
      <c r="AV45" s="124"/>
      <c r="AW45" s="264" t="s">
        <v>156</v>
      </c>
      <c r="AX45" s="265"/>
      <c r="AY45" s="265"/>
      <c r="AZ45" s="536"/>
      <c r="BA45" s="536"/>
      <c r="BB45" s="536"/>
      <c r="BC45" s="536"/>
      <c r="BD45" s="536"/>
      <c r="BE45" s="536"/>
      <c r="BF45" s="536"/>
      <c r="BG45" s="266"/>
    </row>
    <row r="46" spans="1:59" s="24" customFormat="1" ht="15" customHeight="1">
      <c r="A46" s="557" t="s">
        <v>150</v>
      </c>
      <c r="B46" s="717"/>
      <c r="C46" s="593"/>
      <c r="D46" s="593"/>
      <c r="E46" s="593"/>
      <c r="F46" s="593"/>
      <c r="G46" s="593"/>
      <c r="H46" s="593"/>
      <c r="I46" s="594"/>
      <c r="J46" s="720" t="s">
        <v>151</v>
      </c>
      <c r="K46" s="721"/>
      <c r="L46" s="721"/>
      <c r="M46" s="721"/>
      <c r="N46" s="721"/>
      <c r="O46" s="721"/>
      <c r="P46" s="721"/>
      <c r="Q46" s="721"/>
      <c r="R46" s="569"/>
      <c r="S46" s="569"/>
      <c r="T46" s="569"/>
      <c r="U46" s="570"/>
      <c r="V46" s="652" t="s">
        <v>152</v>
      </c>
      <c r="W46" s="584"/>
      <c r="X46" s="584"/>
      <c r="Y46" s="584"/>
      <c r="Z46" s="584"/>
      <c r="AA46" s="584"/>
      <c r="AB46" s="727"/>
      <c r="AC46" s="728"/>
      <c r="AD46" s="728"/>
      <c r="AE46" s="728"/>
      <c r="AF46" s="728"/>
      <c r="AG46" s="728"/>
      <c r="AH46" s="728"/>
      <c r="AI46" s="728"/>
      <c r="AJ46" s="728"/>
      <c r="AK46" s="728"/>
      <c r="AL46" s="728"/>
      <c r="AM46" s="728"/>
      <c r="AN46" s="728"/>
      <c r="AO46" s="728"/>
      <c r="AP46" s="728"/>
      <c r="AQ46" s="728"/>
      <c r="AR46" s="728"/>
      <c r="AS46" s="728"/>
      <c r="AT46" s="728"/>
      <c r="AU46" s="728"/>
      <c r="AV46" s="729"/>
      <c r="AW46" s="267"/>
      <c r="AX46" s="269"/>
      <c r="AY46" s="269"/>
      <c r="AZ46" s="537"/>
      <c r="BA46" s="537"/>
      <c r="BB46" s="537"/>
      <c r="BC46" s="537"/>
      <c r="BD46" s="537"/>
      <c r="BE46" s="537"/>
      <c r="BF46" s="537"/>
      <c r="BG46" s="270" t="s">
        <v>26</v>
      </c>
    </row>
    <row r="47" spans="1:59" s="24" customFormat="1" ht="15" customHeight="1">
      <c r="A47" s="718"/>
      <c r="B47" s="719"/>
      <c r="C47" s="526"/>
      <c r="D47" s="526"/>
      <c r="E47" s="526"/>
      <c r="F47" s="526"/>
      <c r="G47" s="526"/>
      <c r="H47" s="526"/>
      <c r="I47" s="527"/>
      <c r="J47" s="722"/>
      <c r="K47" s="723"/>
      <c r="L47" s="723"/>
      <c r="M47" s="723"/>
      <c r="N47" s="723"/>
      <c r="O47" s="723"/>
      <c r="P47" s="723"/>
      <c r="Q47" s="723"/>
      <c r="R47" s="571"/>
      <c r="S47" s="571"/>
      <c r="T47" s="571"/>
      <c r="U47" s="572"/>
      <c r="V47" s="583"/>
      <c r="W47" s="586"/>
      <c r="X47" s="586"/>
      <c r="Y47" s="586"/>
      <c r="Z47" s="586"/>
      <c r="AA47" s="586"/>
      <c r="AB47" s="730"/>
      <c r="AC47" s="731"/>
      <c r="AD47" s="731"/>
      <c r="AE47" s="731"/>
      <c r="AF47" s="731"/>
      <c r="AG47" s="731"/>
      <c r="AH47" s="731"/>
      <c r="AI47" s="731"/>
      <c r="AJ47" s="731"/>
      <c r="AK47" s="731"/>
      <c r="AL47" s="731"/>
      <c r="AM47" s="731"/>
      <c r="AN47" s="731"/>
      <c r="AO47" s="731"/>
      <c r="AP47" s="731"/>
      <c r="AQ47" s="731"/>
      <c r="AR47" s="731"/>
      <c r="AS47" s="731"/>
      <c r="AT47" s="731"/>
      <c r="AU47" s="731"/>
      <c r="AV47" s="732"/>
      <c r="AW47" s="114" t="s">
        <v>153</v>
      </c>
      <c r="AX47" s="116"/>
      <c r="AY47" s="116"/>
      <c r="AZ47" s="628"/>
      <c r="BA47" s="628"/>
      <c r="BB47" s="628"/>
      <c r="BC47" s="628"/>
      <c r="BD47" s="628"/>
      <c r="BE47" s="628"/>
      <c r="BF47" s="628"/>
      <c r="BG47" s="120"/>
    </row>
    <row r="48" spans="1:59" s="24" customFormat="1" ht="15" customHeight="1">
      <c r="A48" s="718"/>
      <c r="B48" s="719"/>
      <c r="C48" s="526"/>
      <c r="D48" s="526"/>
      <c r="E48" s="526"/>
      <c r="F48" s="526"/>
      <c r="G48" s="526"/>
      <c r="H48" s="526"/>
      <c r="I48" s="527"/>
      <c r="J48" s="722"/>
      <c r="K48" s="723"/>
      <c r="L48" s="723"/>
      <c r="M48" s="723"/>
      <c r="N48" s="723"/>
      <c r="O48" s="723"/>
      <c r="P48" s="723"/>
      <c r="Q48" s="723"/>
      <c r="R48" s="571"/>
      <c r="S48" s="571"/>
      <c r="T48" s="571"/>
      <c r="U48" s="572"/>
      <c r="V48" s="583"/>
      <c r="W48" s="586"/>
      <c r="X48" s="586"/>
      <c r="Y48" s="586"/>
      <c r="Z48" s="586"/>
      <c r="AA48" s="586"/>
      <c r="AB48" s="730"/>
      <c r="AC48" s="731"/>
      <c r="AD48" s="731"/>
      <c r="AE48" s="731"/>
      <c r="AF48" s="731"/>
      <c r="AG48" s="731"/>
      <c r="AH48" s="731"/>
      <c r="AI48" s="731"/>
      <c r="AJ48" s="731"/>
      <c r="AK48" s="731"/>
      <c r="AL48" s="731"/>
      <c r="AM48" s="731"/>
      <c r="AN48" s="731"/>
      <c r="AO48" s="731"/>
      <c r="AP48" s="731"/>
      <c r="AQ48" s="731"/>
      <c r="AR48" s="731"/>
      <c r="AS48" s="731"/>
      <c r="AT48" s="731"/>
      <c r="AU48" s="731"/>
      <c r="AV48" s="732"/>
      <c r="AW48" s="114"/>
      <c r="AX48" s="116"/>
      <c r="AY48" s="116"/>
      <c r="AZ48" s="552"/>
      <c r="BA48" s="552"/>
      <c r="BB48" s="552"/>
      <c r="BC48" s="552"/>
      <c r="BD48" s="552"/>
      <c r="BE48" s="552"/>
      <c r="BF48" s="552"/>
      <c r="BG48" s="120"/>
    </row>
    <row r="49" spans="1:59" s="24" customFormat="1" ht="15" customHeight="1" thickBot="1">
      <c r="A49" s="724" t="s">
        <v>186</v>
      </c>
      <c r="B49" s="725"/>
      <c r="C49" s="725"/>
      <c r="D49" s="725"/>
      <c r="E49" s="725"/>
      <c r="F49" s="725"/>
      <c r="G49" s="725"/>
      <c r="H49" s="725"/>
      <c r="I49" s="725"/>
      <c r="J49" s="725"/>
      <c r="K49" s="725"/>
      <c r="L49" s="725"/>
      <c r="M49" s="725"/>
      <c r="N49" s="725"/>
      <c r="O49" s="725"/>
      <c r="P49" s="725"/>
      <c r="Q49" s="725"/>
      <c r="R49" s="725"/>
      <c r="S49" s="725"/>
      <c r="T49" s="725"/>
      <c r="U49" s="726"/>
      <c r="V49" s="736"/>
      <c r="W49" s="737"/>
      <c r="X49" s="737"/>
      <c r="Y49" s="737"/>
      <c r="Z49" s="737"/>
      <c r="AA49" s="737"/>
      <c r="AB49" s="733"/>
      <c r="AC49" s="734"/>
      <c r="AD49" s="734"/>
      <c r="AE49" s="734"/>
      <c r="AF49" s="734"/>
      <c r="AG49" s="734"/>
      <c r="AH49" s="734"/>
      <c r="AI49" s="734"/>
      <c r="AJ49" s="734"/>
      <c r="AK49" s="734"/>
      <c r="AL49" s="734"/>
      <c r="AM49" s="734"/>
      <c r="AN49" s="734"/>
      <c r="AO49" s="734"/>
      <c r="AP49" s="734"/>
      <c r="AQ49" s="734"/>
      <c r="AR49" s="734"/>
      <c r="AS49" s="734"/>
      <c r="AT49" s="734"/>
      <c r="AU49" s="734"/>
      <c r="AV49" s="735"/>
      <c r="AW49" s="114"/>
      <c r="AX49" s="116"/>
      <c r="AY49" s="116"/>
      <c r="AZ49" s="629"/>
      <c r="BA49" s="629"/>
      <c r="BB49" s="629"/>
      <c r="BC49" s="629"/>
      <c r="BD49" s="629"/>
      <c r="BE49" s="629"/>
      <c r="BF49" s="629"/>
      <c r="BG49" s="139" t="s">
        <v>26</v>
      </c>
    </row>
    <row r="50" spans="1:59" s="24" customFormat="1" ht="15.75" customHeight="1">
      <c r="A50" s="40" t="s">
        <v>158</v>
      </c>
      <c r="B50" s="280"/>
      <c r="C50" s="280"/>
      <c r="D50" s="280"/>
      <c r="E50" s="280"/>
      <c r="F50" s="280"/>
      <c r="G50" s="280"/>
      <c r="H50" s="280"/>
      <c r="I50" s="280"/>
      <c r="J50" s="280"/>
      <c r="K50" s="280"/>
      <c r="L50" s="280"/>
      <c r="M50" s="280"/>
      <c r="N50" s="280"/>
      <c r="O50" s="280"/>
      <c r="P50" s="280"/>
      <c r="Q50" s="280"/>
      <c r="R50" s="280"/>
      <c r="S50" s="280"/>
      <c r="T50" s="280"/>
      <c r="U50" s="280"/>
      <c r="V50" s="275"/>
      <c r="W50" s="275"/>
      <c r="X50" s="275"/>
      <c r="Y50" s="275"/>
      <c r="Z50" s="275"/>
      <c r="AA50" s="275"/>
      <c r="AB50" s="275"/>
      <c r="AC50" s="275"/>
      <c r="AD50" s="275"/>
      <c r="AE50" s="667" t="s">
        <v>157</v>
      </c>
      <c r="AF50" s="667"/>
      <c r="AG50" s="667"/>
      <c r="AH50" s="667"/>
      <c r="AI50" s="667"/>
      <c r="AJ50" s="667"/>
      <c r="AK50" s="667"/>
      <c r="AL50" s="667"/>
      <c r="AM50" s="667"/>
      <c r="AN50" s="667"/>
      <c r="AO50" s="667"/>
      <c r="AP50" s="667"/>
      <c r="AQ50" s="667"/>
      <c r="AR50" s="667"/>
      <c r="AS50" s="667"/>
      <c r="AT50" s="667"/>
      <c r="AU50" s="667"/>
      <c r="AV50" s="667"/>
      <c r="AW50" s="667"/>
      <c r="AX50" s="667"/>
      <c r="AY50" s="667"/>
      <c r="AZ50" s="667"/>
      <c r="BA50" s="667"/>
      <c r="BB50" s="667"/>
      <c r="BC50" s="667"/>
      <c r="BD50" s="667"/>
      <c r="BE50" s="667"/>
      <c r="BF50" s="667"/>
      <c r="BG50" s="668"/>
    </row>
    <row r="51" spans="1:59" s="24" customFormat="1" ht="7.5" customHeight="1">
      <c r="A51" s="276"/>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669"/>
      <c r="AF51" s="669"/>
      <c r="AG51" s="669"/>
      <c r="AH51" s="669"/>
      <c r="AI51" s="669"/>
      <c r="AJ51" s="669"/>
      <c r="AK51" s="669"/>
      <c r="AL51" s="669"/>
      <c r="AM51" s="669"/>
      <c r="AN51" s="669"/>
      <c r="AO51" s="669"/>
      <c r="AP51" s="669"/>
      <c r="AQ51" s="669"/>
      <c r="AR51" s="669"/>
      <c r="AS51" s="669"/>
      <c r="AT51" s="669"/>
      <c r="AU51" s="669"/>
      <c r="AV51" s="669"/>
      <c r="AW51" s="669"/>
      <c r="AX51" s="669"/>
      <c r="AY51" s="669"/>
      <c r="AZ51" s="669"/>
      <c r="BA51" s="669"/>
      <c r="BB51" s="669"/>
      <c r="BC51" s="669"/>
      <c r="BD51" s="669"/>
      <c r="BE51" s="669"/>
      <c r="BF51" s="669"/>
      <c r="BG51" s="669"/>
    </row>
    <row r="52" spans="1:59" s="24" customFormat="1" ht="15" customHeight="1">
      <c r="A52" s="583" t="s">
        <v>108</v>
      </c>
      <c r="B52" s="584"/>
      <c r="C52" s="584"/>
      <c r="D52" s="584"/>
      <c r="E52" s="585"/>
      <c r="F52" s="591" t="s">
        <v>23</v>
      </c>
      <c r="G52" s="592"/>
      <c r="H52" s="593"/>
      <c r="I52" s="593"/>
      <c r="J52" s="593"/>
      <c r="K52" s="593"/>
      <c r="L52" s="593"/>
      <c r="M52" s="593"/>
      <c r="N52" s="593"/>
      <c r="O52" s="593"/>
      <c r="P52" s="593"/>
      <c r="Q52" s="594"/>
      <c r="R52" s="596" t="s">
        <v>159</v>
      </c>
      <c r="S52" s="597"/>
      <c r="T52" s="597"/>
      <c r="U52" s="597"/>
      <c r="V52" s="597"/>
      <c r="W52" s="597"/>
      <c r="X52" s="597"/>
      <c r="Y52" s="597"/>
      <c r="Z52" s="597"/>
      <c r="AA52" s="598"/>
      <c r="AB52" s="574" t="s">
        <v>160</v>
      </c>
      <c r="AC52" s="575"/>
      <c r="AD52" s="575"/>
      <c r="AE52" s="575"/>
      <c r="AF52" s="576"/>
      <c r="AG52" s="574" t="s">
        <v>161</v>
      </c>
      <c r="AH52" s="575"/>
      <c r="AI52" s="575"/>
      <c r="AJ52" s="575"/>
      <c r="AK52" s="575"/>
      <c r="AL52" s="575"/>
      <c r="AM52" s="575"/>
      <c r="AN52" s="575"/>
      <c r="AO52" s="576"/>
      <c r="AP52" s="574" t="s">
        <v>162</v>
      </c>
      <c r="AQ52" s="575"/>
      <c r="AR52" s="575"/>
      <c r="AS52" s="575"/>
      <c r="AT52" s="575"/>
      <c r="AU52" s="575"/>
      <c r="AV52" s="575"/>
      <c r="AW52" s="575"/>
      <c r="AX52" s="576"/>
      <c r="AY52" s="574" t="s">
        <v>163</v>
      </c>
      <c r="AZ52" s="575"/>
      <c r="BA52" s="575"/>
      <c r="BB52" s="575"/>
      <c r="BC52" s="575"/>
      <c r="BD52" s="575"/>
      <c r="BE52" s="575"/>
      <c r="BF52" s="575"/>
      <c r="BG52" s="576"/>
    </row>
    <row r="53" spans="1:59" s="24" customFormat="1" ht="15" customHeight="1">
      <c r="A53" s="583"/>
      <c r="B53" s="586"/>
      <c r="C53" s="586"/>
      <c r="D53" s="586"/>
      <c r="E53" s="587"/>
      <c r="F53" s="428"/>
      <c r="G53" s="573"/>
      <c r="H53" s="528"/>
      <c r="I53" s="528"/>
      <c r="J53" s="528"/>
      <c r="K53" s="528"/>
      <c r="L53" s="528"/>
      <c r="M53" s="528"/>
      <c r="N53" s="528"/>
      <c r="O53" s="528"/>
      <c r="P53" s="528"/>
      <c r="Q53" s="529"/>
      <c r="R53" s="599"/>
      <c r="S53" s="600"/>
      <c r="T53" s="600"/>
      <c r="U53" s="600"/>
      <c r="V53" s="600"/>
      <c r="W53" s="600"/>
      <c r="X53" s="600"/>
      <c r="Y53" s="600"/>
      <c r="Z53" s="600"/>
      <c r="AA53" s="601"/>
      <c r="AB53" s="577" t="s">
        <v>164</v>
      </c>
      <c r="AC53" s="578"/>
      <c r="AD53" s="578"/>
      <c r="AE53" s="578"/>
      <c r="AF53" s="579"/>
      <c r="AG53" s="580" t="s">
        <v>165</v>
      </c>
      <c r="AH53" s="581"/>
      <c r="AI53" s="581"/>
      <c r="AJ53" s="581"/>
      <c r="AK53" s="581"/>
      <c r="AL53" s="581"/>
      <c r="AM53" s="581"/>
      <c r="AN53" s="581"/>
      <c r="AO53" s="582"/>
      <c r="AP53" s="580" t="s">
        <v>166</v>
      </c>
      <c r="AQ53" s="581"/>
      <c r="AR53" s="581"/>
      <c r="AS53" s="581"/>
      <c r="AT53" s="581"/>
      <c r="AU53" s="581"/>
      <c r="AV53" s="581"/>
      <c r="AW53" s="581"/>
      <c r="AX53" s="582"/>
      <c r="AY53" s="580" t="s">
        <v>167</v>
      </c>
      <c r="AZ53" s="581"/>
      <c r="BA53" s="581"/>
      <c r="BB53" s="581"/>
      <c r="BC53" s="581"/>
      <c r="BD53" s="581"/>
      <c r="BE53" s="581"/>
      <c r="BF53" s="581"/>
      <c r="BG53" s="582"/>
    </row>
    <row r="54" spans="1:59" s="24" customFormat="1" ht="15" customHeight="1">
      <c r="A54" s="583"/>
      <c r="B54" s="586"/>
      <c r="C54" s="586"/>
      <c r="D54" s="586"/>
      <c r="E54" s="587"/>
      <c r="F54" s="591" t="s">
        <v>107</v>
      </c>
      <c r="G54" s="592"/>
      <c r="H54" s="593"/>
      <c r="I54" s="593"/>
      <c r="J54" s="593"/>
      <c r="K54" s="593"/>
      <c r="L54" s="593"/>
      <c r="M54" s="593"/>
      <c r="N54" s="602"/>
      <c r="O54" s="603"/>
      <c r="P54" s="603"/>
      <c r="Q54" s="604"/>
      <c r="R54" s="591" t="s">
        <v>64</v>
      </c>
      <c r="S54" s="592"/>
      <c r="T54" s="645"/>
      <c r="U54" s="645"/>
      <c r="V54" s="89"/>
      <c r="W54" s="68" t="s">
        <v>4</v>
      </c>
      <c r="X54" s="89"/>
      <c r="Y54" s="68" t="s">
        <v>11</v>
      </c>
      <c r="Z54" s="89"/>
      <c r="AA54" s="146" t="s">
        <v>12</v>
      </c>
      <c r="AB54" s="126"/>
      <c r="AC54" s="608"/>
      <c r="AD54" s="608"/>
      <c r="AE54" s="608"/>
      <c r="AF54" s="146"/>
      <c r="AG54" s="610"/>
      <c r="AH54" s="611"/>
      <c r="AI54" s="611"/>
      <c r="AJ54" s="611"/>
      <c r="AK54" s="611"/>
      <c r="AL54" s="611"/>
      <c r="AM54" s="611"/>
      <c r="AN54" s="611"/>
      <c r="AO54" s="146"/>
      <c r="AP54" s="610"/>
      <c r="AQ54" s="611"/>
      <c r="AR54" s="611"/>
      <c r="AS54" s="611"/>
      <c r="AT54" s="611"/>
      <c r="AU54" s="611"/>
      <c r="AV54" s="611"/>
      <c r="AW54" s="611"/>
      <c r="AX54" s="146"/>
      <c r="AY54" s="610"/>
      <c r="AZ54" s="611"/>
      <c r="BA54" s="611"/>
      <c r="BB54" s="611"/>
      <c r="BC54" s="611"/>
      <c r="BD54" s="611"/>
      <c r="BE54" s="611"/>
      <c r="BF54" s="611"/>
      <c r="BG54" s="146"/>
    </row>
    <row r="55" spans="1:59" s="24" customFormat="1" ht="21" customHeight="1">
      <c r="A55" s="588"/>
      <c r="B55" s="589"/>
      <c r="C55" s="589"/>
      <c r="D55" s="589"/>
      <c r="E55" s="590"/>
      <c r="F55" s="428"/>
      <c r="G55" s="573"/>
      <c r="H55" s="528"/>
      <c r="I55" s="528"/>
      <c r="J55" s="528"/>
      <c r="K55" s="528"/>
      <c r="L55" s="528"/>
      <c r="M55" s="528"/>
      <c r="N55" s="605"/>
      <c r="O55" s="606"/>
      <c r="P55" s="606"/>
      <c r="Q55" s="607"/>
      <c r="R55" s="428" t="s">
        <v>106</v>
      </c>
      <c r="S55" s="573"/>
      <c r="T55" s="595"/>
      <c r="U55" s="595"/>
      <c r="V55" s="87"/>
      <c r="W55" s="123" t="s">
        <v>4</v>
      </c>
      <c r="X55" s="87"/>
      <c r="Y55" s="123" t="s">
        <v>11</v>
      </c>
      <c r="Z55" s="87"/>
      <c r="AA55" s="124" t="s">
        <v>12</v>
      </c>
      <c r="AB55" s="141"/>
      <c r="AC55" s="609"/>
      <c r="AD55" s="609"/>
      <c r="AE55" s="609"/>
      <c r="AF55" s="117" t="s">
        <v>4</v>
      </c>
      <c r="AG55" s="612"/>
      <c r="AH55" s="613"/>
      <c r="AI55" s="613"/>
      <c r="AJ55" s="613"/>
      <c r="AK55" s="613"/>
      <c r="AL55" s="613"/>
      <c r="AM55" s="613"/>
      <c r="AN55" s="613"/>
      <c r="AO55" s="117" t="s">
        <v>26</v>
      </c>
      <c r="AP55" s="612"/>
      <c r="AQ55" s="613"/>
      <c r="AR55" s="613"/>
      <c r="AS55" s="613"/>
      <c r="AT55" s="613"/>
      <c r="AU55" s="613"/>
      <c r="AV55" s="613"/>
      <c r="AW55" s="613"/>
      <c r="AX55" s="124" t="s">
        <v>26</v>
      </c>
      <c r="AY55" s="612"/>
      <c r="AZ55" s="613"/>
      <c r="BA55" s="613"/>
      <c r="BB55" s="613"/>
      <c r="BC55" s="613"/>
      <c r="BD55" s="613"/>
      <c r="BE55" s="613"/>
      <c r="BF55" s="613"/>
      <c r="BG55" s="124" t="s">
        <v>26</v>
      </c>
    </row>
    <row r="56" spans="1:59" s="24" customFormat="1" ht="15" customHeight="1">
      <c r="A56" s="630" t="s">
        <v>168</v>
      </c>
      <c r="B56" s="631"/>
      <c r="C56" s="574" t="s">
        <v>169</v>
      </c>
      <c r="D56" s="575"/>
      <c r="E56" s="575"/>
      <c r="F56" s="575"/>
      <c r="G56" s="575"/>
      <c r="H56" s="575"/>
      <c r="I56" s="575"/>
      <c r="J56" s="575"/>
      <c r="K56" s="576"/>
      <c r="L56" s="574" t="s">
        <v>170</v>
      </c>
      <c r="M56" s="575"/>
      <c r="N56" s="575"/>
      <c r="O56" s="575"/>
      <c r="P56" s="575"/>
      <c r="Q56" s="575"/>
      <c r="R56" s="575"/>
      <c r="S56" s="575"/>
      <c r="T56" s="576"/>
      <c r="U56" s="126"/>
      <c r="V56" s="68"/>
      <c r="W56" s="68"/>
      <c r="X56" s="68"/>
      <c r="Y56" s="68"/>
      <c r="Z56" s="68"/>
      <c r="AA56" s="146"/>
      <c r="AB56" s="574" t="s">
        <v>171</v>
      </c>
      <c r="AC56" s="575"/>
      <c r="AD56" s="575"/>
      <c r="AE56" s="575"/>
      <c r="AF56" s="575"/>
      <c r="AG56" s="575"/>
      <c r="AH56" s="575"/>
      <c r="AI56" s="576"/>
      <c r="AJ56" s="574" t="s">
        <v>172</v>
      </c>
      <c r="AK56" s="575"/>
      <c r="AL56" s="575"/>
      <c r="AM56" s="575"/>
      <c r="AN56" s="575"/>
      <c r="AO56" s="575"/>
      <c r="AP56" s="575"/>
      <c r="AQ56" s="576"/>
      <c r="AR56" s="574" t="s">
        <v>173</v>
      </c>
      <c r="AS56" s="575"/>
      <c r="AT56" s="575"/>
      <c r="AU56" s="575"/>
      <c r="AV56" s="575"/>
      <c r="AW56" s="575"/>
      <c r="AX56" s="575"/>
      <c r="AY56" s="576"/>
      <c r="AZ56" s="574" t="s">
        <v>174</v>
      </c>
      <c r="BA56" s="575"/>
      <c r="BB56" s="575"/>
      <c r="BC56" s="575"/>
      <c r="BD56" s="575"/>
      <c r="BE56" s="575"/>
      <c r="BF56" s="575"/>
      <c r="BG56" s="576"/>
    </row>
    <row r="57" spans="1:59" s="24" customFormat="1" ht="15" customHeight="1">
      <c r="A57" s="632"/>
      <c r="B57" s="633"/>
      <c r="C57" s="580"/>
      <c r="D57" s="581"/>
      <c r="E57" s="581"/>
      <c r="F57" s="581"/>
      <c r="G57" s="581"/>
      <c r="H57" s="581"/>
      <c r="I57" s="581"/>
      <c r="J57" s="581"/>
      <c r="K57" s="582"/>
      <c r="L57" s="580"/>
      <c r="M57" s="581"/>
      <c r="N57" s="581"/>
      <c r="O57" s="581"/>
      <c r="P57" s="581"/>
      <c r="Q57" s="581"/>
      <c r="R57" s="581"/>
      <c r="S57" s="581"/>
      <c r="T57" s="582"/>
      <c r="U57" s="141"/>
      <c r="V57" s="123"/>
      <c r="W57" s="123"/>
      <c r="X57" s="123"/>
      <c r="Y57" s="123"/>
      <c r="Z57" s="123"/>
      <c r="AA57" s="124"/>
      <c r="AB57" s="580" t="s">
        <v>175</v>
      </c>
      <c r="AC57" s="581"/>
      <c r="AD57" s="581"/>
      <c r="AE57" s="581"/>
      <c r="AF57" s="581"/>
      <c r="AG57" s="581"/>
      <c r="AH57" s="581"/>
      <c r="AI57" s="582"/>
      <c r="AJ57" s="580" t="s">
        <v>176</v>
      </c>
      <c r="AK57" s="581"/>
      <c r="AL57" s="581"/>
      <c r="AM57" s="581"/>
      <c r="AN57" s="581"/>
      <c r="AO57" s="581"/>
      <c r="AP57" s="581"/>
      <c r="AQ57" s="582"/>
      <c r="AR57" s="580" t="s">
        <v>177</v>
      </c>
      <c r="AS57" s="581"/>
      <c r="AT57" s="581"/>
      <c r="AU57" s="581"/>
      <c r="AV57" s="581"/>
      <c r="AW57" s="581"/>
      <c r="AX57" s="581"/>
      <c r="AY57" s="582"/>
      <c r="AZ57" s="580" t="s">
        <v>178</v>
      </c>
      <c r="BA57" s="581"/>
      <c r="BB57" s="581"/>
      <c r="BC57" s="581"/>
      <c r="BD57" s="581"/>
      <c r="BE57" s="581"/>
      <c r="BF57" s="581"/>
      <c r="BG57" s="582"/>
    </row>
    <row r="58" spans="1:59" s="24" customFormat="1" ht="15.75" customHeight="1">
      <c r="A58" s="632"/>
      <c r="B58" s="633"/>
      <c r="C58" s="114"/>
      <c r="D58" s="616"/>
      <c r="E58" s="616"/>
      <c r="F58" s="116" t="s">
        <v>4</v>
      </c>
      <c r="G58" s="616"/>
      <c r="H58" s="616"/>
      <c r="I58" s="116" t="s">
        <v>109</v>
      </c>
      <c r="J58" s="116"/>
      <c r="K58" s="147"/>
      <c r="L58" s="114"/>
      <c r="M58" s="116"/>
      <c r="N58" s="616"/>
      <c r="O58" s="616"/>
      <c r="P58" s="116" t="s">
        <v>110</v>
      </c>
      <c r="Q58" s="116"/>
      <c r="R58" s="116"/>
      <c r="S58" s="147"/>
      <c r="T58" s="116"/>
      <c r="U58" s="636" t="s">
        <v>179</v>
      </c>
      <c r="V58" s="637"/>
      <c r="W58" s="637"/>
      <c r="X58" s="637"/>
      <c r="Y58" s="637"/>
      <c r="Z58" s="637"/>
      <c r="AA58" s="638"/>
      <c r="AB58" s="614"/>
      <c r="AC58" s="615"/>
      <c r="AD58" s="615"/>
      <c r="AE58" s="615"/>
      <c r="AF58" s="615"/>
      <c r="AG58" s="615"/>
      <c r="AH58" s="615"/>
      <c r="AI58" s="148" t="s">
        <v>26</v>
      </c>
      <c r="AJ58" s="614"/>
      <c r="AK58" s="615"/>
      <c r="AL58" s="615"/>
      <c r="AM58" s="615"/>
      <c r="AN58" s="615"/>
      <c r="AO58" s="615"/>
      <c r="AP58" s="615"/>
      <c r="AQ58" s="148" t="s">
        <v>26</v>
      </c>
      <c r="AR58" s="614"/>
      <c r="AS58" s="615"/>
      <c r="AT58" s="615"/>
      <c r="AU58" s="615"/>
      <c r="AV58" s="615"/>
      <c r="AW58" s="615"/>
      <c r="AX58" s="615"/>
      <c r="AY58" s="148" t="s">
        <v>26</v>
      </c>
      <c r="AZ58" s="614"/>
      <c r="BA58" s="615"/>
      <c r="BB58" s="615"/>
      <c r="BC58" s="615"/>
      <c r="BD58" s="615"/>
      <c r="BE58" s="615"/>
      <c r="BF58" s="615"/>
      <c r="BG58" s="148" t="s">
        <v>26</v>
      </c>
    </row>
    <row r="59" spans="1:59" s="24" customFormat="1" ht="15.75" customHeight="1">
      <c r="A59" s="632"/>
      <c r="B59" s="633"/>
      <c r="C59" s="141"/>
      <c r="D59" s="644"/>
      <c r="E59" s="644"/>
      <c r="F59" s="116" t="s">
        <v>4</v>
      </c>
      <c r="G59" s="644"/>
      <c r="H59" s="644"/>
      <c r="I59" s="116" t="s">
        <v>111</v>
      </c>
      <c r="J59" s="123"/>
      <c r="K59" s="149"/>
      <c r="L59" s="114"/>
      <c r="M59" s="116"/>
      <c r="N59" s="639"/>
      <c r="O59" s="639"/>
      <c r="P59" s="116" t="s">
        <v>112</v>
      </c>
      <c r="Q59" s="116"/>
      <c r="R59" s="116"/>
      <c r="S59" s="116"/>
      <c r="T59" s="116"/>
      <c r="U59" s="599" t="s">
        <v>180</v>
      </c>
      <c r="V59" s="600"/>
      <c r="W59" s="600"/>
      <c r="X59" s="600"/>
      <c r="Y59" s="600"/>
      <c r="Z59" s="600"/>
      <c r="AA59" s="601"/>
      <c r="AB59" s="618"/>
      <c r="AC59" s="619"/>
      <c r="AD59" s="619"/>
      <c r="AE59" s="619"/>
      <c r="AF59" s="619"/>
      <c r="AG59" s="619"/>
      <c r="AH59" s="619"/>
      <c r="AI59" s="117" t="s">
        <v>26</v>
      </c>
      <c r="AJ59" s="618"/>
      <c r="AK59" s="619"/>
      <c r="AL59" s="619"/>
      <c r="AM59" s="619"/>
      <c r="AN59" s="619"/>
      <c r="AO59" s="619"/>
      <c r="AP59" s="619"/>
      <c r="AQ59" s="117" t="s">
        <v>26</v>
      </c>
      <c r="AR59" s="618"/>
      <c r="AS59" s="619"/>
      <c r="AT59" s="619"/>
      <c r="AU59" s="619"/>
      <c r="AV59" s="619"/>
      <c r="AW59" s="619"/>
      <c r="AX59" s="619"/>
      <c r="AY59" s="117" t="s">
        <v>26</v>
      </c>
      <c r="AZ59" s="618"/>
      <c r="BA59" s="619"/>
      <c r="BB59" s="619"/>
      <c r="BC59" s="619"/>
      <c r="BD59" s="619"/>
      <c r="BE59" s="619"/>
      <c r="BF59" s="619"/>
      <c r="BG59" s="117" t="s">
        <v>26</v>
      </c>
    </row>
    <row r="60" spans="1:59" s="24" customFormat="1" ht="15.75" customHeight="1">
      <c r="A60" s="632"/>
      <c r="B60" s="633"/>
      <c r="C60" s="641" t="s">
        <v>181</v>
      </c>
      <c r="D60" s="642"/>
      <c r="E60" s="642"/>
      <c r="F60" s="642"/>
      <c r="G60" s="642"/>
      <c r="H60" s="642"/>
      <c r="I60" s="642"/>
      <c r="J60" s="642"/>
      <c r="K60" s="643"/>
      <c r="L60" s="622" t="s">
        <v>182</v>
      </c>
      <c r="M60" s="623"/>
      <c r="N60" s="623"/>
      <c r="O60" s="623"/>
      <c r="P60" s="623"/>
      <c r="Q60" s="623"/>
      <c r="R60" s="623"/>
      <c r="S60" s="623"/>
      <c r="T60" s="624"/>
      <c r="U60" s="664" t="s">
        <v>183</v>
      </c>
      <c r="V60" s="665"/>
      <c r="W60" s="665"/>
      <c r="X60" s="665"/>
      <c r="Y60" s="665"/>
      <c r="Z60" s="665"/>
      <c r="AA60" s="666"/>
      <c r="AB60" s="620"/>
      <c r="AC60" s="621"/>
      <c r="AD60" s="621"/>
      <c r="AE60" s="621"/>
      <c r="AF60" s="621"/>
      <c r="AG60" s="621"/>
      <c r="AH60" s="621"/>
      <c r="AI60" s="150" t="s">
        <v>26</v>
      </c>
      <c r="AJ60" s="620"/>
      <c r="AK60" s="621"/>
      <c r="AL60" s="621"/>
      <c r="AM60" s="621"/>
      <c r="AN60" s="621"/>
      <c r="AO60" s="621"/>
      <c r="AP60" s="621"/>
      <c r="AQ60" s="150" t="s">
        <v>26</v>
      </c>
      <c r="AR60" s="620"/>
      <c r="AS60" s="621"/>
      <c r="AT60" s="621"/>
      <c r="AU60" s="621"/>
      <c r="AV60" s="621"/>
      <c r="AW60" s="621"/>
      <c r="AX60" s="621"/>
      <c r="AY60" s="150" t="s">
        <v>26</v>
      </c>
      <c r="AZ60" s="620"/>
      <c r="BA60" s="621"/>
      <c r="BB60" s="621"/>
      <c r="BC60" s="621"/>
      <c r="BD60" s="621"/>
      <c r="BE60" s="621"/>
      <c r="BF60" s="621"/>
      <c r="BG60" s="150" t="s">
        <v>26</v>
      </c>
    </row>
    <row r="61" spans="1:59" s="24" customFormat="1" ht="15.75" customHeight="1">
      <c r="A61" s="634"/>
      <c r="B61" s="635"/>
      <c r="C61" s="640"/>
      <c r="D61" s="617"/>
      <c r="E61" s="278" t="s">
        <v>4</v>
      </c>
      <c r="F61" s="617"/>
      <c r="G61" s="617"/>
      <c r="H61" s="278" t="s">
        <v>11</v>
      </c>
      <c r="I61" s="617"/>
      <c r="J61" s="617"/>
      <c r="K61" s="279" t="s">
        <v>12</v>
      </c>
      <c r="L61" s="625"/>
      <c r="M61" s="626"/>
      <c r="N61" s="626"/>
      <c r="O61" s="626"/>
      <c r="P61" s="626"/>
      <c r="Q61" s="626"/>
      <c r="R61" s="626"/>
      <c r="S61" s="626"/>
      <c r="T61" s="627"/>
      <c r="U61" s="661" t="s">
        <v>184</v>
      </c>
      <c r="V61" s="662"/>
      <c r="W61" s="662"/>
      <c r="X61" s="662"/>
      <c r="Y61" s="662"/>
      <c r="Z61" s="662"/>
      <c r="AA61" s="663"/>
      <c r="AB61" s="649"/>
      <c r="AC61" s="650"/>
      <c r="AD61" s="650"/>
      <c r="AE61" s="650"/>
      <c r="AF61" s="650"/>
      <c r="AG61" s="650"/>
      <c r="AH61" s="650"/>
      <c r="AI61" s="124" t="s">
        <v>26</v>
      </c>
      <c r="AJ61" s="649"/>
      <c r="AK61" s="650"/>
      <c r="AL61" s="650"/>
      <c r="AM61" s="650"/>
      <c r="AN61" s="650"/>
      <c r="AO61" s="650"/>
      <c r="AP61" s="650"/>
      <c r="AQ61" s="124" t="s">
        <v>26</v>
      </c>
      <c r="AR61" s="649"/>
      <c r="AS61" s="650"/>
      <c r="AT61" s="650"/>
      <c r="AU61" s="650"/>
      <c r="AV61" s="650"/>
      <c r="AW61" s="650"/>
      <c r="AX61" s="650"/>
      <c r="AY61" s="124" t="s">
        <v>26</v>
      </c>
      <c r="AZ61" s="649"/>
      <c r="BA61" s="650"/>
      <c r="BB61" s="650"/>
      <c r="BC61" s="650"/>
      <c r="BD61" s="650"/>
      <c r="BE61" s="650"/>
      <c r="BF61" s="650"/>
      <c r="BG61" s="124" t="s">
        <v>26</v>
      </c>
    </row>
  </sheetData>
  <sheetProtection algorithmName="SHA-512" hashValue="5mKbrU106H3X1zFaIOOvmKADZPrUX7T32UtOX0880PmsjCRZR1ALb6XZ6MIt4xadqcxSProhjszSVPcbey9+/w==" saltValue="4lW11kD7e0lbkBYDoEbfIA==" spinCount="100000" sheet="1" selectLockedCells="1"/>
  <mergeCells count="173">
    <mergeCell ref="A46:B48"/>
    <mergeCell ref="C46:I48"/>
    <mergeCell ref="J46:Q48"/>
    <mergeCell ref="R46:U48"/>
    <mergeCell ref="A49:U49"/>
    <mergeCell ref="W45:X45"/>
    <mergeCell ref="A43:B44"/>
    <mergeCell ref="N43:O43"/>
    <mergeCell ref="V43:AC44"/>
    <mergeCell ref="AB46:AV49"/>
    <mergeCell ref="V46:AA49"/>
    <mergeCell ref="T3:T13"/>
    <mergeCell ref="B20:Q20"/>
    <mergeCell ref="B11:G11"/>
    <mergeCell ref="H11:Q11"/>
    <mergeCell ref="H12:Q12"/>
    <mergeCell ref="H13:Q13"/>
    <mergeCell ref="C16:P16"/>
    <mergeCell ref="C18:N18"/>
    <mergeCell ref="O18:P18"/>
    <mergeCell ref="B10:C10"/>
    <mergeCell ref="D10:E10"/>
    <mergeCell ref="M10:P10"/>
    <mergeCell ref="B2:G4"/>
    <mergeCell ref="H2:Q4"/>
    <mergeCell ref="B5:K7"/>
    <mergeCell ref="L5:Q9"/>
    <mergeCell ref="B8:K8"/>
    <mergeCell ref="B9:C9"/>
    <mergeCell ref="I10:J10"/>
    <mergeCell ref="G10:H10"/>
    <mergeCell ref="B12:D13"/>
    <mergeCell ref="E12:G12"/>
    <mergeCell ref="E13:G13"/>
    <mergeCell ref="L21:Q21"/>
    <mergeCell ref="C43:K45"/>
    <mergeCell ref="L45:M45"/>
    <mergeCell ref="L36:M36"/>
    <mergeCell ref="AZ60:BF60"/>
    <mergeCell ref="AR61:AX61"/>
    <mergeCell ref="AZ61:BF61"/>
    <mergeCell ref="AZ59:BF59"/>
    <mergeCell ref="AY54:BF55"/>
    <mergeCell ref="F21:K21"/>
    <mergeCell ref="AE34:AM34"/>
    <mergeCell ref="V39:AA42"/>
    <mergeCell ref="AB39:AV42"/>
    <mergeCell ref="AV36:AV37"/>
    <mergeCell ref="AR60:AX60"/>
    <mergeCell ref="U61:AA61"/>
    <mergeCell ref="AB61:AH61"/>
    <mergeCell ref="AJ61:AP61"/>
    <mergeCell ref="AR59:AX59"/>
    <mergeCell ref="AJ59:AP59"/>
    <mergeCell ref="U60:AA60"/>
    <mergeCell ref="AB60:AH60"/>
    <mergeCell ref="AR58:AX58"/>
    <mergeCell ref="AE50:BG51"/>
    <mergeCell ref="AZ47:BF49"/>
    <mergeCell ref="AZ56:BG56"/>
    <mergeCell ref="AB57:AI57"/>
    <mergeCell ref="AJ57:AQ57"/>
    <mergeCell ref="AR57:AY57"/>
    <mergeCell ref="AP54:AW55"/>
    <mergeCell ref="AG52:AO52"/>
    <mergeCell ref="A56:B61"/>
    <mergeCell ref="C56:K57"/>
    <mergeCell ref="L56:T57"/>
    <mergeCell ref="D58:E58"/>
    <mergeCell ref="G58:H58"/>
    <mergeCell ref="U58:AA58"/>
    <mergeCell ref="N59:O59"/>
    <mergeCell ref="U59:AA59"/>
    <mergeCell ref="C61:D61"/>
    <mergeCell ref="C60:K60"/>
    <mergeCell ref="F61:G61"/>
    <mergeCell ref="D59:E59"/>
    <mergeCell ref="G59:H59"/>
    <mergeCell ref="AY53:BG53"/>
    <mergeCell ref="R54:S54"/>
    <mergeCell ref="T54:U54"/>
    <mergeCell ref="H54:M55"/>
    <mergeCell ref="AZ58:BF58"/>
    <mergeCell ref="AZ57:BG57"/>
    <mergeCell ref="N58:O58"/>
    <mergeCell ref="I61:J61"/>
    <mergeCell ref="AB56:AI56"/>
    <mergeCell ref="AJ56:AQ56"/>
    <mergeCell ref="AJ58:AP58"/>
    <mergeCell ref="AB58:AH58"/>
    <mergeCell ref="AB59:AH59"/>
    <mergeCell ref="AJ60:AP60"/>
    <mergeCell ref="L60:T61"/>
    <mergeCell ref="AR56:AY56"/>
    <mergeCell ref="AY52:BG52"/>
    <mergeCell ref="AB53:AF53"/>
    <mergeCell ref="AP53:AX53"/>
    <mergeCell ref="A52:E55"/>
    <mergeCell ref="F52:G53"/>
    <mergeCell ref="H52:Q53"/>
    <mergeCell ref="T55:U55"/>
    <mergeCell ref="F54:G55"/>
    <mergeCell ref="AG53:AO53"/>
    <mergeCell ref="R52:AA53"/>
    <mergeCell ref="N54:Q55"/>
    <mergeCell ref="AB52:AF52"/>
    <mergeCell ref="AP52:AX52"/>
    <mergeCell ref="R55:S55"/>
    <mergeCell ref="AC54:AE55"/>
    <mergeCell ref="AG54:AN55"/>
    <mergeCell ref="M31:N32"/>
    <mergeCell ref="AZ45:BF46"/>
    <mergeCell ref="AE43:AL44"/>
    <mergeCell ref="AM43:AM44"/>
    <mergeCell ref="AN43:AU44"/>
    <mergeCell ref="AV43:AV44"/>
    <mergeCell ref="AZ36:BF37"/>
    <mergeCell ref="L44:M44"/>
    <mergeCell ref="AE36:AL37"/>
    <mergeCell ref="AM36:AM37"/>
    <mergeCell ref="AN36:AU37"/>
    <mergeCell ref="AZ40:BF42"/>
    <mergeCell ref="L43:M43"/>
    <mergeCell ref="AD43:AD44"/>
    <mergeCell ref="N44:O44"/>
    <mergeCell ref="AZ43:BF44"/>
    <mergeCell ref="A42:U42"/>
    <mergeCell ref="A39:B41"/>
    <mergeCell ref="C39:I41"/>
    <mergeCell ref="J39:Q41"/>
    <mergeCell ref="W38:X38"/>
    <mergeCell ref="R39:U41"/>
    <mergeCell ref="L37:M37"/>
    <mergeCell ref="L38:M38"/>
    <mergeCell ref="AW34:BG35"/>
    <mergeCell ref="V35:AD35"/>
    <mergeCell ref="AE35:AM35"/>
    <mergeCell ref="AN35:AV35"/>
    <mergeCell ref="A36:B37"/>
    <mergeCell ref="C36:K38"/>
    <mergeCell ref="N36:O36"/>
    <mergeCell ref="V36:AC37"/>
    <mergeCell ref="AD36:AD37"/>
    <mergeCell ref="AZ38:BF39"/>
    <mergeCell ref="AN34:AV34"/>
    <mergeCell ref="A34:K35"/>
    <mergeCell ref="L34:U35"/>
    <mergeCell ref="V34:AD34"/>
    <mergeCell ref="N37:O37"/>
    <mergeCell ref="R26:AJ27"/>
    <mergeCell ref="AQ31:AS32"/>
    <mergeCell ref="Z31:AA32"/>
    <mergeCell ref="O31:P32"/>
    <mergeCell ref="AB31:AC32"/>
    <mergeCell ref="AL10:BG12"/>
    <mergeCell ref="V3:BG9"/>
    <mergeCell ref="A31:B32"/>
    <mergeCell ref="D31:E32"/>
    <mergeCell ref="G31:H32"/>
    <mergeCell ref="A23:BG24"/>
    <mergeCell ref="A25:K27"/>
    <mergeCell ref="AX31:BE32"/>
    <mergeCell ref="R31:S32"/>
    <mergeCell ref="J32:K32"/>
    <mergeCell ref="AN25:AW25"/>
    <mergeCell ref="AX25:BG25"/>
    <mergeCell ref="AR29:BE29"/>
    <mergeCell ref="R28:AI29"/>
    <mergeCell ref="AJ28:AK29"/>
    <mergeCell ref="AR28:BE28"/>
    <mergeCell ref="AR27:BE27"/>
    <mergeCell ref="AE31:AF32"/>
    <mergeCell ref="AH31:AI32"/>
  </mergeCells>
  <phoneticPr fontId="9"/>
  <dataValidations count="1">
    <dataValidation imeMode="disabled" allowBlank="1" showInputMessage="1" showErrorMessage="1" sqref="D9 F9 H9 D10:E10 G10:H10 M10:P10 H11:Q13 A31:B32 D31:E32 G31:H32 O31:P32 R31:S32 AB31:AC32 AE31:AF32 AH31:AI32 AQ31:AS32 AX31:BE32 I61:J61 F61:G61 AN36:AU37 AE36:AL37 V36:AC37 V43:AC44 AE43:AL44 AN43:AU44 Y38 AA38 AC38 AC45 AA45 Y45 T36:T37 R36:R37 P36:P37 N38 P43:P44 R43:R44 T43:T44 N45 V54:V55 X54:X55 Z54:Z55 AC54:AE55 AG54:AN55 AP54:AW55 AY54:BF55 AZ58:BF61 AR58:AX61 AJ58:AP61 AB58:AH61 N58:O59 G58:H59 D58:E59 C61:D61 BA36:BF46 AZ36:AZ47" xr:uid="{00000000-0002-0000-0200-000000000000}"/>
  </dataValidations>
  <pageMargins left="0.70866141732283472" right="0.70866141732283472" top="0.55118110236220474" bottom="0.35433070866141736"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L1121"/>
  <sheetViews>
    <sheetView showGridLines="0" topLeftCell="A100" workbookViewId="0">
      <selection activeCell="T106" sqref="T106"/>
    </sheetView>
  </sheetViews>
  <sheetFormatPr defaultRowHeight="17.25" customHeight="1"/>
  <cols>
    <col min="1" max="1" width="3.25" style="98" customWidth="1"/>
    <col min="2" max="3" width="6.625" style="106" customWidth="1"/>
    <col min="4" max="5" width="6.625" style="95" customWidth="1"/>
    <col min="6" max="6" width="6.625" style="96" customWidth="1"/>
    <col min="7" max="7" width="3" style="247" customWidth="1"/>
    <col min="8" max="9" width="6.625" style="106" customWidth="1"/>
    <col min="10" max="11" width="6.625" style="95" customWidth="1"/>
    <col min="12" max="12" width="6.625" style="96" customWidth="1"/>
    <col min="13" max="13" width="3" style="247" customWidth="1"/>
    <col min="14" max="15" width="6.625" style="106" customWidth="1"/>
    <col min="16" max="17" width="6.625" style="95" customWidth="1"/>
    <col min="18" max="18" width="6.625" style="96" customWidth="1"/>
    <col min="19" max="19" width="7.125" style="284" bestFit="1" customWidth="1"/>
    <col min="20" max="21" width="7.125" style="284" customWidth="1"/>
    <col min="22" max="22" width="7.125" style="284" bestFit="1" customWidth="1"/>
    <col min="23" max="23" width="3.625" style="98" customWidth="1"/>
    <col min="24" max="24" width="5.875" style="99" customWidth="1"/>
    <col min="25" max="25" width="2.625" style="99" customWidth="1"/>
    <col min="26" max="26" width="5.875" style="99" customWidth="1"/>
    <col min="27" max="28" width="6.375" style="99" customWidth="1"/>
    <col min="29" max="29" width="5.5" style="99" customWidth="1"/>
    <col min="30" max="30" width="4.75" style="99" customWidth="1"/>
    <col min="31" max="31" width="2.625" style="99" customWidth="1"/>
    <col min="32" max="32" width="4.75" style="99" customWidth="1"/>
    <col min="33" max="33" width="2.625" style="99" customWidth="1"/>
    <col min="34" max="34" width="5.875" style="99" customWidth="1"/>
    <col min="35" max="35" width="2.625" style="98" customWidth="1"/>
    <col min="36" max="37" width="9" style="98"/>
    <col min="38" max="38" width="7.5" style="98" customWidth="1"/>
    <col min="39" max="39" width="11.5" style="98" customWidth="1"/>
    <col min="40" max="16384" width="9" style="98"/>
  </cols>
  <sheetData>
    <row r="1" spans="2:38" ht="17.25" customHeight="1" thickBot="1">
      <c r="B1" s="94"/>
      <c r="C1" s="94"/>
      <c r="H1" s="94"/>
      <c r="I1" s="94"/>
      <c r="N1" s="94"/>
      <c r="O1" s="94"/>
    </row>
    <row r="2" spans="2:38" ht="17.25" customHeight="1">
      <c r="B2" s="747" t="s">
        <v>189</v>
      </c>
      <c r="C2" s="748"/>
      <c r="D2" s="748"/>
      <c r="E2" s="748"/>
      <c r="F2" s="749"/>
      <c r="G2" s="248"/>
      <c r="H2" s="747" t="str">
        <f>X7</f>
        <v>令和</v>
      </c>
      <c r="I2" s="748"/>
      <c r="J2" s="748"/>
      <c r="K2" s="748"/>
      <c r="L2" s="749"/>
      <c r="M2" s="248"/>
      <c r="N2" s="747" t="str">
        <f>X8</f>
        <v>元号６</v>
      </c>
      <c r="O2" s="748"/>
      <c r="P2" s="748"/>
      <c r="Q2" s="748"/>
      <c r="R2" s="749"/>
      <c r="W2" s="99"/>
      <c r="X2" s="263" t="s">
        <v>131</v>
      </c>
      <c r="Y2" s="258"/>
    </row>
    <row r="3" spans="2:38" ht="17.25" customHeight="1" thickBot="1">
      <c r="B3" s="750"/>
      <c r="C3" s="751"/>
      <c r="D3" s="751"/>
      <c r="E3" s="751"/>
      <c r="F3" s="752"/>
      <c r="G3" s="248"/>
      <c r="H3" s="750"/>
      <c r="I3" s="751"/>
      <c r="J3" s="751"/>
      <c r="K3" s="751"/>
      <c r="L3" s="752"/>
      <c r="M3" s="248"/>
      <c r="N3" s="750"/>
      <c r="O3" s="751"/>
      <c r="P3" s="751"/>
      <c r="Q3" s="751"/>
      <c r="R3" s="752"/>
      <c r="W3" s="256">
        <v>1</v>
      </c>
      <c r="X3" s="744" t="s">
        <v>132</v>
      </c>
      <c r="Y3" s="744"/>
      <c r="AB3" s="252"/>
      <c r="AC3" s="252"/>
      <c r="AD3" s="252"/>
      <c r="AE3" s="252"/>
      <c r="AF3" s="252"/>
      <c r="AG3" s="252"/>
      <c r="AH3" s="252"/>
      <c r="AI3" s="254"/>
      <c r="AJ3" s="254"/>
    </row>
    <row r="4" spans="2:38" ht="17.25" customHeight="1">
      <c r="B4" s="753" t="s">
        <v>81</v>
      </c>
      <c r="C4" s="755" t="s">
        <v>82</v>
      </c>
      <c r="D4" s="753" t="s">
        <v>114</v>
      </c>
      <c r="E4" s="757"/>
      <c r="F4" s="755"/>
      <c r="G4" s="249"/>
      <c r="H4" s="753" t="s">
        <v>81</v>
      </c>
      <c r="I4" s="755" t="s">
        <v>82</v>
      </c>
      <c r="J4" s="753" t="s">
        <v>114</v>
      </c>
      <c r="K4" s="757"/>
      <c r="L4" s="755"/>
      <c r="M4" s="249"/>
      <c r="N4" s="753" t="s">
        <v>81</v>
      </c>
      <c r="O4" s="755" t="s">
        <v>82</v>
      </c>
      <c r="P4" s="753" t="s">
        <v>114</v>
      </c>
      <c r="Q4" s="757"/>
      <c r="R4" s="755"/>
      <c r="W4" s="257">
        <v>2</v>
      </c>
      <c r="X4" s="741" t="s">
        <v>133</v>
      </c>
      <c r="Y4" s="741"/>
      <c r="AB4" s="255"/>
      <c r="AC4" s="255"/>
      <c r="AD4" s="255"/>
      <c r="AE4" s="255"/>
      <c r="AF4" s="255"/>
      <c r="AG4" s="255"/>
      <c r="AH4" s="255"/>
      <c r="AI4" s="255"/>
      <c r="AJ4" s="255"/>
      <c r="AK4" s="251"/>
      <c r="AL4" s="251"/>
    </row>
    <row r="5" spans="2:38" ht="17.25" customHeight="1" thickBot="1">
      <c r="B5" s="754"/>
      <c r="C5" s="756"/>
      <c r="D5" s="100" t="s">
        <v>4</v>
      </c>
      <c r="E5" s="101" t="s">
        <v>11</v>
      </c>
      <c r="F5" s="102" t="s">
        <v>83</v>
      </c>
      <c r="H5" s="754"/>
      <c r="I5" s="756"/>
      <c r="J5" s="100" t="s">
        <v>4</v>
      </c>
      <c r="K5" s="101" t="s">
        <v>11</v>
      </c>
      <c r="L5" s="102" t="s">
        <v>83</v>
      </c>
      <c r="N5" s="754"/>
      <c r="O5" s="756"/>
      <c r="P5" s="100" t="s">
        <v>4</v>
      </c>
      <c r="Q5" s="101" t="s">
        <v>11</v>
      </c>
      <c r="R5" s="102" t="s">
        <v>83</v>
      </c>
      <c r="S5" s="284" t="s">
        <v>79</v>
      </c>
      <c r="T5" s="284" t="s">
        <v>187</v>
      </c>
      <c r="U5" s="284" t="s">
        <v>188</v>
      </c>
      <c r="V5" s="284" t="s">
        <v>87</v>
      </c>
      <c r="W5" s="257">
        <v>3</v>
      </c>
      <c r="X5" s="741" t="s">
        <v>134</v>
      </c>
      <c r="Y5" s="741"/>
      <c r="AB5" s="251"/>
      <c r="AC5" s="251"/>
      <c r="AD5" s="251"/>
      <c r="AE5" s="251"/>
      <c r="AF5" s="251"/>
      <c r="AG5" s="251"/>
      <c r="AH5" s="251"/>
      <c r="AI5" s="251"/>
      <c r="AJ5" s="251"/>
      <c r="AK5" s="251"/>
      <c r="AL5" s="251"/>
    </row>
    <row r="6" spans="2:38" ht="17.25" customHeight="1" thickBot="1">
      <c r="B6" s="154">
        <v>419</v>
      </c>
      <c r="C6" s="155">
        <v>6</v>
      </c>
      <c r="D6" s="154">
        <v>419</v>
      </c>
      <c r="E6" s="156">
        <v>7</v>
      </c>
      <c r="F6" s="157">
        <v>10</v>
      </c>
      <c r="G6" s="250"/>
      <c r="H6" s="154"/>
      <c r="I6" s="155"/>
      <c r="J6" s="154"/>
      <c r="K6" s="156"/>
      <c r="L6" s="157"/>
      <c r="M6" s="250"/>
      <c r="N6" s="154">
        <v>601</v>
      </c>
      <c r="O6" s="155">
        <v>6</v>
      </c>
      <c r="P6" s="154">
        <v>601</v>
      </c>
      <c r="Q6" s="156">
        <v>7</v>
      </c>
      <c r="R6" s="157"/>
      <c r="S6" s="284" t="str">
        <f>IF(INDEX(C6:O6,MATCH($X$11,$B$2:$R$2,0))="","",(INDEX(B6:N6,MATCH($X$11,$B$2:$R$2,0))&amp;INDEX(C6:O6,MATCH($X$11,$B$2:$R$2,0)))*1)</f>
        <v/>
      </c>
      <c r="T6" s="284">
        <f>INDEX(D6:P6,MATCH($X$11,$B$2:$R$2,0))</f>
        <v>0</v>
      </c>
      <c r="U6" s="284">
        <f>INDEX(E6:Q6,MATCH($X$11,$B$2:$R$2,0))</f>
        <v>0</v>
      </c>
      <c r="V6" s="284" t="str">
        <f>IF(INDEX(F6:R6,MATCH($X$11,$B$2:$R$2,0))-0=0,"",INDEX(F6:R6,MATCH($X$11,$B$2:$R$2,0)))</f>
        <v/>
      </c>
      <c r="W6" s="256">
        <v>4</v>
      </c>
      <c r="X6" s="739" t="s">
        <v>129</v>
      </c>
      <c r="Y6" s="740"/>
      <c r="AB6" s="251"/>
      <c r="AC6" s="251"/>
      <c r="AD6" s="251"/>
      <c r="AE6" s="251"/>
      <c r="AF6" s="251"/>
      <c r="AG6" s="251"/>
      <c r="AH6" s="251"/>
      <c r="AI6" s="251"/>
      <c r="AJ6" s="251"/>
      <c r="AK6" s="251"/>
      <c r="AL6" s="251"/>
    </row>
    <row r="7" spans="2:38" ht="17.25" customHeight="1" thickBot="1">
      <c r="B7" s="158">
        <v>419</v>
      </c>
      <c r="C7" s="159">
        <v>7</v>
      </c>
      <c r="D7" s="158">
        <v>419</v>
      </c>
      <c r="E7" s="160">
        <v>8</v>
      </c>
      <c r="F7" s="161">
        <v>10</v>
      </c>
      <c r="G7" s="250"/>
      <c r="H7" s="158"/>
      <c r="I7" s="159"/>
      <c r="J7" s="158"/>
      <c r="K7" s="160"/>
      <c r="L7" s="161"/>
      <c r="M7" s="250"/>
      <c r="N7" s="158">
        <v>601</v>
      </c>
      <c r="O7" s="159">
        <v>7</v>
      </c>
      <c r="P7" s="158">
        <v>601</v>
      </c>
      <c r="Q7" s="160">
        <v>8</v>
      </c>
      <c r="R7" s="161"/>
      <c r="S7" s="284" t="str">
        <f t="shared" ref="S7:S70" si="0">IF(INDEX(C7:O7,MATCH($X$11,$B$2:$R$2,0))="","",(INDEX(B7:N7,MATCH($X$11,$B$2:$R$2,0))&amp;INDEX(C7:O7,MATCH($X$11,$B$2:$R$2,0)))*1)</f>
        <v/>
      </c>
      <c r="T7" s="284">
        <f t="shared" ref="T7:T70" si="1">INDEX(D7:P7,MATCH($X$11,$B$2:$R$2,0))</f>
        <v>0</v>
      </c>
      <c r="U7" s="284">
        <f t="shared" ref="U7:U70" si="2">INDEX(E7:Q7,MATCH($X$11,$B$2:$R$2,0))</f>
        <v>0</v>
      </c>
      <c r="V7" s="284" t="str">
        <f t="shared" ref="V7:V70" si="3">IF(INDEX(F7:R7,MATCH($X$11,$B$2:$R$2,0))-0=0,"",INDEX(F7:R7,MATCH($X$11,$B$2:$R$2,0)))</f>
        <v/>
      </c>
      <c r="W7" s="257">
        <v>5</v>
      </c>
      <c r="X7" s="745" t="s">
        <v>185</v>
      </c>
      <c r="Y7" s="746"/>
      <c r="AB7" s="251"/>
      <c r="AC7" s="251"/>
      <c r="AD7" s="251"/>
      <c r="AE7" s="251"/>
      <c r="AF7" s="251"/>
      <c r="AG7" s="251"/>
      <c r="AH7" s="251"/>
      <c r="AI7" s="251"/>
      <c r="AJ7" s="251"/>
      <c r="AK7" s="251"/>
      <c r="AL7" s="251"/>
    </row>
    <row r="8" spans="2:38" ht="17.25" customHeight="1" thickBot="1">
      <c r="B8" s="158">
        <v>419</v>
      </c>
      <c r="C8" s="159">
        <v>8</v>
      </c>
      <c r="D8" s="158">
        <v>419</v>
      </c>
      <c r="E8" s="160">
        <v>9</v>
      </c>
      <c r="F8" s="161">
        <v>10</v>
      </c>
      <c r="G8" s="250"/>
      <c r="H8" s="158"/>
      <c r="I8" s="159"/>
      <c r="J8" s="158"/>
      <c r="K8" s="160"/>
      <c r="L8" s="161"/>
      <c r="M8" s="250"/>
      <c r="N8" s="158">
        <v>601</v>
      </c>
      <c r="O8" s="159">
        <v>8</v>
      </c>
      <c r="P8" s="158">
        <v>601</v>
      </c>
      <c r="Q8" s="160">
        <v>9</v>
      </c>
      <c r="R8" s="161"/>
      <c r="S8" s="284" t="str">
        <f t="shared" si="0"/>
        <v/>
      </c>
      <c r="T8" s="284">
        <f t="shared" si="1"/>
        <v>0</v>
      </c>
      <c r="U8" s="284">
        <f t="shared" si="2"/>
        <v>0</v>
      </c>
      <c r="V8" s="284" t="str">
        <f t="shared" si="3"/>
        <v/>
      </c>
      <c r="W8" s="257">
        <v>6</v>
      </c>
      <c r="X8" s="745" t="s">
        <v>135</v>
      </c>
      <c r="Y8" s="746"/>
      <c r="AB8" s="251"/>
      <c r="AC8" s="251"/>
      <c r="AD8" s="251"/>
      <c r="AE8" s="251"/>
      <c r="AF8" s="251"/>
      <c r="AG8" s="251"/>
      <c r="AH8" s="251"/>
      <c r="AI8" s="251"/>
      <c r="AJ8" s="251"/>
      <c r="AK8" s="251"/>
      <c r="AL8" s="251"/>
    </row>
    <row r="9" spans="2:38" ht="17.25" customHeight="1">
      <c r="B9" s="158">
        <v>419</v>
      </c>
      <c r="C9" s="159">
        <v>9</v>
      </c>
      <c r="D9" s="158">
        <v>419</v>
      </c>
      <c r="E9" s="160">
        <v>10</v>
      </c>
      <c r="F9" s="161">
        <v>10</v>
      </c>
      <c r="G9" s="250"/>
      <c r="H9" s="158"/>
      <c r="I9" s="159"/>
      <c r="J9" s="158"/>
      <c r="K9" s="160"/>
      <c r="L9" s="161"/>
      <c r="M9" s="250"/>
      <c r="N9" s="158">
        <v>601</v>
      </c>
      <c r="O9" s="159">
        <v>9</v>
      </c>
      <c r="P9" s="158">
        <v>601</v>
      </c>
      <c r="Q9" s="160">
        <v>10</v>
      </c>
      <c r="R9" s="161"/>
      <c r="S9" s="284" t="str">
        <f t="shared" si="0"/>
        <v/>
      </c>
      <c r="T9" s="284">
        <f t="shared" si="1"/>
        <v>0</v>
      </c>
      <c r="U9" s="284">
        <f t="shared" si="2"/>
        <v>0</v>
      </c>
      <c r="V9" s="284" t="str">
        <f t="shared" si="3"/>
        <v/>
      </c>
      <c r="W9" s="251"/>
      <c r="X9" s="251"/>
      <c r="Y9" s="251"/>
    </row>
    <row r="10" spans="2:38" ht="17.25" customHeight="1" thickBot="1">
      <c r="B10" s="158">
        <v>419</v>
      </c>
      <c r="C10" s="159">
        <v>10</v>
      </c>
      <c r="D10" s="158">
        <v>419</v>
      </c>
      <c r="E10" s="160">
        <v>11</v>
      </c>
      <c r="F10" s="161">
        <v>12</v>
      </c>
      <c r="G10" s="250"/>
      <c r="H10" s="158"/>
      <c r="I10" s="159"/>
      <c r="J10" s="158"/>
      <c r="K10" s="160"/>
      <c r="L10" s="161"/>
      <c r="M10" s="250"/>
      <c r="N10" s="158">
        <v>601</v>
      </c>
      <c r="O10" s="159">
        <v>10</v>
      </c>
      <c r="P10" s="158">
        <v>601</v>
      </c>
      <c r="Q10" s="160">
        <v>11</v>
      </c>
      <c r="R10" s="161"/>
      <c r="S10" s="284" t="str">
        <f t="shared" si="0"/>
        <v/>
      </c>
      <c r="T10" s="284">
        <f t="shared" si="1"/>
        <v>0</v>
      </c>
      <c r="U10" s="284">
        <f t="shared" si="2"/>
        <v>0</v>
      </c>
      <c r="V10" s="284" t="str">
        <f t="shared" si="3"/>
        <v/>
      </c>
      <c r="W10" s="251"/>
      <c r="X10" s="253" t="s">
        <v>130</v>
      </c>
      <c r="Y10" s="251"/>
      <c r="Z10" s="103"/>
      <c r="AA10" s="103"/>
      <c r="AB10" s="103"/>
      <c r="AC10" s="103"/>
      <c r="AD10" s="103"/>
      <c r="AE10" s="103"/>
      <c r="AF10" s="103"/>
      <c r="AG10" s="103"/>
      <c r="AH10" s="103"/>
      <c r="AI10" s="103"/>
      <c r="AJ10" s="103"/>
      <c r="AK10" s="103"/>
      <c r="AL10" s="103"/>
    </row>
    <row r="11" spans="2:38" ht="17.25" customHeight="1" thickBot="1">
      <c r="B11" s="158">
        <v>419</v>
      </c>
      <c r="C11" s="159">
        <v>11</v>
      </c>
      <c r="D11" s="158">
        <v>419</v>
      </c>
      <c r="E11" s="160">
        <v>12</v>
      </c>
      <c r="F11" s="161">
        <v>10</v>
      </c>
      <c r="G11" s="250"/>
      <c r="H11" s="158"/>
      <c r="I11" s="159"/>
      <c r="J11" s="158"/>
      <c r="K11" s="160"/>
      <c r="L11" s="161"/>
      <c r="M11" s="250"/>
      <c r="N11" s="158">
        <v>601</v>
      </c>
      <c r="O11" s="159">
        <v>11</v>
      </c>
      <c r="P11" s="158">
        <v>601</v>
      </c>
      <c r="Q11" s="160">
        <v>12</v>
      </c>
      <c r="R11" s="161"/>
      <c r="S11" s="284" t="str">
        <f t="shared" si="0"/>
        <v/>
      </c>
      <c r="T11" s="284">
        <f t="shared" si="1"/>
        <v>0</v>
      </c>
      <c r="U11" s="284">
        <f t="shared" si="2"/>
        <v>0</v>
      </c>
      <c r="V11" s="284" t="str">
        <f t="shared" si="3"/>
        <v/>
      </c>
      <c r="W11" s="251"/>
      <c r="X11" s="742" t="s">
        <v>185</v>
      </c>
      <c r="Y11" s="743"/>
      <c r="Z11" s="738"/>
      <c r="AA11" s="738"/>
      <c r="AB11" s="245"/>
      <c r="AC11" s="245"/>
      <c r="AD11" s="245"/>
      <c r="AE11" s="245"/>
      <c r="AF11" s="245"/>
      <c r="AG11" s="245"/>
      <c r="AH11" s="245"/>
      <c r="AI11" s="206"/>
    </row>
    <row r="12" spans="2:38" ht="17.25" customHeight="1">
      <c r="B12" s="158">
        <v>419</v>
      </c>
      <c r="C12" s="159">
        <v>12</v>
      </c>
      <c r="D12" s="158">
        <v>420</v>
      </c>
      <c r="E12" s="160">
        <v>1</v>
      </c>
      <c r="F12" s="161">
        <v>10</v>
      </c>
      <c r="G12" s="250"/>
      <c r="H12" s="158"/>
      <c r="I12" s="159"/>
      <c r="J12" s="158"/>
      <c r="K12" s="160"/>
      <c r="L12" s="161"/>
      <c r="M12" s="250"/>
      <c r="N12" s="158">
        <v>601</v>
      </c>
      <c r="O12" s="159">
        <v>12</v>
      </c>
      <c r="P12" s="158">
        <v>602</v>
      </c>
      <c r="Q12" s="160">
        <v>1</v>
      </c>
      <c r="R12" s="161"/>
      <c r="S12" s="284" t="str">
        <f t="shared" si="0"/>
        <v/>
      </c>
      <c r="T12" s="284">
        <f t="shared" si="1"/>
        <v>0</v>
      </c>
      <c r="U12" s="284">
        <f t="shared" si="2"/>
        <v>0</v>
      </c>
      <c r="V12" s="284" t="str">
        <f t="shared" si="3"/>
        <v/>
      </c>
      <c r="Z12" s="738"/>
      <c r="AA12" s="738"/>
      <c r="AB12" s="245"/>
      <c r="AC12" s="245"/>
      <c r="AD12" s="245"/>
      <c r="AE12" s="245"/>
      <c r="AF12" s="245"/>
      <c r="AG12" s="245"/>
      <c r="AH12" s="245"/>
      <c r="AI12" s="206"/>
    </row>
    <row r="13" spans="2:38" ht="17.25" customHeight="1">
      <c r="B13" s="158">
        <v>420</v>
      </c>
      <c r="C13" s="159">
        <v>1</v>
      </c>
      <c r="D13" s="158">
        <v>420</v>
      </c>
      <c r="E13" s="160">
        <v>2</v>
      </c>
      <c r="F13" s="161">
        <v>12</v>
      </c>
      <c r="G13" s="250"/>
      <c r="H13" s="158"/>
      <c r="I13" s="159"/>
      <c r="J13" s="158"/>
      <c r="K13" s="160"/>
      <c r="L13" s="161"/>
      <c r="M13" s="250"/>
      <c r="N13" s="158">
        <v>602</v>
      </c>
      <c r="O13" s="159">
        <v>1</v>
      </c>
      <c r="P13" s="158">
        <v>602</v>
      </c>
      <c r="Q13" s="160">
        <v>2</v>
      </c>
      <c r="R13" s="161"/>
      <c r="S13" s="284" t="str">
        <f t="shared" si="0"/>
        <v/>
      </c>
      <c r="T13" s="284">
        <f t="shared" si="1"/>
        <v>0</v>
      </c>
      <c r="U13" s="284">
        <f t="shared" si="2"/>
        <v>0</v>
      </c>
      <c r="V13" s="284" t="str">
        <f t="shared" si="3"/>
        <v/>
      </c>
      <c r="Z13" s="207"/>
      <c r="AA13" s="207"/>
      <c r="AB13" s="245"/>
      <c r="AC13" s="245"/>
      <c r="AD13" s="245"/>
      <c r="AE13" s="245"/>
      <c r="AF13" s="245"/>
      <c r="AG13" s="245"/>
      <c r="AH13" s="245"/>
      <c r="AI13" s="206"/>
    </row>
    <row r="14" spans="2:38" ht="17.25" customHeight="1">
      <c r="B14" s="158">
        <v>420</v>
      </c>
      <c r="C14" s="159">
        <v>2</v>
      </c>
      <c r="D14" s="158">
        <v>420</v>
      </c>
      <c r="E14" s="160">
        <v>3</v>
      </c>
      <c r="F14" s="161">
        <v>10</v>
      </c>
      <c r="G14" s="250"/>
      <c r="H14" s="158"/>
      <c r="I14" s="159"/>
      <c r="J14" s="158"/>
      <c r="K14" s="160"/>
      <c r="L14" s="161"/>
      <c r="M14" s="250"/>
      <c r="N14" s="158">
        <v>602</v>
      </c>
      <c r="O14" s="159">
        <v>2</v>
      </c>
      <c r="P14" s="158">
        <v>602</v>
      </c>
      <c r="Q14" s="160">
        <v>3</v>
      </c>
      <c r="R14" s="161"/>
      <c r="S14" s="284" t="str">
        <f t="shared" si="0"/>
        <v/>
      </c>
      <c r="T14" s="284">
        <f t="shared" si="1"/>
        <v>0</v>
      </c>
      <c r="U14" s="284">
        <f t="shared" si="2"/>
        <v>0</v>
      </c>
      <c r="V14" s="284" t="str">
        <f t="shared" si="3"/>
        <v/>
      </c>
      <c r="Z14" s="207"/>
      <c r="AA14" s="207"/>
      <c r="AB14" s="245"/>
      <c r="AC14" s="245"/>
      <c r="AD14" s="245"/>
      <c r="AE14" s="245"/>
      <c r="AF14" s="245"/>
      <c r="AG14" s="245"/>
      <c r="AH14" s="245"/>
      <c r="AI14" s="206"/>
    </row>
    <row r="15" spans="2:38" ht="17.25" customHeight="1">
      <c r="B15" s="158">
        <v>420</v>
      </c>
      <c r="C15" s="159">
        <v>3</v>
      </c>
      <c r="D15" s="158">
        <v>420</v>
      </c>
      <c r="E15" s="160">
        <v>4</v>
      </c>
      <c r="F15" s="161">
        <v>10</v>
      </c>
      <c r="G15" s="250"/>
      <c r="H15" s="158"/>
      <c r="I15" s="159"/>
      <c r="J15" s="158"/>
      <c r="K15" s="160"/>
      <c r="L15" s="161"/>
      <c r="M15" s="250"/>
      <c r="N15" s="158">
        <v>602</v>
      </c>
      <c r="O15" s="159">
        <v>3</v>
      </c>
      <c r="P15" s="158">
        <v>602</v>
      </c>
      <c r="Q15" s="160">
        <v>4</v>
      </c>
      <c r="R15" s="161"/>
      <c r="S15" s="284" t="str">
        <f t="shared" si="0"/>
        <v/>
      </c>
      <c r="T15" s="284">
        <f t="shared" si="1"/>
        <v>0</v>
      </c>
      <c r="U15" s="284">
        <f t="shared" si="2"/>
        <v>0</v>
      </c>
      <c r="V15" s="284" t="str">
        <f t="shared" si="3"/>
        <v/>
      </c>
      <c r="X15" s="245"/>
      <c r="Y15" s="245"/>
      <c r="Z15" s="245"/>
      <c r="AA15" s="245"/>
      <c r="AB15" s="245"/>
      <c r="AC15" s="245"/>
      <c r="AD15" s="245"/>
      <c r="AE15" s="245"/>
      <c r="AF15" s="245"/>
      <c r="AG15" s="245"/>
      <c r="AH15" s="245"/>
      <c r="AI15" s="206"/>
    </row>
    <row r="16" spans="2:38" ht="17.25" customHeight="1">
      <c r="B16" s="158">
        <v>420</v>
      </c>
      <c r="C16" s="159">
        <v>4</v>
      </c>
      <c r="D16" s="158">
        <v>420</v>
      </c>
      <c r="E16" s="160">
        <v>5</v>
      </c>
      <c r="F16" s="161">
        <v>12</v>
      </c>
      <c r="G16" s="250"/>
      <c r="H16" s="158"/>
      <c r="I16" s="159"/>
      <c r="J16" s="158"/>
      <c r="K16" s="160"/>
      <c r="L16" s="161"/>
      <c r="M16" s="250"/>
      <c r="N16" s="158">
        <v>602</v>
      </c>
      <c r="O16" s="159">
        <v>4</v>
      </c>
      <c r="P16" s="158">
        <v>602</v>
      </c>
      <c r="Q16" s="160">
        <v>5</v>
      </c>
      <c r="R16" s="161"/>
      <c r="S16" s="284" t="str">
        <f t="shared" si="0"/>
        <v/>
      </c>
      <c r="T16" s="284">
        <f t="shared" si="1"/>
        <v>0</v>
      </c>
      <c r="U16" s="284">
        <f t="shared" si="2"/>
        <v>0</v>
      </c>
      <c r="V16" s="284" t="str">
        <f t="shared" si="3"/>
        <v/>
      </c>
    </row>
    <row r="17" spans="2:38" ht="17.25" customHeight="1" thickBot="1">
      <c r="B17" s="162">
        <v>420</v>
      </c>
      <c r="C17" s="163">
        <v>5</v>
      </c>
      <c r="D17" s="162">
        <v>420</v>
      </c>
      <c r="E17" s="164">
        <v>6</v>
      </c>
      <c r="F17" s="165">
        <v>10</v>
      </c>
      <c r="G17" s="250"/>
      <c r="H17" s="162">
        <v>501</v>
      </c>
      <c r="I17" s="163">
        <v>5</v>
      </c>
      <c r="J17" s="162">
        <v>501</v>
      </c>
      <c r="K17" s="164">
        <v>6</v>
      </c>
      <c r="L17" s="165">
        <v>10</v>
      </c>
      <c r="M17" s="250"/>
      <c r="N17" s="162">
        <v>602</v>
      </c>
      <c r="O17" s="163">
        <v>5</v>
      </c>
      <c r="P17" s="162">
        <v>602</v>
      </c>
      <c r="Q17" s="164">
        <v>6</v>
      </c>
      <c r="R17" s="165"/>
      <c r="S17" s="284">
        <f t="shared" si="0"/>
        <v>5015</v>
      </c>
      <c r="T17" s="284">
        <f t="shared" si="1"/>
        <v>501</v>
      </c>
      <c r="U17" s="284">
        <f t="shared" si="2"/>
        <v>6</v>
      </c>
      <c r="V17" s="284">
        <f t="shared" si="3"/>
        <v>10</v>
      </c>
      <c r="X17" s="104"/>
      <c r="Y17" s="104"/>
      <c r="Z17" s="104"/>
      <c r="AA17" s="104"/>
      <c r="AB17" s="104"/>
      <c r="AC17" s="104"/>
      <c r="AD17" s="104"/>
      <c r="AE17" s="104"/>
      <c r="AF17" s="104"/>
      <c r="AG17" s="104"/>
      <c r="AH17" s="104"/>
      <c r="AI17" s="97"/>
      <c r="AJ17" s="97"/>
      <c r="AK17" s="97"/>
      <c r="AL17" s="97"/>
    </row>
    <row r="18" spans="2:38" ht="17.25" customHeight="1">
      <c r="B18" s="166">
        <v>420</v>
      </c>
      <c r="C18" s="167">
        <v>6</v>
      </c>
      <c r="D18" s="166">
        <v>420</v>
      </c>
      <c r="E18" s="168">
        <v>7</v>
      </c>
      <c r="F18" s="169">
        <v>10</v>
      </c>
      <c r="G18" s="250"/>
      <c r="H18" s="166">
        <v>501</v>
      </c>
      <c r="I18" s="167">
        <v>6</v>
      </c>
      <c r="J18" s="166">
        <v>501</v>
      </c>
      <c r="K18" s="168">
        <v>7</v>
      </c>
      <c r="L18" s="169">
        <v>10</v>
      </c>
      <c r="M18" s="250"/>
      <c r="N18" s="166">
        <v>602</v>
      </c>
      <c r="O18" s="167">
        <v>6</v>
      </c>
      <c r="P18" s="166">
        <v>602</v>
      </c>
      <c r="Q18" s="168">
        <v>7</v>
      </c>
      <c r="R18" s="169"/>
      <c r="S18" s="284">
        <f t="shared" si="0"/>
        <v>5016</v>
      </c>
      <c r="T18" s="284">
        <f t="shared" si="1"/>
        <v>501</v>
      </c>
      <c r="U18" s="284">
        <f t="shared" si="2"/>
        <v>7</v>
      </c>
      <c r="V18" s="284">
        <f t="shared" si="3"/>
        <v>10</v>
      </c>
      <c r="W18" s="282" t="str">
        <f>X11</f>
        <v>令和</v>
      </c>
      <c r="X18" s="281">
        <f>'　入　力　画　面　'!D10</f>
        <v>0</v>
      </c>
      <c r="Y18" s="281" t="s">
        <v>80</v>
      </c>
      <c r="Z18" s="281">
        <f>'　入　力　画　面　'!H10</f>
        <v>0</v>
      </c>
      <c r="AA18" s="283" t="s">
        <v>84</v>
      </c>
      <c r="AB18" s="281"/>
      <c r="AC18" s="281" t="str">
        <f>IF(ISERROR(VLOOKUP(Z20,$S$6:$V$1121,2,0)),"",VLOOKUP(INT(VLOOKUP(Z20,$S$6:$V$1121,2,0)/100),$W$3:$Y$8,2,0))</f>
        <v/>
      </c>
      <c r="AD18" s="281" t="str">
        <f>IF(ISERROR(VLOOKUP(Z20,$S$6:$V$1121,2,0)),"",MOD(VLOOKUP(Z20,$S$6:$V$1121,2,0),100))</f>
        <v/>
      </c>
      <c r="AE18" s="281" t="s">
        <v>80</v>
      </c>
      <c r="AF18" s="281" t="str">
        <f>IF(ISERROR(VLOOKUP(Z20,$S$6:$V$1121,2,0)),"",VLOOKUP(Z20,$S$6:$V$1121,3,0))</f>
        <v/>
      </c>
      <c r="AG18" s="281" t="s">
        <v>85</v>
      </c>
      <c r="AH18" s="281" t="str">
        <f>IF(ISERROR(VLOOKUP(Z20,$S$6:$V$1121,2,0)),"",VLOOKUP(Z20,$S$6:$V$1121,4,0))</f>
        <v/>
      </c>
      <c r="AI18" s="282" t="s">
        <v>86</v>
      </c>
      <c r="AJ18" s="97"/>
      <c r="AK18" s="97"/>
      <c r="AL18" s="97"/>
    </row>
    <row r="19" spans="2:38" ht="17.25" customHeight="1">
      <c r="B19" s="170">
        <v>420</v>
      </c>
      <c r="C19" s="171">
        <v>7</v>
      </c>
      <c r="D19" s="170">
        <v>420</v>
      </c>
      <c r="E19" s="172">
        <v>8</v>
      </c>
      <c r="F19" s="173">
        <v>11</v>
      </c>
      <c r="G19" s="250"/>
      <c r="H19" s="170">
        <v>501</v>
      </c>
      <c r="I19" s="171">
        <v>7</v>
      </c>
      <c r="J19" s="170">
        <v>501</v>
      </c>
      <c r="K19" s="172">
        <v>8</v>
      </c>
      <c r="L19" s="173">
        <v>13</v>
      </c>
      <c r="M19" s="250"/>
      <c r="N19" s="170">
        <v>602</v>
      </c>
      <c r="O19" s="171">
        <v>7</v>
      </c>
      <c r="P19" s="170">
        <v>602</v>
      </c>
      <c r="Q19" s="172">
        <v>8</v>
      </c>
      <c r="R19" s="173"/>
      <c r="S19" s="284">
        <f t="shared" si="0"/>
        <v>5017</v>
      </c>
      <c r="T19" s="284">
        <f t="shared" si="1"/>
        <v>501</v>
      </c>
      <c r="U19" s="284">
        <f t="shared" si="2"/>
        <v>8</v>
      </c>
      <c r="V19" s="284">
        <f t="shared" si="3"/>
        <v>13</v>
      </c>
      <c r="W19" s="260"/>
      <c r="X19" s="261"/>
      <c r="Y19" s="261"/>
      <c r="Z19" s="261"/>
      <c r="AA19" s="261"/>
      <c r="AB19" s="261"/>
      <c r="AC19" s="261"/>
      <c r="AD19" s="261"/>
      <c r="AE19" s="261"/>
      <c r="AF19" s="261"/>
      <c r="AG19" s="261"/>
      <c r="AH19" s="261"/>
      <c r="AI19" s="260"/>
      <c r="AJ19" s="97"/>
      <c r="AK19" s="97"/>
      <c r="AL19" s="97"/>
    </row>
    <row r="20" spans="2:38" ht="17.25" customHeight="1">
      <c r="B20" s="170">
        <v>420</v>
      </c>
      <c r="C20" s="171">
        <v>8</v>
      </c>
      <c r="D20" s="170">
        <v>420</v>
      </c>
      <c r="E20" s="172">
        <v>9</v>
      </c>
      <c r="F20" s="173">
        <v>10</v>
      </c>
      <c r="G20" s="250"/>
      <c r="H20" s="170">
        <v>501</v>
      </c>
      <c r="I20" s="171">
        <v>8</v>
      </c>
      <c r="J20" s="170">
        <v>501</v>
      </c>
      <c r="K20" s="172">
        <v>9</v>
      </c>
      <c r="L20" s="173">
        <v>10</v>
      </c>
      <c r="M20" s="250"/>
      <c r="N20" s="170">
        <v>602</v>
      </c>
      <c r="O20" s="171">
        <v>8</v>
      </c>
      <c r="P20" s="170">
        <v>602</v>
      </c>
      <c r="Q20" s="172">
        <v>9</v>
      </c>
      <c r="R20" s="173"/>
      <c r="S20" s="284">
        <f t="shared" si="0"/>
        <v>5018</v>
      </c>
      <c r="T20" s="284">
        <f t="shared" si="1"/>
        <v>501</v>
      </c>
      <c r="U20" s="284">
        <f t="shared" si="2"/>
        <v>9</v>
      </c>
      <c r="V20" s="284">
        <f t="shared" si="3"/>
        <v>10</v>
      </c>
      <c r="W20" s="260"/>
      <c r="X20" s="282">
        <f>IF(X11=X6,4,IF(X11=X7,5,6))</f>
        <v>5</v>
      </c>
      <c r="Y20" s="259"/>
      <c r="Z20" s="281">
        <f>VALUE(CONCATENATE(IF(X20=4,CONCATENATE("4",IF(X18&lt;10,CONCATENATE("0",X18),X18)),IF(X20=5,CONCATENATE("5",IF(X18&lt;10,CONCATENATE("0",X18),X18)),CONCATENATE("6",IF(X18&lt;10,CONCATENATE("0",X18),X18)))),Z18))</f>
        <v>5000</v>
      </c>
      <c r="AA20" s="261"/>
      <c r="AB20" s="262"/>
      <c r="AC20" s="262"/>
      <c r="AD20" s="261"/>
      <c r="AE20" s="261"/>
      <c r="AF20" s="261"/>
      <c r="AG20" s="261"/>
      <c r="AH20" s="261"/>
      <c r="AI20" s="260"/>
      <c r="AJ20" s="97"/>
      <c r="AK20" s="97"/>
      <c r="AL20" s="97"/>
    </row>
    <row r="21" spans="2:38" ht="17.25" customHeight="1">
      <c r="B21" s="170">
        <v>420</v>
      </c>
      <c r="C21" s="171">
        <v>9</v>
      </c>
      <c r="D21" s="170">
        <v>420</v>
      </c>
      <c r="E21" s="172">
        <v>10</v>
      </c>
      <c r="F21" s="173">
        <v>10</v>
      </c>
      <c r="G21" s="250"/>
      <c r="H21" s="170">
        <v>501</v>
      </c>
      <c r="I21" s="171">
        <v>9</v>
      </c>
      <c r="J21" s="170">
        <v>501</v>
      </c>
      <c r="K21" s="172">
        <v>10</v>
      </c>
      <c r="L21" s="173">
        <v>10</v>
      </c>
      <c r="M21" s="250"/>
      <c r="N21" s="170">
        <v>602</v>
      </c>
      <c r="O21" s="171">
        <v>9</v>
      </c>
      <c r="P21" s="170">
        <v>602</v>
      </c>
      <c r="Q21" s="172">
        <v>10</v>
      </c>
      <c r="R21" s="173"/>
      <c r="S21" s="284">
        <f t="shared" si="0"/>
        <v>5019</v>
      </c>
      <c r="T21" s="284">
        <f t="shared" si="1"/>
        <v>501</v>
      </c>
      <c r="U21" s="284">
        <f t="shared" si="2"/>
        <v>10</v>
      </c>
      <c r="V21" s="284">
        <f t="shared" si="3"/>
        <v>10</v>
      </c>
      <c r="X21" s="104"/>
      <c r="Y21" s="104"/>
      <c r="Z21" s="104"/>
      <c r="AA21" s="104"/>
      <c r="AB21" s="105"/>
      <c r="AC21" s="105"/>
      <c r="AD21" s="104"/>
      <c r="AE21" s="104"/>
      <c r="AF21" s="104"/>
      <c r="AG21" s="104"/>
      <c r="AH21" s="104"/>
      <c r="AI21" s="97"/>
      <c r="AJ21" s="97"/>
      <c r="AK21" s="97"/>
      <c r="AL21" s="97"/>
    </row>
    <row r="22" spans="2:38" ht="17.25" customHeight="1">
      <c r="B22" s="170">
        <v>420</v>
      </c>
      <c r="C22" s="171">
        <v>10</v>
      </c>
      <c r="D22" s="170">
        <v>420</v>
      </c>
      <c r="E22" s="172">
        <v>11</v>
      </c>
      <c r="F22" s="173">
        <v>10</v>
      </c>
      <c r="G22" s="250"/>
      <c r="H22" s="170">
        <v>501</v>
      </c>
      <c r="I22" s="171">
        <v>10</v>
      </c>
      <c r="J22" s="170">
        <v>501</v>
      </c>
      <c r="K22" s="172">
        <v>11</v>
      </c>
      <c r="L22" s="173">
        <v>11</v>
      </c>
      <c r="M22" s="250"/>
      <c r="N22" s="170">
        <v>602</v>
      </c>
      <c r="O22" s="171">
        <v>10</v>
      </c>
      <c r="P22" s="170">
        <v>602</v>
      </c>
      <c r="Q22" s="172">
        <v>11</v>
      </c>
      <c r="R22" s="173"/>
      <c r="S22" s="284">
        <f t="shared" si="0"/>
        <v>50110</v>
      </c>
      <c r="T22" s="284">
        <f t="shared" si="1"/>
        <v>501</v>
      </c>
      <c r="U22" s="284">
        <f t="shared" si="2"/>
        <v>11</v>
      </c>
      <c r="V22" s="284">
        <f t="shared" si="3"/>
        <v>11</v>
      </c>
      <c r="X22" s="104"/>
      <c r="Y22" s="104"/>
      <c r="Z22" s="104"/>
      <c r="AA22" s="104"/>
      <c r="AB22" s="104"/>
      <c r="AC22" s="104"/>
      <c r="AD22" s="104"/>
      <c r="AE22" s="104"/>
      <c r="AF22" s="104"/>
      <c r="AG22" s="104"/>
      <c r="AH22" s="104"/>
      <c r="AI22" s="97"/>
      <c r="AJ22" s="97"/>
      <c r="AK22" s="97"/>
      <c r="AL22" s="97"/>
    </row>
    <row r="23" spans="2:38" ht="17.25" customHeight="1">
      <c r="B23" s="170">
        <v>420</v>
      </c>
      <c r="C23" s="171">
        <v>11</v>
      </c>
      <c r="D23" s="170">
        <v>420</v>
      </c>
      <c r="E23" s="172">
        <v>12</v>
      </c>
      <c r="F23" s="173">
        <v>10</v>
      </c>
      <c r="G23" s="250"/>
      <c r="H23" s="170">
        <v>501</v>
      </c>
      <c r="I23" s="171">
        <v>11</v>
      </c>
      <c r="J23" s="170">
        <v>501</v>
      </c>
      <c r="K23" s="172">
        <v>12</v>
      </c>
      <c r="L23" s="173">
        <v>10</v>
      </c>
      <c r="M23" s="250"/>
      <c r="N23" s="170">
        <v>602</v>
      </c>
      <c r="O23" s="171">
        <v>11</v>
      </c>
      <c r="P23" s="170">
        <v>602</v>
      </c>
      <c r="Q23" s="172">
        <v>12</v>
      </c>
      <c r="R23" s="173"/>
      <c r="S23" s="284">
        <f t="shared" si="0"/>
        <v>50111</v>
      </c>
      <c r="T23" s="284">
        <f t="shared" si="1"/>
        <v>501</v>
      </c>
      <c r="U23" s="284">
        <f t="shared" si="2"/>
        <v>12</v>
      </c>
      <c r="V23" s="284">
        <f t="shared" si="3"/>
        <v>10</v>
      </c>
    </row>
    <row r="24" spans="2:38" ht="17.25" customHeight="1">
      <c r="B24" s="170">
        <v>420</v>
      </c>
      <c r="C24" s="171">
        <v>12</v>
      </c>
      <c r="D24" s="170">
        <v>421</v>
      </c>
      <c r="E24" s="172">
        <v>1</v>
      </c>
      <c r="F24" s="173">
        <v>13</v>
      </c>
      <c r="G24" s="250"/>
      <c r="H24" s="170">
        <v>501</v>
      </c>
      <c r="I24" s="171">
        <v>12</v>
      </c>
      <c r="J24" s="170">
        <v>502</v>
      </c>
      <c r="K24" s="172">
        <v>1</v>
      </c>
      <c r="L24" s="173">
        <v>10</v>
      </c>
      <c r="M24" s="250"/>
      <c r="N24" s="170">
        <v>602</v>
      </c>
      <c r="O24" s="171">
        <v>12</v>
      </c>
      <c r="P24" s="170">
        <v>603</v>
      </c>
      <c r="Q24" s="172">
        <v>1</v>
      </c>
      <c r="R24" s="173"/>
      <c r="S24" s="284">
        <f t="shared" si="0"/>
        <v>50112</v>
      </c>
      <c r="T24" s="284">
        <f t="shared" si="1"/>
        <v>502</v>
      </c>
      <c r="U24" s="284">
        <f t="shared" si="2"/>
        <v>1</v>
      </c>
      <c r="V24" s="284">
        <f t="shared" si="3"/>
        <v>10</v>
      </c>
    </row>
    <row r="25" spans="2:38" ht="17.25" customHeight="1">
      <c r="B25" s="170">
        <v>421</v>
      </c>
      <c r="C25" s="171">
        <v>1</v>
      </c>
      <c r="D25" s="170">
        <v>421</v>
      </c>
      <c r="E25" s="172">
        <v>2</v>
      </c>
      <c r="F25" s="173">
        <v>10</v>
      </c>
      <c r="G25" s="250"/>
      <c r="H25" s="170">
        <v>502</v>
      </c>
      <c r="I25" s="171">
        <v>1</v>
      </c>
      <c r="J25" s="170">
        <v>502</v>
      </c>
      <c r="K25" s="172">
        <v>2</v>
      </c>
      <c r="L25" s="173">
        <v>10</v>
      </c>
      <c r="M25" s="250"/>
      <c r="N25" s="170">
        <v>603</v>
      </c>
      <c r="O25" s="171">
        <v>1</v>
      </c>
      <c r="P25" s="170">
        <v>603</v>
      </c>
      <c r="Q25" s="172">
        <v>2</v>
      </c>
      <c r="R25" s="173"/>
      <c r="S25" s="284">
        <f t="shared" si="0"/>
        <v>5021</v>
      </c>
      <c r="T25" s="284">
        <f t="shared" si="1"/>
        <v>502</v>
      </c>
      <c r="U25" s="284">
        <f t="shared" si="2"/>
        <v>2</v>
      </c>
      <c r="V25" s="284">
        <f t="shared" si="3"/>
        <v>10</v>
      </c>
    </row>
    <row r="26" spans="2:38" ht="17.25" customHeight="1">
      <c r="B26" s="170">
        <v>421</v>
      </c>
      <c r="C26" s="171">
        <v>2</v>
      </c>
      <c r="D26" s="170">
        <v>421</v>
      </c>
      <c r="E26" s="172">
        <v>3</v>
      </c>
      <c r="F26" s="173">
        <v>10</v>
      </c>
      <c r="G26" s="250"/>
      <c r="H26" s="170">
        <v>502</v>
      </c>
      <c r="I26" s="171">
        <v>2</v>
      </c>
      <c r="J26" s="170">
        <v>502</v>
      </c>
      <c r="K26" s="172">
        <v>3</v>
      </c>
      <c r="L26" s="173">
        <v>10</v>
      </c>
      <c r="M26" s="250"/>
      <c r="N26" s="170">
        <v>603</v>
      </c>
      <c r="O26" s="171">
        <v>2</v>
      </c>
      <c r="P26" s="170">
        <v>603</v>
      </c>
      <c r="Q26" s="172">
        <v>3</v>
      </c>
      <c r="R26" s="173"/>
      <c r="S26" s="284">
        <f t="shared" si="0"/>
        <v>5022</v>
      </c>
      <c r="T26" s="284">
        <f t="shared" si="1"/>
        <v>502</v>
      </c>
      <c r="U26" s="284">
        <f t="shared" si="2"/>
        <v>3</v>
      </c>
      <c r="V26" s="284">
        <f t="shared" si="3"/>
        <v>10</v>
      </c>
    </row>
    <row r="27" spans="2:38" ht="17.25" customHeight="1">
      <c r="B27" s="170">
        <v>421</v>
      </c>
      <c r="C27" s="171">
        <v>3</v>
      </c>
      <c r="D27" s="170">
        <v>421</v>
      </c>
      <c r="E27" s="172">
        <v>4</v>
      </c>
      <c r="F27" s="173">
        <v>10</v>
      </c>
      <c r="G27" s="250"/>
      <c r="H27" s="170">
        <v>502</v>
      </c>
      <c r="I27" s="171">
        <v>3</v>
      </c>
      <c r="J27" s="170">
        <v>502</v>
      </c>
      <c r="K27" s="172">
        <v>4</v>
      </c>
      <c r="L27" s="173">
        <v>10</v>
      </c>
      <c r="M27" s="250"/>
      <c r="N27" s="170">
        <v>603</v>
      </c>
      <c r="O27" s="171">
        <v>3</v>
      </c>
      <c r="P27" s="170">
        <v>603</v>
      </c>
      <c r="Q27" s="172">
        <v>4</v>
      </c>
      <c r="R27" s="173"/>
      <c r="S27" s="284">
        <f t="shared" si="0"/>
        <v>5023</v>
      </c>
      <c r="T27" s="284">
        <f t="shared" si="1"/>
        <v>502</v>
      </c>
      <c r="U27" s="284">
        <f t="shared" si="2"/>
        <v>4</v>
      </c>
      <c r="V27" s="284">
        <f t="shared" si="3"/>
        <v>10</v>
      </c>
    </row>
    <row r="28" spans="2:38" ht="17.25" customHeight="1">
      <c r="B28" s="170">
        <v>421</v>
      </c>
      <c r="C28" s="171">
        <v>4</v>
      </c>
      <c r="D28" s="170">
        <v>421</v>
      </c>
      <c r="E28" s="172">
        <v>5</v>
      </c>
      <c r="F28" s="173">
        <v>11</v>
      </c>
      <c r="G28" s="250"/>
      <c r="H28" s="170">
        <v>502</v>
      </c>
      <c r="I28" s="171">
        <v>4</v>
      </c>
      <c r="J28" s="170">
        <v>502</v>
      </c>
      <c r="K28" s="172">
        <v>5</v>
      </c>
      <c r="L28" s="173">
        <v>11</v>
      </c>
      <c r="M28" s="250"/>
      <c r="N28" s="170">
        <v>603</v>
      </c>
      <c r="O28" s="171">
        <v>4</v>
      </c>
      <c r="P28" s="170">
        <v>603</v>
      </c>
      <c r="Q28" s="172">
        <v>5</v>
      </c>
      <c r="R28" s="173"/>
      <c r="S28" s="284">
        <f t="shared" si="0"/>
        <v>5024</v>
      </c>
      <c r="T28" s="284">
        <f t="shared" si="1"/>
        <v>502</v>
      </c>
      <c r="U28" s="284">
        <f t="shared" si="2"/>
        <v>5</v>
      </c>
      <c r="V28" s="284">
        <f t="shared" si="3"/>
        <v>11</v>
      </c>
    </row>
    <row r="29" spans="2:38" ht="17.25" customHeight="1" thickBot="1">
      <c r="B29" s="174">
        <v>421</v>
      </c>
      <c r="C29" s="175">
        <v>5</v>
      </c>
      <c r="D29" s="174">
        <v>421</v>
      </c>
      <c r="E29" s="176">
        <v>6</v>
      </c>
      <c r="F29" s="177">
        <v>10</v>
      </c>
      <c r="G29" s="250"/>
      <c r="H29" s="174">
        <v>502</v>
      </c>
      <c r="I29" s="175">
        <v>5</v>
      </c>
      <c r="J29" s="174">
        <v>502</v>
      </c>
      <c r="K29" s="176">
        <v>6</v>
      </c>
      <c r="L29" s="177">
        <v>10</v>
      </c>
      <c r="M29" s="250"/>
      <c r="N29" s="174">
        <v>603</v>
      </c>
      <c r="O29" s="175">
        <v>5</v>
      </c>
      <c r="P29" s="174">
        <v>603</v>
      </c>
      <c r="Q29" s="176">
        <v>6</v>
      </c>
      <c r="R29" s="177"/>
      <c r="S29" s="284">
        <f t="shared" si="0"/>
        <v>5025</v>
      </c>
      <c r="T29" s="284">
        <f t="shared" si="1"/>
        <v>502</v>
      </c>
      <c r="U29" s="284">
        <f t="shared" si="2"/>
        <v>6</v>
      </c>
      <c r="V29" s="284">
        <f t="shared" si="3"/>
        <v>10</v>
      </c>
    </row>
    <row r="30" spans="2:38" ht="17.25" customHeight="1">
      <c r="B30" s="154">
        <v>421</v>
      </c>
      <c r="C30" s="155">
        <v>6</v>
      </c>
      <c r="D30" s="154">
        <v>421</v>
      </c>
      <c r="E30" s="156">
        <v>7</v>
      </c>
      <c r="F30" s="157">
        <v>10</v>
      </c>
      <c r="G30" s="250"/>
      <c r="H30" s="154">
        <v>502</v>
      </c>
      <c r="I30" s="155">
        <v>6</v>
      </c>
      <c r="J30" s="154">
        <v>502</v>
      </c>
      <c r="K30" s="156">
        <v>7</v>
      </c>
      <c r="L30" s="157">
        <v>10</v>
      </c>
      <c r="M30" s="250"/>
      <c r="N30" s="154">
        <v>603</v>
      </c>
      <c r="O30" s="155">
        <v>6</v>
      </c>
      <c r="P30" s="154">
        <v>603</v>
      </c>
      <c r="Q30" s="156">
        <v>7</v>
      </c>
      <c r="R30" s="157"/>
      <c r="S30" s="284">
        <f t="shared" si="0"/>
        <v>5026</v>
      </c>
      <c r="T30" s="284">
        <f t="shared" si="1"/>
        <v>502</v>
      </c>
      <c r="U30" s="284">
        <f t="shared" si="2"/>
        <v>7</v>
      </c>
      <c r="V30" s="284">
        <f t="shared" si="3"/>
        <v>10</v>
      </c>
    </row>
    <row r="31" spans="2:38" ht="17.25" customHeight="1">
      <c r="B31" s="158">
        <v>421</v>
      </c>
      <c r="C31" s="159">
        <v>7</v>
      </c>
      <c r="D31" s="158">
        <v>421</v>
      </c>
      <c r="E31" s="160">
        <v>8</v>
      </c>
      <c r="F31" s="161">
        <v>10</v>
      </c>
      <c r="G31" s="250"/>
      <c r="H31" s="158">
        <v>502</v>
      </c>
      <c r="I31" s="159">
        <v>7</v>
      </c>
      <c r="J31" s="158">
        <v>502</v>
      </c>
      <c r="K31" s="160">
        <v>8</v>
      </c>
      <c r="L31" s="161">
        <v>11</v>
      </c>
      <c r="M31" s="250"/>
      <c r="N31" s="158">
        <v>603</v>
      </c>
      <c r="O31" s="159">
        <v>7</v>
      </c>
      <c r="P31" s="158">
        <v>603</v>
      </c>
      <c r="Q31" s="160">
        <v>8</v>
      </c>
      <c r="R31" s="161"/>
      <c r="S31" s="284">
        <f t="shared" si="0"/>
        <v>5027</v>
      </c>
      <c r="T31" s="284">
        <f t="shared" si="1"/>
        <v>502</v>
      </c>
      <c r="U31" s="284">
        <f t="shared" si="2"/>
        <v>8</v>
      </c>
      <c r="V31" s="284">
        <f t="shared" si="3"/>
        <v>11</v>
      </c>
    </row>
    <row r="32" spans="2:38" ht="17.25" customHeight="1">
      <c r="B32" s="158">
        <v>421</v>
      </c>
      <c r="C32" s="159">
        <v>8</v>
      </c>
      <c r="D32" s="158">
        <v>421</v>
      </c>
      <c r="E32" s="160">
        <v>9</v>
      </c>
      <c r="F32" s="161">
        <v>10</v>
      </c>
      <c r="G32" s="250"/>
      <c r="H32" s="158">
        <v>502</v>
      </c>
      <c r="I32" s="159">
        <v>8</v>
      </c>
      <c r="J32" s="158">
        <v>502</v>
      </c>
      <c r="K32" s="160">
        <v>9</v>
      </c>
      <c r="L32" s="161">
        <v>10</v>
      </c>
      <c r="M32" s="250"/>
      <c r="N32" s="158">
        <v>603</v>
      </c>
      <c r="O32" s="159">
        <v>8</v>
      </c>
      <c r="P32" s="158">
        <v>603</v>
      </c>
      <c r="Q32" s="160">
        <v>9</v>
      </c>
      <c r="R32" s="161"/>
      <c r="S32" s="284">
        <f t="shared" si="0"/>
        <v>5028</v>
      </c>
      <c r="T32" s="284">
        <f t="shared" si="1"/>
        <v>502</v>
      </c>
      <c r="U32" s="284">
        <f t="shared" si="2"/>
        <v>9</v>
      </c>
      <c r="V32" s="284">
        <f t="shared" si="3"/>
        <v>10</v>
      </c>
    </row>
    <row r="33" spans="2:22" ht="17.25" customHeight="1">
      <c r="B33" s="158">
        <v>421</v>
      </c>
      <c r="C33" s="159">
        <v>9</v>
      </c>
      <c r="D33" s="158">
        <v>421</v>
      </c>
      <c r="E33" s="160">
        <v>10</v>
      </c>
      <c r="F33" s="161">
        <v>13</v>
      </c>
      <c r="G33" s="250"/>
      <c r="H33" s="158">
        <v>502</v>
      </c>
      <c r="I33" s="159">
        <v>9</v>
      </c>
      <c r="J33" s="158">
        <v>502</v>
      </c>
      <c r="K33" s="160">
        <v>10</v>
      </c>
      <c r="L33" s="161">
        <v>12</v>
      </c>
      <c r="M33" s="250"/>
      <c r="N33" s="158">
        <v>603</v>
      </c>
      <c r="O33" s="159">
        <v>9</v>
      </c>
      <c r="P33" s="158">
        <v>603</v>
      </c>
      <c r="Q33" s="160">
        <v>10</v>
      </c>
      <c r="R33" s="161"/>
      <c r="S33" s="284">
        <f t="shared" si="0"/>
        <v>5029</v>
      </c>
      <c r="T33" s="284">
        <f t="shared" si="1"/>
        <v>502</v>
      </c>
      <c r="U33" s="284">
        <f t="shared" si="2"/>
        <v>10</v>
      </c>
      <c r="V33" s="284">
        <f t="shared" si="3"/>
        <v>12</v>
      </c>
    </row>
    <row r="34" spans="2:22" ht="17.25" customHeight="1">
      <c r="B34" s="158">
        <v>421</v>
      </c>
      <c r="C34" s="159">
        <v>10</v>
      </c>
      <c r="D34" s="158">
        <v>421</v>
      </c>
      <c r="E34" s="160">
        <v>11</v>
      </c>
      <c r="F34" s="161">
        <v>10</v>
      </c>
      <c r="G34" s="250"/>
      <c r="H34" s="158">
        <v>502</v>
      </c>
      <c r="I34" s="159">
        <v>10</v>
      </c>
      <c r="J34" s="158">
        <v>502</v>
      </c>
      <c r="K34" s="160">
        <v>11</v>
      </c>
      <c r="L34" s="161">
        <v>10</v>
      </c>
      <c r="M34" s="250"/>
      <c r="N34" s="158">
        <v>603</v>
      </c>
      <c r="O34" s="159">
        <v>10</v>
      </c>
      <c r="P34" s="158">
        <v>603</v>
      </c>
      <c r="Q34" s="160">
        <v>11</v>
      </c>
      <c r="R34" s="161"/>
      <c r="S34" s="284">
        <f t="shared" si="0"/>
        <v>50210</v>
      </c>
      <c r="T34" s="284">
        <f t="shared" si="1"/>
        <v>502</v>
      </c>
      <c r="U34" s="284">
        <f t="shared" si="2"/>
        <v>11</v>
      </c>
      <c r="V34" s="284">
        <f t="shared" si="3"/>
        <v>10</v>
      </c>
    </row>
    <row r="35" spans="2:22" ht="17.25" customHeight="1">
      <c r="B35" s="158">
        <v>421</v>
      </c>
      <c r="C35" s="159">
        <v>11</v>
      </c>
      <c r="D35" s="158">
        <v>421</v>
      </c>
      <c r="E35" s="160">
        <v>12</v>
      </c>
      <c r="F35" s="161">
        <v>10</v>
      </c>
      <c r="G35" s="250"/>
      <c r="H35" s="158">
        <v>502</v>
      </c>
      <c r="I35" s="159">
        <v>11</v>
      </c>
      <c r="J35" s="158">
        <v>502</v>
      </c>
      <c r="K35" s="160">
        <v>12</v>
      </c>
      <c r="L35" s="161">
        <v>10</v>
      </c>
      <c r="M35" s="250"/>
      <c r="N35" s="158">
        <v>603</v>
      </c>
      <c r="O35" s="159">
        <v>11</v>
      </c>
      <c r="P35" s="158">
        <v>603</v>
      </c>
      <c r="Q35" s="160">
        <v>12</v>
      </c>
      <c r="R35" s="161"/>
      <c r="S35" s="284">
        <f t="shared" si="0"/>
        <v>50211</v>
      </c>
      <c r="T35" s="284">
        <f t="shared" si="1"/>
        <v>502</v>
      </c>
      <c r="U35" s="284">
        <f t="shared" si="2"/>
        <v>12</v>
      </c>
      <c r="V35" s="284">
        <f t="shared" si="3"/>
        <v>10</v>
      </c>
    </row>
    <row r="36" spans="2:22" ht="17.25" customHeight="1">
      <c r="B36" s="158">
        <v>421</v>
      </c>
      <c r="C36" s="159">
        <v>12</v>
      </c>
      <c r="D36" s="158">
        <v>422</v>
      </c>
      <c r="E36" s="160">
        <v>1</v>
      </c>
      <c r="F36" s="161">
        <v>12</v>
      </c>
      <c r="G36" s="250"/>
      <c r="H36" s="158">
        <v>502</v>
      </c>
      <c r="I36" s="159">
        <v>12</v>
      </c>
      <c r="J36" s="158">
        <v>503</v>
      </c>
      <c r="K36" s="160">
        <v>1</v>
      </c>
      <c r="L36" s="161">
        <v>12</v>
      </c>
      <c r="M36" s="250"/>
      <c r="N36" s="158">
        <v>603</v>
      </c>
      <c r="O36" s="159">
        <v>12</v>
      </c>
      <c r="P36" s="158">
        <v>604</v>
      </c>
      <c r="Q36" s="160">
        <v>1</v>
      </c>
      <c r="R36" s="161"/>
      <c r="S36" s="284">
        <f t="shared" si="0"/>
        <v>50212</v>
      </c>
      <c r="T36" s="284">
        <f t="shared" si="1"/>
        <v>503</v>
      </c>
      <c r="U36" s="284">
        <f t="shared" si="2"/>
        <v>1</v>
      </c>
      <c r="V36" s="284">
        <f t="shared" si="3"/>
        <v>12</v>
      </c>
    </row>
    <row r="37" spans="2:22" ht="17.25" customHeight="1">
      <c r="B37" s="158">
        <v>422</v>
      </c>
      <c r="C37" s="159">
        <v>1</v>
      </c>
      <c r="D37" s="158">
        <v>422</v>
      </c>
      <c r="E37" s="160">
        <v>2</v>
      </c>
      <c r="F37" s="161">
        <v>10</v>
      </c>
      <c r="G37" s="250"/>
      <c r="H37" s="158">
        <v>503</v>
      </c>
      <c r="I37" s="159">
        <v>1</v>
      </c>
      <c r="J37" s="158">
        <v>503</v>
      </c>
      <c r="K37" s="160">
        <v>2</v>
      </c>
      <c r="L37" s="161">
        <v>10</v>
      </c>
      <c r="M37" s="250"/>
      <c r="N37" s="158">
        <v>604</v>
      </c>
      <c r="O37" s="159">
        <v>1</v>
      </c>
      <c r="P37" s="158">
        <v>604</v>
      </c>
      <c r="Q37" s="160">
        <v>2</v>
      </c>
      <c r="R37" s="161"/>
      <c r="S37" s="284">
        <f t="shared" si="0"/>
        <v>5031</v>
      </c>
      <c r="T37" s="284">
        <f t="shared" si="1"/>
        <v>503</v>
      </c>
      <c r="U37" s="284">
        <f t="shared" si="2"/>
        <v>2</v>
      </c>
      <c r="V37" s="284">
        <f t="shared" si="3"/>
        <v>10</v>
      </c>
    </row>
    <row r="38" spans="2:22" ht="17.25" customHeight="1">
      <c r="B38" s="158">
        <v>422</v>
      </c>
      <c r="C38" s="159">
        <v>2</v>
      </c>
      <c r="D38" s="158">
        <v>422</v>
      </c>
      <c r="E38" s="160">
        <v>3</v>
      </c>
      <c r="F38" s="161">
        <v>10</v>
      </c>
      <c r="G38" s="250"/>
      <c r="H38" s="158">
        <v>503</v>
      </c>
      <c r="I38" s="159">
        <v>2</v>
      </c>
      <c r="J38" s="158">
        <v>503</v>
      </c>
      <c r="K38" s="160">
        <v>3</v>
      </c>
      <c r="L38" s="161">
        <v>10</v>
      </c>
      <c r="M38" s="250"/>
      <c r="N38" s="158">
        <v>604</v>
      </c>
      <c r="O38" s="159">
        <v>2</v>
      </c>
      <c r="P38" s="158">
        <v>604</v>
      </c>
      <c r="Q38" s="160">
        <v>3</v>
      </c>
      <c r="R38" s="161"/>
      <c r="S38" s="284">
        <f t="shared" si="0"/>
        <v>5032</v>
      </c>
      <c r="T38" s="284">
        <f t="shared" si="1"/>
        <v>503</v>
      </c>
      <c r="U38" s="284">
        <f t="shared" si="2"/>
        <v>3</v>
      </c>
      <c r="V38" s="284">
        <f t="shared" si="3"/>
        <v>10</v>
      </c>
    </row>
    <row r="39" spans="2:22" ht="17.25" customHeight="1">
      <c r="B39" s="158">
        <v>422</v>
      </c>
      <c r="C39" s="159">
        <v>3</v>
      </c>
      <c r="D39" s="158">
        <v>422</v>
      </c>
      <c r="E39" s="160">
        <v>4</v>
      </c>
      <c r="F39" s="161">
        <v>12</v>
      </c>
      <c r="G39" s="250"/>
      <c r="H39" s="158">
        <v>503</v>
      </c>
      <c r="I39" s="159">
        <v>3</v>
      </c>
      <c r="J39" s="158">
        <v>503</v>
      </c>
      <c r="K39" s="160">
        <v>4</v>
      </c>
      <c r="L39" s="161">
        <v>12</v>
      </c>
      <c r="M39" s="250"/>
      <c r="N39" s="158">
        <v>604</v>
      </c>
      <c r="O39" s="159">
        <v>3</v>
      </c>
      <c r="P39" s="158">
        <v>604</v>
      </c>
      <c r="Q39" s="160">
        <v>4</v>
      </c>
      <c r="R39" s="161"/>
      <c r="S39" s="284">
        <f t="shared" si="0"/>
        <v>5033</v>
      </c>
      <c r="T39" s="284">
        <f t="shared" si="1"/>
        <v>503</v>
      </c>
      <c r="U39" s="284">
        <f t="shared" si="2"/>
        <v>4</v>
      </c>
      <c r="V39" s="284">
        <f t="shared" si="3"/>
        <v>12</v>
      </c>
    </row>
    <row r="40" spans="2:22" ht="17.25" customHeight="1">
      <c r="B40" s="158">
        <v>422</v>
      </c>
      <c r="C40" s="159">
        <v>4</v>
      </c>
      <c r="D40" s="158">
        <v>422</v>
      </c>
      <c r="E40" s="160">
        <v>5</v>
      </c>
      <c r="F40" s="161">
        <v>10</v>
      </c>
      <c r="G40" s="250"/>
      <c r="H40" s="158">
        <v>503</v>
      </c>
      <c r="I40" s="159">
        <v>4</v>
      </c>
      <c r="J40" s="158">
        <v>503</v>
      </c>
      <c r="K40" s="160">
        <v>5</v>
      </c>
      <c r="L40" s="161">
        <v>10</v>
      </c>
      <c r="M40" s="250"/>
      <c r="N40" s="158">
        <v>604</v>
      </c>
      <c r="O40" s="159">
        <v>4</v>
      </c>
      <c r="P40" s="158">
        <v>604</v>
      </c>
      <c r="Q40" s="160">
        <v>5</v>
      </c>
      <c r="R40" s="161"/>
      <c r="S40" s="284">
        <f t="shared" si="0"/>
        <v>5034</v>
      </c>
      <c r="T40" s="284">
        <f t="shared" si="1"/>
        <v>503</v>
      </c>
      <c r="U40" s="284">
        <f t="shared" si="2"/>
        <v>5</v>
      </c>
      <c r="V40" s="284">
        <f t="shared" si="3"/>
        <v>10</v>
      </c>
    </row>
    <row r="41" spans="2:22" ht="17.25" customHeight="1" thickBot="1">
      <c r="B41" s="162">
        <v>422</v>
      </c>
      <c r="C41" s="163">
        <v>5</v>
      </c>
      <c r="D41" s="162">
        <v>422</v>
      </c>
      <c r="E41" s="164">
        <v>6</v>
      </c>
      <c r="F41" s="165">
        <v>10</v>
      </c>
      <c r="G41" s="250"/>
      <c r="H41" s="162">
        <v>503</v>
      </c>
      <c r="I41" s="163">
        <v>5</v>
      </c>
      <c r="J41" s="162">
        <v>503</v>
      </c>
      <c r="K41" s="164">
        <v>6</v>
      </c>
      <c r="L41" s="165">
        <v>10</v>
      </c>
      <c r="M41" s="250"/>
      <c r="N41" s="162">
        <v>604</v>
      </c>
      <c r="O41" s="163">
        <v>5</v>
      </c>
      <c r="P41" s="162">
        <v>604</v>
      </c>
      <c r="Q41" s="164">
        <v>6</v>
      </c>
      <c r="R41" s="165"/>
      <c r="S41" s="284">
        <f t="shared" si="0"/>
        <v>5035</v>
      </c>
      <c r="T41" s="284">
        <f t="shared" si="1"/>
        <v>503</v>
      </c>
      <c r="U41" s="284">
        <f t="shared" si="2"/>
        <v>6</v>
      </c>
      <c r="V41" s="284">
        <f t="shared" si="3"/>
        <v>10</v>
      </c>
    </row>
    <row r="42" spans="2:22" ht="17.25" customHeight="1">
      <c r="B42" s="166">
        <v>422</v>
      </c>
      <c r="C42" s="167">
        <v>6</v>
      </c>
      <c r="D42" s="166">
        <v>422</v>
      </c>
      <c r="E42" s="168">
        <v>7</v>
      </c>
      <c r="F42" s="169">
        <v>12</v>
      </c>
      <c r="G42" s="250"/>
      <c r="H42" s="166">
        <v>503</v>
      </c>
      <c r="I42" s="167">
        <v>6</v>
      </c>
      <c r="J42" s="166">
        <v>503</v>
      </c>
      <c r="K42" s="168">
        <v>7</v>
      </c>
      <c r="L42" s="285">
        <v>12</v>
      </c>
      <c r="M42" s="250"/>
      <c r="N42" s="166">
        <v>604</v>
      </c>
      <c r="O42" s="167">
        <v>6</v>
      </c>
      <c r="P42" s="166">
        <v>604</v>
      </c>
      <c r="Q42" s="168">
        <v>7</v>
      </c>
      <c r="R42" s="169"/>
      <c r="S42" s="284">
        <f t="shared" si="0"/>
        <v>5036</v>
      </c>
      <c r="T42" s="284">
        <f t="shared" si="1"/>
        <v>503</v>
      </c>
      <c r="U42" s="284">
        <f t="shared" si="2"/>
        <v>7</v>
      </c>
      <c r="V42" s="284">
        <f t="shared" si="3"/>
        <v>12</v>
      </c>
    </row>
    <row r="43" spans="2:22" ht="17.25" customHeight="1">
      <c r="B43" s="170">
        <v>422</v>
      </c>
      <c r="C43" s="171">
        <v>7</v>
      </c>
      <c r="D43" s="170">
        <v>422</v>
      </c>
      <c r="E43" s="172">
        <v>8</v>
      </c>
      <c r="F43" s="173">
        <v>10</v>
      </c>
      <c r="G43" s="250"/>
      <c r="H43" s="170">
        <v>503</v>
      </c>
      <c r="I43" s="171">
        <v>7</v>
      </c>
      <c r="J43" s="170">
        <v>503</v>
      </c>
      <c r="K43" s="172">
        <v>8</v>
      </c>
      <c r="L43" s="286">
        <v>10</v>
      </c>
      <c r="M43" s="250"/>
      <c r="N43" s="170">
        <v>604</v>
      </c>
      <c r="O43" s="171">
        <v>7</v>
      </c>
      <c r="P43" s="170">
        <v>604</v>
      </c>
      <c r="Q43" s="172">
        <v>8</v>
      </c>
      <c r="R43" s="173"/>
      <c r="S43" s="284">
        <f t="shared" si="0"/>
        <v>5037</v>
      </c>
      <c r="T43" s="284">
        <f t="shared" si="1"/>
        <v>503</v>
      </c>
      <c r="U43" s="284">
        <f t="shared" si="2"/>
        <v>8</v>
      </c>
      <c r="V43" s="284">
        <f t="shared" si="3"/>
        <v>10</v>
      </c>
    </row>
    <row r="44" spans="2:22" ht="17.25" customHeight="1">
      <c r="B44" s="170">
        <v>422</v>
      </c>
      <c r="C44" s="171">
        <v>8</v>
      </c>
      <c r="D44" s="170">
        <v>422</v>
      </c>
      <c r="E44" s="172">
        <v>9</v>
      </c>
      <c r="F44" s="173">
        <v>10</v>
      </c>
      <c r="G44" s="250"/>
      <c r="H44" s="170">
        <v>503</v>
      </c>
      <c r="I44" s="171">
        <v>8</v>
      </c>
      <c r="J44" s="170">
        <v>503</v>
      </c>
      <c r="K44" s="172">
        <v>9</v>
      </c>
      <c r="L44" s="286">
        <v>10</v>
      </c>
      <c r="M44" s="250"/>
      <c r="N44" s="170">
        <v>604</v>
      </c>
      <c r="O44" s="171">
        <v>8</v>
      </c>
      <c r="P44" s="170">
        <v>604</v>
      </c>
      <c r="Q44" s="172">
        <v>9</v>
      </c>
      <c r="R44" s="173"/>
      <c r="S44" s="284">
        <f t="shared" si="0"/>
        <v>5038</v>
      </c>
      <c r="T44" s="284">
        <f t="shared" si="1"/>
        <v>503</v>
      </c>
      <c r="U44" s="284">
        <f t="shared" si="2"/>
        <v>9</v>
      </c>
      <c r="V44" s="284">
        <f t="shared" si="3"/>
        <v>10</v>
      </c>
    </row>
    <row r="45" spans="2:22" ht="17.25" customHeight="1">
      <c r="B45" s="170">
        <v>422</v>
      </c>
      <c r="C45" s="171">
        <v>9</v>
      </c>
      <c r="D45" s="170">
        <v>422</v>
      </c>
      <c r="E45" s="172">
        <v>10</v>
      </c>
      <c r="F45" s="173">
        <v>12</v>
      </c>
      <c r="G45" s="250"/>
      <c r="H45" s="170">
        <v>503</v>
      </c>
      <c r="I45" s="171">
        <v>9</v>
      </c>
      <c r="J45" s="170">
        <v>503</v>
      </c>
      <c r="K45" s="172">
        <v>10</v>
      </c>
      <c r="L45" s="286">
        <v>11</v>
      </c>
      <c r="M45" s="250"/>
      <c r="N45" s="170">
        <v>604</v>
      </c>
      <c r="O45" s="171">
        <v>9</v>
      </c>
      <c r="P45" s="170">
        <v>604</v>
      </c>
      <c r="Q45" s="172">
        <v>10</v>
      </c>
      <c r="R45" s="173"/>
      <c r="S45" s="284">
        <f t="shared" si="0"/>
        <v>5039</v>
      </c>
      <c r="T45" s="284">
        <f t="shared" si="1"/>
        <v>503</v>
      </c>
      <c r="U45" s="284">
        <f t="shared" si="2"/>
        <v>10</v>
      </c>
      <c r="V45" s="284">
        <f t="shared" si="3"/>
        <v>11</v>
      </c>
    </row>
    <row r="46" spans="2:22" ht="17.25" customHeight="1">
      <c r="B46" s="170">
        <v>422</v>
      </c>
      <c r="C46" s="171">
        <v>10</v>
      </c>
      <c r="D46" s="170">
        <v>422</v>
      </c>
      <c r="E46" s="172">
        <v>11</v>
      </c>
      <c r="F46" s="173">
        <v>10</v>
      </c>
      <c r="G46" s="250"/>
      <c r="H46" s="170">
        <v>503</v>
      </c>
      <c r="I46" s="171">
        <v>10</v>
      </c>
      <c r="J46" s="170">
        <v>503</v>
      </c>
      <c r="K46" s="172">
        <v>11</v>
      </c>
      <c r="L46" s="286">
        <v>10</v>
      </c>
      <c r="M46" s="250"/>
      <c r="N46" s="170">
        <v>604</v>
      </c>
      <c r="O46" s="171">
        <v>10</v>
      </c>
      <c r="P46" s="170">
        <v>604</v>
      </c>
      <c r="Q46" s="172">
        <v>11</v>
      </c>
      <c r="R46" s="173"/>
      <c r="S46" s="284">
        <f t="shared" si="0"/>
        <v>50310</v>
      </c>
      <c r="T46" s="284">
        <f t="shared" si="1"/>
        <v>503</v>
      </c>
      <c r="U46" s="284">
        <f t="shared" si="2"/>
        <v>11</v>
      </c>
      <c r="V46" s="284">
        <f t="shared" si="3"/>
        <v>10</v>
      </c>
    </row>
    <row r="47" spans="2:22" ht="17.25" customHeight="1">
      <c r="B47" s="170">
        <v>422</v>
      </c>
      <c r="C47" s="171">
        <v>11</v>
      </c>
      <c r="D47" s="170">
        <v>422</v>
      </c>
      <c r="E47" s="172">
        <v>12</v>
      </c>
      <c r="F47" s="173">
        <v>10</v>
      </c>
      <c r="G47" s="250"/>
      <c r="H47" s="170">
        <v>503</v>
      </c>
      <c r="I47" s="171">
        <v>11</v>
      </c>
      <c r="J47" s="170">
        <v>503</v>
      </c>
      <c r="K47" s="172">
        <v>12</v>
      </c>
      <c r="L47" s="286">
        <v>10</v>
      </c>
      <c r="M47" s="250"/>
      <c r="N47" s="170">
        <v>604</v>
      </c>
      <c r="O47" s="171">
        <v>11</v>
      </c>
      <c r="P47" s="170">
        <v>604</v>
      </c>
      <c r="Q47" s="172">
        <v>12</v>
      </c>
      <c r="R47" s="173"/>
      <c r="S47" s="284">
        <f t="shared" si="0"/>
        <v>50311</v>
      </c>
      <c r="T47" s="284">
        <f t="shared" si="1"/>
        <v>503</v>
      </c>
      <c r="U47" s="284">
        <f t="shared" si="2"/>
        <v>12</v>
      </c>
      <c r="V47" s="284">
        <f t="shared" si="3"/>
        <v>10</v>
      </c>
    </row>
    <row r="48" spans="2:22" ht="17.25" customHeight="1">
      <c r="B48" s="170">
        <v>422</v>
      </c>
      <c r="C48" s="171">
        <v>12</v>
      </c>
      <c r="D48" s="170">
        <v>423</v>
      </c>
      <c r="E48" s="172">
        <v>1</v>
      </c>
      <c r="F48" s="173">
        <v>11</v>
      </c>
      <c r="G48" s="250"/>
      <c r="H48" s="170">
        <v>503</v>
      </c>
      <c r="I48" s="171">
        <v>12</v>
      </c>
      <c r="J48" s="170">
        <v>504</v>
      </c>
      <c r="K48" s="172">
        <v>1</v>
      </c>
      <c r="L48" s="286">
        <v>11</v>
      </c>
      <c r="M48" s="250"/>
      <c r="N48" s="170">
        <v>604</v>
      </c>
      <c r="O48" s="171">
        <v>12</v>
      </c>
      <c r="P48" s="170">
        <v>605</v>
      </c>
      <c r="Q48" s="172">
        <v>1</v>
      </c>
      <c r="R48" s="173"/>
      <c r="S48" s="284">
        <f t="shared" si="0"/>
        <v>50312</v>
      </c>
      <c r="T48" s="284">
        <f t="shared" si="1"/>
        <v>504</v>
      </c>
      <c r="U48" s="284">
        <f t="shared" si="2"/>
        <v>1</v>
      </c>
      <c r="V48" s="284">
        <f t="shared" si="3"/>
        <v>11</v>
      </c>
    </row>
    <row r="49" spans="2:22" ht="17.25" customHeight="1">
      <c r="B49" s="170">
        <v>423</v>
      </c>
      <c r="C49" s="171">
        <v>1</v>
      </c>
      <c r="D49" s="170">
        <v>423</v>
      </c>
      <c r="E49" s="172">
        <v>2</v>
      </c>
      <c r="F49" s="173">
        <v>10</v>
      </c>
      <c r="G49" s="250"/>
      <c r="H49" s="170">
        <v>504</v>
      </c>
      <c r="I49" s="171">
        <v>1</v>
      </c>
      <c r="J49" s="170">
        <v>504</v>
      </c>
      <c r="K49" s="172">
        <v>2</v>
      </c>
      <c r="L49" s="286">
        <v>10</v>
      </c>
      <c r="M49" s="250"/>
      <c r="N49" s="170">
        <v>605</v>
      </c>
      <c r="O49" s="171">
        <v>1</v>
      </c>
      <c r="P49" s="170">
        <v>605</v>
      </c>
      <c r="Q49" s="172">
        <v>2</v>
      </c>
      <c r="R49" s="173"/>
      <c r="S49" s="284">
        <f t="shared" si="0"/>
        <v>5041</v>
      </c>
      <c r="T49" s="284">
        <f t="shared" si="1"/>
        <v>504</v>
      </c>
      <c r="U49" s="284">
        <f t="shared" si="2"/>
        <v>2</v>
      </c>
      <c r="V49" s="284">
        <f t="shared" si="3"/>
        <v>10</v>
      </c>
    </row>
    <row r="50" spans="2:22" ht="17.25" customHeight="1">
      <c r="B50" s="170">
        <v>423</v>
      </c>
      <c r="C50" s="171">
        <v>2</v>
      </c>
      <c r="D50" s="170">
        <v>423</v>
      </c>
      <c r="E50" s="172">
        <v>3</v>
      </c>
      <c r="F50" s="173">
        <v>10</v>
      </c>
      <c r="G50" s="250"/>
      <c r="H50" s="170">
        <v>504</v>
      </c>
      <c r="I50" s="171">
        <v>2</v>
      </c>
      <c r="J50" s="170">
        <v>504</v>
      </c>
      <c r="K50" s="172">
        <v>3</v>
      </c>
      <c r="L50" s="286">
        <v>10</v>
      </c>
      <c r="M50" s="250"/>
      <c r="N50" s="170">
        <v>605</v>
      </c>
      <c r="O50" s="171">
        <v>2</v>
      </c>
      <c r="P50" s="170">
        <v>605</v>
      </c>
      <c r="Q50" s="172">
        <v>3</v>
      </c>
      <c r="R50" s="173"/>
      <c r="S50" s="284">
        <f t="shared" si="0"/>
        <v>5042</v>
      </c>
      <c r="T50" s="284">
        <f t="shared" si="1"/>
        <v>504</v>
      </c>
      <c r="U50" s="284">
        <f t="shared" si="2"/>
        <v>3</v>
      </c>
      <c r="V50" s="284">
        <f t="shared" si="3"/>
        <v>10</v>
      </c>
    </row>
    <row r="51" spans="2:22" ht="17.25" customHeight="1">
      <c r="B51" s="170">
        <v>423</v>
      </c>
      <c r="C51" s="171">
        <v>3</v>
      </c>
      <c r="D51" s="170">
        <v>423</v>
      </c>
      <c r="E51" s="172">
        <v>4</v>
      </c>
      <c r="F51" s="173">
        <v>11</v>
      </c>
      <c r="G51" s="250"/>
      <c r="H51" s="170">
        <v>504</v>
      </c>
      <c r="I51" s="171">
        <v>3</v>
      </c>
      <c r="J51" s="170">
        <v>504</v>
      </c>
      <c r="K51" s="172">
        <v>4</v>
      </c>
      <c r="L51" s="286">
        <v>11</v>
      </c>
      <c r="M51" s="250"/>
      <c r="N51" s="170">
        <v>605</v>
      </c>
      <c r="O51" s="171">
        <v>3</v>
      </c>
      <c r="P51" s="170">
        <v>605</v>
      </c>
      <c r="Q51" s="172">
        <v>4</v>
      </c>
      <c r="R51" s="173"/>
      <c r="S51" s="284">
        <f t="shared" si="0"/>
        <v>5043</v>
      </c>
      <c r="T51" s="284">
        <f t="shared" si="1"/>
        <v>504</v>
      </c>
      <c r="U51" s="284">
        <f t="shared" si="2"/>
        <v>4</v>
      </c>
      <c r="V51" s="284">
        <f t="shared" si="3"/>
        <v>11</v>
      </c>
    </row>
    <row r="52" spans="2:22" ht="17.25" customHeight="1">
      <c r="B52" s="170">
        <v>423</v>
      </c>
      <c r="C52" s="171">
        <v>4</v>
      </c>
      <c r="D52" s="170">
        <v>423</v>
      </c>
      <c r="E52" s="172">
        <v>5</v>
      </c>
      <c r="F52" s="173">
        <v>10</v>
      </c>
      <c r="G52" s="250"/>
      <c r="H52" s="170">
        <v>504</v>
      </c>
      <c r="I52" s="171">
        <v>4</v>
      </c>
      <c r="J52" s="170">
        <v>504</v>
      </c>
      <c r="K52" s="172">
        <v>5</v>
      </c>
      <c r="L52" s="286">
        <v>10</v>
      </c>
      <c r="M52" s="250"/>
      <c r="N52" s="170">
        <v>605</v>
      </c>
      <c r="O52" s="171">
        <v>4</v>
      </c>
      <c r="P52" s="170">
        <v>605</v>
      </c>
      <c r="Q52" s="172">
        <v>5</v>
      </c>
      <c r="R52" s="173"/>
      <c r="S52" s="284">
        <f t="shared" si="0"/>
        <v>5044</v>
      </c>
      <c r="T52" s="284">
        <f t="shared" si="1"/>
        <v>504</v>
      </c>
      <c r="U52" s="284">
        <f t="shared" si="2"/>
        <v>5</v>
      </c>
      <c r="V52" s="284">
        <f t="shared" si="3"/>
        <v>10</v>
      </c>
    </row>
    <row r="53" spans="2:22" ht="17.25" customHeight="1" thickBot="1">
      <c r="B53" s="174">
        <v>423</v>
      </c>
      <c r="C53" s="175">
        <v>5</v>
      </c>
      <c r="D53" s="174">
        <v>423</v>
      </c>
      <c r="E53" s="176">
        <v>6</v>
      </c>
      <c r="F53" s="177">
        <v>10</v>
      </c>
      <c r="G53" s="250"/>
      <c r="H53" s="174">
        <v>504</v>
      </c>
      <c r="I53" s="175">
        <v>5</v>
      </c>
      <c r="J53" s="174">
        <v>504</v>
      </c>
      <c r="K53" s="176">
        <v>6</v>
      </c>
      <c r="L53" s="287">
        <v>10</v>
      </c>
      <c r="M53" s="250"/>
      <c r="N53" s="174">
        <v>605</v>
      </c>
      <c r="O53" s="175">
        <v>5</v>
      </c>
      <c r="P53" s="174">
        <v>605</v>
      </c>
      <c r="Q53" s="176">
        <v>6</v>
      </c>
      <c r="R53" s="177"/>
      <c r="S53" s="284">
        <f t="shared" si="0"/>
        <v>5045</v>
      </c>
      <c r="T53" s="284">
        <f t="shared" si="1"/>
        <v>504</v>
      </c>
      <c r="U53" s="284">
        <f t="shared" si="2"/>
        <v>6</v>
      </c>
      <c r="V53" s="284">
        <f t="shared" si="3"/>
        <v>10</v>
      </c>
    </row>
    <row r="54" spans="2:22" ht="17.25" customHeight="1">
      <c r="B54" s="178">
        <v>423</v>
      </c>
      <c r="C54" s="179">
        <v>6</v>
      </c>
      <c r="D54" s="178">
        <v>423</v>
      </c>
      <c r="E54" s="180">
        <v>7</v>
      </c>
      <c r="F54" s="181">
        <v>11</v>
      </c>
      <c r="G54" s="250"/>
      <c r="H54" s="178">
        <v>504</v>
      </c>
      <c r="I54" s="179">
        <v>6</v>
      </c>
      <c r="J54" s="178">
        <v>504</v>
      </c>
      <c r="K54" s="180">
        <v>7</v>
      </c>
      <c r="L54" s="181">
        <v>11</v>
      </c>
      <c r="M54" s="250"/>
      <c r="N54" s="178">
        <v>605</v>
      </c>
      <c r="O54" s="179">
        <v>6</v>
      </c>
      <c r="P54" s="178">
        <v>605</v>
      </c>
      <c r="Q54" s="180">
        <v>7</v>
      </c>
      <c r="R54" s="181"/>
      <c r="S54" s="284">
        <f t="shared" si="0"/>
        <v>5046</v>
      </c>
      <c r="T54" s="284">
        <f t="shared" si="1"/>
        <v>504</v>
      </c>
      <c r="U54" s="284">
        <f t="shared" si="2"/>
        <v>7</v>
      </c>
      <c r="V54" s="284">
        <f t="shared" si="3"/>
        <v>11</v>
      </c>
    </row>
    <row r="55" spans="2:22" ht="17.25" customHeight="1">
      <c r="B55" s="182">
        <v>423</v>
      </c>
      <c r="C55" s="183">
        <v>7</v>
      </c>
      <c r="D55" s="182">
        <v>423</v>
      </c>
      <c r="E55" s="184">
        <v>8</v>
      </c>
      <c r="F55" s="185">
        <v>10</v>
      </c>
      <c r="G55" s="250"/>
      <c r="H55" s="182">
        <v>504</v>
      </c>
      <c r="I55" s="183">
        <v>7</v>
      </c>
      <c r="J55" s="182">
        <v>504</v>
      </c>
      <c r="K55" s="184">
        <v>8</v>
      </c>
      <c r="L55" s="185">
        <v>10</v>
      </c>
      <c r="M55" s="250"/>
      <c r="N55" s="182">
        <v>605</v>
      </c>
      <c r="O55" s="183">
        <v>7</v>
      </c>
      <c r="P55" s="182">
        <v>605</v>
      </c>
      <c r="Q55" s="184">
        <v>8</v>
      </c>
      <c r="R55" s="185"/>
      <c r="S55" s="284">
        <f t="shared" si="0"/>
        <v>5047</v>
      </c>
      <c r="T55" s="284">
        <f t="shared" si="1"/>
        <v>504</v>
      </c>
      <c r="U55" s="284">
        <f t="shared" si="2"/>
        <v>8</v>
      </c>
      <c r="V55" s="284">
        <f t="shared" si="3"/>
        <v>10</v>
      </c>
    </row>
    <row r="56" spans="2:22" ht="17.25" customHeight="1">
      <c r="B56" s="182">
        <v>423</v>
      </c>
      <c r="C56" s="183">
        <v>8</v>
      </c>
      <c r="D56" s="182">
        <v>423</v>
      </c>
      <c r="E56" s="184">
        <v>9</v>
      </c>
      <c r="F56" s="185">
        <v>12</v>
      </c>
      <c r="G56" s="250"/>
      <c r="H56" s="182">
        <v>504</v>
      </c>
      <c r="I56" s="183">
        <v>8</v>
      </c>
      <c r="J56" s="182">
        <v>504</v>
      </c>
      <c r="K56" s="184">
        <v>9</v>
      </c>
      <c r="L56" s="185">
        <v>12</v>
      </c>
      <c r="M56" s="250"/>
      <c r="N56" s="182">
        <v>605</v>
      </c>
      <c r="O56" s="183">
        <v>8</v>
      </c>
      <c r="P56" s="182">
        <v>605</v>
      </c>
      <c r="Q56" s="184">
        <v>9</v>
      </c>
      <c r="R56" s="185"/>
      <c r="S56" s="284">
        <f t="shared" si="0"/>
        <v>5048</v>
      </c>
      <c r="T56" s="284">
        <f t="shared" si="1"/>
        <v>504</v>
      </c>
      <c r="U56" s="284">
        <f t="shared" si="2"/>
        <v>9</v>
      </c>
      <c r="V56" s="284">
        <f t="shared" si="3"/>
        <v>12</v>
      </c>
    </row>
    <row r="57" spans="2:22" ht="17.25" customHeight="1">
      <c r="B57" s="182">
        <v>423</v>
      </c>
      <c r="C57" s="183">
        <v>9</v>
      </c>
      <c r="D57" s="182">
        <v>423</v>
      </c>
      <c r="E57" s="184">
        <v>10</v>
      </c>
      <c r="F57" s="185">
        <v>11</v>
      </c>
      <c r="G57" s="250"/>
      <c r="H57" s="182">
        <v>504</v>
      </c>
      <c r="I57" s="183">
        <v>9</v>
      </c>
      <c r="J57" s="182">
        <v>504</v>
      </c>
      <c r="K57" s="184">
        <v>10</v>
      </c>
      <c r="L57" s="185">
        <v>11</v>
      </c>
      <c r="M57" s="250"/>
      <c r="N57" s="182">
        <v>605</v>
      </c>
      <c r="O57" s="183">
        <v>9</v>
      </c>
      <c r="P57" s="182">
        <v>605</v>
      </c>
      <c r="Q57" s="184">
        <v>10</v>
      </c>
      <c r="R57" s="185"/>
      <c r="S57" s="284">
        <f t="shared" si="0"/>
        <v>5049</v>
      </c>
      <c r="T57" s="284">
        <f t="shared" si="1"/>
        <v>504</v>
      </c>
      <c r="U57" s="284">
        <f t="shared" si="2"/>
        <v>10</v>
      </c>
      <c r="V57" s="284">
        <f t="shared" si="3"/>
        <v>11</v>
      </c>
    </row>
    <row r="58" spans="2:22" ht="17.25" customHeight="1">
      <c r="B58" s="182">
        <v>423</v>
      </c>
      <c r="C58" s="183">
        <v>10</v>
      </c>
      <c r="D58" s="182">
        <v>423</v>
      </c>
      <c r="E58" s="184">
        <v>11</v>
      </c>
      <c r="F58" s="185">
        <v>10</v>
      </c>
      <c r="G58" s="250"/>
      <c r="H58" s="182">
        <v>504</v>
      </c>
      <c r="I58" s="183">
        <v>10</v>
      </c>
      <c r="J58" s="182">
        <v>504</v>
      </c>
      <c r="K58" s="184">
        <v>11</v>
      </c>
      <c r="L58" s="185">
        <v>10</v>
      </c>
      <c r="M58" s="250"/>
      <c r="N58" s="182">
        <v>605</v>
      </c>
      <c r="O58" s="183">
        <v>10</v>
      </c>
      <c r="P58" s="182">
        <v>605</v>
      </c>
      <c r="Q58" s="184">
        <v>11</v>
      </c>
      <c r="R58" s="185"/>
      <c r="S58" s="284">
        <f t="shared" si="0"/>
        <v>50410</v>
      </c>
      <c r="T58" s="284">
        <f t="shared" si="1"/>
        <v>504</v>
      </c>
      <c r="U58" s="284">
        <f t="shared" si="2"/>
        <v>11</v>
      </c>
      <c r="V58" s="284">
        <f t="shared" si="3"/>
        <v>10</v>
      </c>
    </row>
    <row r="59" spans="2:22" ht="17.25" customHeight="1">
      <c r="B59" s="182">
        <v>423</v>
      </c>
      <c r="C59" s="183">
        <v>11</v>
      </c>
      <c r="D59" s="182">
        <v>423</v>
      </c>
      <c r="E59" s="184">
        <v>12</v>
      </c>
      <c r="F59" s="185">
        <v>12</v>
      </c>
      <c r="G59" s="250"/>
      <c r="H59" s="182">
        <v>504</v>
      </c>
      <c r="I59" s="183">
        <v>11</v>
      </c>
      <c r="J59" s="182">
        <v>504</v>
      </c>
      <c r="K59" s="184">
        <v>12</v>
      </c>
      <c r="L59" s="185">
        <v>12</v>
      </c>
      <c r="M59" s="250"/>
      <c r="N59" s="182">
        <v>605</v>
      </c>
      <c r="O59" s="183">
        <v>11</v>
      </c>
      <c r="P59" s="182">
        <v>605</v>
      </c>
      <c r="Q59" s="184">
        <v>12</v>
      </c>
      <c r="R59" s="185"/>
      <c r="S59" s="284">
        <f t="shared" si="0"/>
        <v>50411</v>
      </c>
      <c r="T59" s="284">
        <f t="shared" si="1"/>
        <v>504</v>
      </c>
      <c r="U59" s="284">
        <f t="shared" si="2"/>
        <v>12</v>
      </c>
      <c r="V59" s="284">
        <f t="shared" si="3"/>
        <v>12</v>
      </c>
    </row>
    <row r="60" spans="2:22" ht="17.25" customHeight="1">
      <c r="B60" s="182">
        <v>423</v>
      </c>
      <c r="C60" s="183">
        <v>12</v>
      </c>
      <c r="D60" s="182">
        <v>424</v>
      </c>
      <c r="E60" s="184">
        <v>1</v>
      </c>
      <c r="F60" s="185">
        <v>10</v>
      </c>
      <c r="G60" s="250"/>
      <c r="H60" s="182">
        <v>504</v>
      </c>
      <c r="I60" s="183">
        <v>12</v>
      </c>
      <c r="J60" s="182">
        <v>505</v>
      </c>
      <c r="K60" s="184">
        <v>1</v>
      </c>
      <c r="L60" s="185">
        <v>10</v>
      </c>
      <c r="M60" s="250"/>
      <c r="N60" s="182">
        <v>605</v>
      </c>
      <c r="O60" s="183">
        <v>12</v>
      </c>
      <c r="P60" s="182">
        <v>606</v>
      </c>
      <c r="Q60" s="184">
        <v>1</v>
      </c>
      <c r="R60" s="185"/>
      <c r="S60" s="284">
        <f t="shared" si="0"/>
        <v>50412</v>
      </c>
      <c r="T60" s="284">
        <f t="shared" si="1"/>
        <v>505</v>
      </c>
      <c r="U60" s="284">
        <f t="shared" si="2"/>
        <v>1</v>
      </c>
      <c r="V60" s="284">
        <f t="shared" si="3"/>
        <v>10</v>
      </c>
    </row>
    <row r="61" spans="2:22" ht="17.25" customHeight="1">
      <c r="B61" s="182">
        <v>424</v>
      </c>
      <c r="C61" s="183">
        <v>1</v>
      </c>
      <c r="D61" s="182">
        <v>424</v>
      </c>
      <c r="E61" s="184">
        <v>2</v>
      </c>
      <c r="F61" s="185">
        <v>10</v>
      </c>
      <c r="G61" s="250"/>
      <c r="H61" s="182">
        <v>505</v>
      </c>
      <c r="I61" s="183">
        <v>1</v>
      </c>
      <c r="J61" s="182">
        <v>505</v>
      </c>
      <c r="K61" s="184">
        <v>2</v>
      </c>
      <c r="L61" s="185">
        <v>10</v>
      </c>
      <c r="M61" s="250"/>
      <c r="N61" s="182">
        <v>606</v>
      </c>
      <c r="O61" s="183">
        <v>1</v>
      </c>
      <c r="P61" s="182">
        <v>606</v>
      </c>
      <c r="Q61" s="184">
        <v>2</v>
      </c>
      <c r="R61" s="185"/>
      <c r="S61" s="284">
        <f t="shared" si="0"/>
        <v>5051</v>
      </c>
      <c r="T61" s="284">
        <f t="shared" si="1"/>
        <v>505</v>
      </c>
      <c r="U61" s="284">
        <f t="shared" si="2"/>
        <v>2</v>
      </c>
      <c r="V61" s="284">
        <f t="shared" si="3"/>
        <v>10</v>
      </c>
    </row>
    <row r="62" spans="2:22" ht="17.25" customHeight="1">
      <c r="B62" s="182">
        <v>424</v>
      </c>
      <c r="C62" s="183">
        <v>2</v>
      </c>
      <c r="D62" s="182">
        <v>424</v>
      </c>
      <c r="E62" s="184">
        <v>3</v>
      </c>
      <c r="F62" s="185">
        <v>12</v>
      </c>
      <c r="G62" s="250"/>
      <c r="H62" s="182">
        <v>505</v>
      </c>
      <c r="I62" s="183">
        <v>2</v>
      </c>
      <c r="J62" s="182">
        <v>505</v>
      </c>
      <c r="K62" s="184">
        <v>3</v>
      </c>
      <c r="L62" s="185">
        <v>10</v>
      </c>
      <c r="M62" s="250"/>
      <c r="N62" s="182">
        <v>606</v>
      </c>
      <c r="O62" s="183">
        <v>2</v>
      </c>
      <c r="P62" s="182">
        <v>606</v>
      </c>
      <c r="Q62" s="184">
        <v>3</v>
      </c>
      <c r="R62" s="185"/>
      <c r="S62" s="284">
        <f t="shared" si="0"/>
        <v>5052</v>
      </c>
      <c r="T62" s="284">
        <f t="shared" si="1"/>
        <v>505</v>
      </c>
      <c r="U62" s="284">
        <f t="shared" si="2"/>
        <v>3</v>
      </c>
      <c r="V62" s="284">
        <f t="shared" si="3"/>
        <v>10</v>
      </c>
    </row>
    <row r="63" spans="2:22" ht="17.25" customHeight="1">
      <c r="B63" s="182">
        <v>424</v>
      </c>
      <c r="C63" s="183">
        <v>3</v>
      </c>
      <c r="D63" s="182">
        <v>424</v>
      </c>
      <c r="E63" s="184">
        <v>4</v>
      </c>
      <c r="F63" s="185">
        <v>10</v>
      </c>
      <c r="G63" s="250"/>
      <c r="H63" s="182">
        <v>505</v>
      </c>
      <c r="I63" s="183">
        <v>3</v>
      </c>
      <c r="J63" s="182">
        <v>505</v>
      </c>
      <c r="K63" s="184">
        <v>4</v>
      </c>
      <c r="L63" s="185">
        <v>10</v>
      </c>
      <c r="M63" s="250"/>
      <c r="N63" s="182">
        <v>606</v>
      </c>
      <c r="O63" s="183">
        <v>3</v>
      </c>
      <c r="P63" s="182">
        <v>606</v>
      </c>
      <c r="Q63" s="184">
        <v>4</v>
      </c>
      <c r="R63" s="185"/>
      <c r="S63" s="284">
        <f t="shared" si="0"/>
        <v>5053</v>
      </c>
      <c r="T63" s="284">
        <f t="shared" si="1"/>
        <v>505</v>
      </c>
      <c r="U63" s="284">
        <f t="shared" si="2"/>
        <v>4</v>
      </c>
      <c r="V63" s="284">
        <f t="shared" si="3"/>
        <v>10</v>
      </c>
    </row>
    <row r="64" spans="2:22" ht="17.25" customHeight="1">
      <c r="B64" s="182">
        <v>424</v>
      </c>
      <c r="C64" s="183">
        <v>4</v>
      </c>
      <c r="D64" s="182">
        <v>424</v>
      </c>
      <c r="E64" s="184">
        <v>5</v>
      </c>
      <c r="F64" s="185">
        <v>10</v>
      </c>
      <c r="G64" s="250"/>
      <c r="H64" s="182">
        <v>505</v>
      </c>
      <c r="I64" s="183">
        <v>4</v>
      </c>
      <c r="J64" s="182">
        <v>505</v>
      </c>
      <c r="K64" s="184">
        <v>5</v>
      </c>
      <c r="L64" s="185">
        <v>10</v>
      </c>
      <c r="M64" s="250"/>
      <c r="N64" s="182">
        <v>606</v>
      </c>
      <c r="O64" s="183">
        <v>4</v>
      </c>
      <c r="P64" s="182">
        <v>606</v>
      </c>
      <c r="Q64" s="184">
        <v>5</v>
      </c>
      <c r="R64" s="185"/>
      <c r="S64" s="284">
        <f t="shared" si="0"/>
        <v>5054</v>
      </c>
      <c r="T64" s="284">
        <f t="shared" si="1"/>
        <v>505</v>
      </c>
      <c r="U64" s="284">
        <f t="shared" si="2"/>
        <v>5</v>
      </c>
      <c r="V64" s="284">
        <f t="shared" si="3"/>
        <v>10</v>
      </c>
    </row>
    <row r="65" spans="2:22" ht="17.25" customHeight="1" thickBot="1">
      <c r="B65" s="186">
        <v>424</v>
      </c>
      <c r="C65" s="187">
        <v>5</v>
      </c>
      <c r="D65" s="186">
        <v>424</v>
      </c>
      <c r="E65" s="188">
        <v>6</v>
      </c>
      <c r="F65" s="189">
        <v>11</v>
      </c>
      <c r="G65" s="250"/>
      <c r="H65" s="186">
        <v>505</v>
      </c>
      <c r="I65" s="187">
        <v>5</v>
      </c>
      <c r="J65" s="186">
        <v>505</v>
      </c>
      <c r="K65" s="188">
        <v>6</v>
      </c>
      <c r="L65" s="189">
        <v>12</v>
      </c>
      <c r="M65" s="250"/>
      <c r="N65" s="186">
        <v>606</v>
      </c>
      <c r="O65" s="187">
        <v>5</v>
      </c>
      <c r="P65" s="186">
        <v>606</v>
      </c>
      <c r="Q65" s="188">
        <v>6</v>
      </c>
      <c r="R65" s="189"/>
      <c r="S65" s="284">
        <f t="shared" si="0"/>
        <v>5055</v>
      </c>
      <c r="T65" s="284">
        <f t="shared" si="1"/>
        <v>505</v>
      </c>
      <c r="U65" s="284">
        <f t="shared" si="2"/>
        <v>6</v>
      </c>
      <c r="V65" s="284">
        <f t="shared" si="3"/>
        <v>12</v>
      </c>
    </row>
    <row r="66" spans="2:22" ht="17.25" customHeight="1">
      <c r="B66" s="190">
        <v>424</v>
      </c>
      <c r="C66" s="191">
        <v>6</v>
      </c>
      <c r="D66" s="190">
        <v>424</v>
      </c>
      <c r="E66" s="192">
        <v>7</v>
      </c>
      <c r="F66" s="193">
        <v>10</v>
      </c>
      <c r="G66" s="250"/>
      <c r="H66" s="190">
        <v>505</v>
      </c>
      <c r="I66" s="191">
        <v>6</v>
      </c>
      <c r="J66" s="190">
        <v>505</v>
      </c>
      <c r="K66" s="192">
        <v>7</v>
      </c>
      <c r="L66" s="193">
        <v>10</v>
      </c>
      <c r="M66" s="250"/>
      <c r="N66" s="190">
        <v>606</v>
      </c>
      <c r="O66" s="191">
        <v>6</v>
      </c>
      <c r="P66" s="190">
        <v>606</v>
      </c>
      <c r="Q66" s="192">
        <v>7</v>
      </c>
      <c r="R66" s="193"/>
      <c r="S66" s="284">
        <f t="shared" si="0"/>
        <v>5056</v>
      </c>
      <c r="T66" s="284">
        <f t="shared" si="1"/>
        <v>505</v>
      </c>
      <c r="U66" s="284">
        <f t="shared" si="2"/>
        <v>7</v>
      </c>
      <c r="V66" s="284">
        <f t="shared" si="3"/>
        <v>10</v>
      </c>
    </row>
    <row r="67" spans="2:22" ht="17.25" customHeight="1">
      <c r="B67" s="194">
        <v>424</v>
      </c>
      <c r="C67" s="195">
        <v>7</v>
      </c>
      <c r="D67" s="194">
        <v>424</v>
      </c>
      <c r="E67" s="196">
        <v>8</v>
      </c>
      <c r="F67" s="197">
        <v>10</v>
      </c>
      <c r="G67" s="250"/>
      <c r="H67" s="194">
        <v>505</v>
      </c>
      <c r="I67" s="195">
        <v>7</v>
      </c>
      <c r="J67" s="194">
        <v>505</v>
      </c>
      <c r="K67" s="196">
        <v>8</v>
      </c>
      <c r="L67" s="197">
        <v>10</v>
      </c>
      <c r="M67" s="250"/>
      <c r="N67" s="194">
        <v>606</v>
      </c>
      <c r="O67" s="195">
        <v>7</v>
      </c>
      <c r="P67" s="194">
        <v>606</v>
      </c>
      <c r="Q67" s="196">
        <v>8</v>
      </c>
      <c r="R67" s="197"/>
      <c r="S67" s="284">
        <f t="shared" si="0"/>
        <v>5057</v>
      </c>
      <c r="T67" s="284">
        <f t="shared" si="1"/>
        <v>505</v>
      </c>
      <c r="U67" s="284">
        <f t="shared" si="2"/>
        <v>8</v>
      </c>
      <c r="V67" s="284">
        <f t="shared" si="3"/>
        <v>10</v>
      </c>
    </row>
    <row r="68" spans="2:22" ht="17.25" customHeight="1">
      <c r="B68" s="194">
        <v>424</v>
      </c>
      <c r="C68" s="195">
        <v>8</v>
      </c>
      <c r="D68" s="194">
        <v>424</v>
      </c>
      <c r="E68" s="196">
        <v>9</v>
      </c>
      <c r="F68" s="197">
        <v>10</v>
      </c>
      <c r="G68" s="250"/>
      <c r="H68" s="194">
        <v>505</v>
      </c>
      <c r="I68" s="195">
        <v>8</v>
      </c>
      <c r="J68" s="194">
        <v>505</v>
      </c>
      <c r="K68" s="196">
        <v>9</v>
      </c>
      <c r="L68" s="197">
        <v>11</v>
      </c>
      <c r="M68" s="250"/>
      <c r="N68" s="194">
        <v>606</v>
      </c>
      <c r="O68" s="195">
        <v>8</v>
      </c>
      <c r="P68" s="194">
        <v>606</v>
      </c>
      <c r="Q68" s="196">
        <v>9</v>
      </c>
      <c r="R68" s="197"/>
      <c r="S68" s="284">
        <f t="shared" si="0"/>
        <v>5058</v>
      </c>
      <c r="T68" s="284">
        <f t="shared" si="1"/>
        <v>505</v>
      </c>
      <c r="U68" s="284">
        <f t="shared" si="2"/>
        <v>9</v>
      </c>
      <c r="V68" s="284">
        <f t="shared" si="3"/>
        <v>11</v>
      </c>
    </row>
    <row r="69" spans="2:22" ht="17.25" customHeight="1">
      <c r="B69" s="194">
        <v>424</v>
      </c>
      <c r="C69" s="195">
        <v>9</v>
      </c>
      <c r="D69" s="194">
        <v>424</v>
      </c>
      <c r="E69" s="196">
        <v>10</v>
      </c>
      <c r="F69" s="197">
        <v>10</v>
      </c>
      <c r="G69" s="250"/>
      <c r="H69" s="194">
        <v>505</v>
      </c>
      <c r="I69" s="195">
        <v>9</v>
      </c>
      <c r="J69" s="194">
        <v>505</v>
      </c>
      <c r="K69" s="196">
        <v>10</v>
      </c>
      <c r="L69" s="197">
        <v>10</v>
      </c>
      <c r="M69" s="250"/>
      <c r="N69" s="194">
        <v>606</v>
      </c>
      <c r="O69" s="195">
        <v>9</v>
      </c>
      <c r="P69" s="194">
        <v>606</v>
      </c>
      <c r="Q69" s="196">
        <v>10</v>
      </c>
      <c r="R69" s="197"/>
      <c r="S69" s="284">
        <f t="shared" si="0"/>
        <v>5059</v>
      </c>
      <c r="T69" s="284">
        <f t="shared" si="1"/>
        <v>505</v>
      </c>
      <c r="U69" s="284">
        <f t="shared" si="2"/>
        <v>10</v>
      </c>
      <c r="V69" s="284">
        <f t="shared" si="3"/>
        <v>10</v>
      </c>
    </row>
    <row r="70" spans="2:22" ht="17.25" customHeight="1">
      <c r="B70" s="194">
        <v>424</v>
      </c>
      <c r="C70" s="195">
        <v>10</v>
      </c>
      <c r="D70" s="194">
        <v>424</v>
      </c>
      <c r="E70" s="196">
        <v>11</v>
      </c>
      <c r="F70" s="197">
        <v>12</v>
      </c>
      <c r="G70" s="250"/>
      <c r="H70" s="194">
        <v>505</v>
      </c>
      <c r="I70" s="195">
        <v>10</v>
      </c>
      <c r="J70" s="194">
        <v>505</v>
      </c>
      <c r="K70" s="196">
        <v>11</v>
      </c>
      <c r="L70" s="197">
        <v>10</v>
      </c>
      <c r="M70" s="250"/>
      <c r="N70" s="194">
        <v>606</v>
      </c>
      <c r="O70" s="195">
        <v>10</v>
      </c>
      <c r="P70" s="194">
        <v>606</v>
      </c>
      <c r="Q70" s="196">
        <v>11</v>
      </c>
      <c r="R70" s="197"/>
      <c r="S70" s="284">
        <f t="shared" si="0"/>
        <v>50510</v>
      </c>
      <c r="T70" s="284">
        <f t="shared" si="1"/>
        <v>505</v>
      </c>
      <c r="U70" s="284">
        <f t="shared" si="2"/>
        <v>11</v>
      </c>
      <c r="V70" s="284">
        <f t="shared" si="3"/>
        <v>10</v>
      </c>
    </row>
    <row r="71" spans="2:22" ht="17.25" customHeight="1">
      <c r="B71" s="194">
        <v>424</v>
      </c>
      <c r="C71" s="195">
        <v>11</v>
      </c>
      <c r="D71" s="194">
        <v>424</v>
      </c>
      <c r="E71" s="196">
        <v>12</v>
      </c>
      <c r="F71" s="197">
        <v>10</v>
      </c>
      <c r="G71" s="250"/>
      <c r="H71" s="194">
        <v>505</v>
      </c>
      <c r="I71" s="195">
        <v>11</v>
      </c>
      <c r="J71" s="194">
        <v>505</v>
      </c>
      <c r="K71" s="196">
        <v>12</v>
      </c>
      <c r="L71" s="197">
        <v>11</v>
      </c>
      <c r="M71" s="250"/>
      <c r="N71" s="194">
        <v>606</v>
      </c>
      <c r="O71" s="195">
        <v>11</v>
      </c>
      <c r="P71" s="194">
        <v>606</v>
      </c>
      <c r="Q71" s="196">
        <v>12</v>
      </c>
      <c r="R71" s="197"/>
      <c r="S71" s="284">
        <f t="shared" ref="S71:S134" si="4">IF(INDEX(C71:O71,MATCH($X$11,$B$2:$R$2,0))="","",(INDEX(B71:N71,MATCH($X$11,$B$2:$R$2,0))&amp;INDEX(C71:O71,MATCH($X$11,$B$2:$R$2,0)))*1)</f>
        <v>50511</v>
      </c>
      <c r="T71" s="284">
        <f t="shared" ref="T71:T134" si="5">INDEX(D71:P71,MATCH($X$11,$B$2:$R$2,0))</f>
        <v>505</v>
      </c>
      <c r="U71" s="284">
        <f t="shared" ref="U71:U134" si="6">INDEX(E71:Q71,MATCH($X$11,$B$2:$R$2,0))</f>
        <v>12</v>
      </c>
      <c r="V71" s="284">
        <f t="shared" ref="V71:V134" si="7">IF(INDEX(F71:R71,MATCH($X$11,$B$2:$R$2,0))-0=0,"",INDEX(F71:R71,MATCH($X$11,$B$2:$R$2,0)))</f>
        <v>11</v>
      </c>
    </row>
    <row r="72" spans="2:22" ht="17.25" customHeight="1">
      <c r="B72" s="194">
        <v>424</v>
      </c>
      <c r="C72" s="195">
        <v>12</v>
      </c>
      <c r="D72" s="194">
        <v>425</v>
      </c>
      <c r="E72" s="196">
        <v>1</v>
      </c>
      <c r="F72" s="197">
        <v>10</v>
      </c>
      <c r="G72" s="250"/>
      <c r="H72" s="194">
        <v>505</v>
      </c>
      <c r="I72" s="195">
        <v>12</v>
      </c>
      <c r="J72" s="194">
        <v>506</v>
      </c>
      <c r="K72" s="196">
        <v>1</v>
      </c>
      <c r="L72" s="197">
        <v>10</v>
      </c>
      <c r="M72" s="250"/>
      <c r="N72" s="194">
        <v>606</v>
      </c>
      <c r="O72" s="195">
        <v>12</v>
      </c>
      <c r="P72" s="194">
        <v>607</v>
      </c>
      <c r="Q72" s="196">
        <v>1</v>
      </c>
      <c r="R72" s="197"/>
      <c r="S72" s="284">
        <f t="shared" si="4"/>
        <v>50512</v>
      </c>
      <c r="T72" s="284">
        <f t="shared" si="5"/>
        <v>506</v>
      </c>
      <c r="U72" s="284">
        <f t="shared" si="6"/>
        <v>1</v>
      </c>
      <c r="V72" s="284">
        <f t="shared" si="7"/>
        <v>10</v>
      </c>
    </row>
    <row r="73" spans="2:22" ht="17.25" customHeight="1">
      <c r="B73" s="194">
        <v>425</v>
      </c>
      <c r="C73" s="195">
        <v>1</v>
      </c>
      <c r="D73" s="194">
        <v>425</v>
      </c>
      <c r="E73" s="196">
        <v>2</v>
      </c>
      <c r="F73" s="197">
        <v>12</v>
      </c>
      <c r="G73" s="250"/>
      <c r="H73" s="194">
        <v>506</v>
      </c>
      <c r="I73" s="195">
        <v>1</v>
      </c>
      <c r="J73" s="194">
        <v>506</v>
      </c>
      <c r="K73" s="196">
        <v>2</v>
      </c>
      <c r="L73" s="197">
        <v>13</v>
      </c>
      <c r="M73" s="250"/>
      <c r="N73" s="194">
        <v>607</v>
      </c>
      <c r="O73" s="195">
        <v>1</v>
      </c>
      <c r="P73" s="194">
        <v>607</v>
      </c>
      <c r="Q73" s="196">
        <v>2</v>
      </c>
      <c r="R73" s="197"/>
      <c r="S73" s="284">
        <f t="shared" si="4"/>
        <v>5061</v>
      </c>
      <c r="T73" s="284">
        <f t="shared" si="5"/>
        <v>506</v>
      </c>
      <c r="U73" s="284">
        <f t="shared" si="6"/>
        <v>2</v>
      </c>
      <c r="V73" s="284">
        <f t="shared" si="7"/>
        <v>13</v>
      </c>
    </row>
    <row r="74" spans="2:22" ht="17.25" customHeight="1">
      <c r="B74" s="194">
        <v>425</v>
      </c>
      <c r="C74" s="195">
        <v>2</v>
      </c>
      <c r="D74" s="194">
        <v>425</v>
      </c>
      <c r="E74" s="196">
        <v>3</v>
      </c>
      <c r="F74" s="197">
        <v>11</v>
      </c>
      <c r="G74" s="250"/>
      <c r="H74" s="194">
        <v>506</v>
      </c>
      <c r="I74" s="195">
        <v>2</v>
      </c>
      <c r="J74" s="194">
        <v>506</v>
      </c>
      <c r="K74" s="196">
        <v>3</v>
      </c>
      <c r="L74" s="197">
        <v>11</v>
      </c>
      <c r="M74" s="250"/>
      <c r="N74" s="194">
        <v>607</v>
      </c>
      <c r="O74" s="195">
        <v>2</v>
      </c>
      <c r="P74" s="194">
        <v>607</v>
      </c>
      <c r="Q74" s="196">
        <v>3</v>
      </c>
      <c r="R74" s="197"/>
      <c r="S74" s="284">
        <f t="shared" si="4"/>
        <v>5062</v>
      </c>
      <c r="T74" s="284">
        <f t="shared" si="5"/>
        <v>506</v>
      </c>
      <c r="U74" s="284">
        <f t="shared" si="6"/>
        <v>3</v>
      </c>
      <c r="V74" s="284">
        <f t="shared" si="7"/>
        <v>11</v>
      </c>
    </row>
    <row r="75" spans="2:22" ht="17.25" customHeight="1">
      <c r="B75" s="194">
        <v>425</v>
      </c>
      <c r="C75" s="195">
        <v>3</v>
      </c>
      <c r="D75" s="194">
        <v>425</v>
      </c>
      <c r="E75" s="196">
        <v>4</v>
      </c>
      <c r="F75" s="197">
        <v>10</v>
      </c>
      <c r="G75" s="250"/>
      <c r="H75" s="194">
        <v>506</v>
      </c>
      <c r="I75" s="195">
        <v>3</v>
      </c>
      <c r="J75" s="194">
        <v>506</v>
      </c>
      <c r="K75" s="196">
        <v>4</v>
      </c>
      <c r="L75" s="197">
        <v>10</v>
      </c>
      <c r="M75" s="250"/>
      <c r="N75" s="194">
        <v>607</v>
      </c>
      <c r="O75" s="195">
        <v>3</v>
      </c>
      <c r="P75" s="194">
        <v>607</v>
      </c>
      <c r="Q75" s="196">
        <v>4</v>
      </c>
      <c r="R75" s="197"/>
      <c r="S75" s="284">
        <f t="shared" si="4"/>
        <v>5063</v>
      </c>
      <c r="T75" s="284">
        <f t="shared" si="5"/>
        <v>506</v>
      </c>
      <c r="U75" s="284">
        <f t="shared" si="6"/>
        <v>4</v>
      </c>
      <c r="V75" s="284">
        <f t="shared" si="7"/>
        <v>10</v>
      </c>
    </row>
    <row r="76" spans="2:22" ht="17.25" customHeight="1">
      <c r="B76" s="194">
        <v>425</v>
      </c>
      <c r="C76" s="195">
        <v>4</v>
      </c>
      <c r="D76" s="194">
        <v>425</v>
      </c>
      <c r="E76" s="196">
        <v>5</v>
      </c>
      <c r="F76" s="197">
        <v>10</v>
      </c>
      <c r="G76" s="250"/>
      <c r="H76" s="194">
        <v>506</v>
      </c>
      <c r="I76" s="195">
        <v>4</v>
      </c>
      <c r="J76" s="194">
        <v>506</v>
      </c>
      <c r="K76" s="196">
        <v>5</v>
      </c>
      <c r="L76" s="197">
        <v>10</v>
      </c>
      <c r="M76" s="250"/>
      <c r="N76" s="194">
        <v>607</v>
      </c>
      <c r="O76" s="195">
        <v>4</v>
      </c>
      <c r="P76" s="194">
        <v>607</v>
      </c>
      <c r="Q76" s="196">
        <v>5</v>
      </c>
      <c r="R76" s="197"/>
      <c r="S76" s="284">
        <f t="shared" si="4"/>
        <v>5064</v>
      </c>
      <c r="T76" s="284">
        <f t="shared" si="5"/>
        <v>506</v>
      </c>
      <c r="U76" s="284">
        <f t="shared" si="6"/>
        <v>5</v>
      </c>
      <c r="V76" s="284">
        <f t="shared" si="7"/>
        <v>10</v>
      </c>
    </row>
    <row r="77" spans="2:22" ht="17.25" customHeight="1" thickBot="1">
      <c r="B77" s="198">
        <v>425</v>
      </c>
      <c r="C77" s="199">
        <v>5</v>
      </c>
      <c r="D77" s="198">
        <v>425</v>
      </c>
      <c r="E77" s="200">
        <v>6</v>
      </c>
      <c r="F77" s="201">
        <v>10</v>
      </c>
      <c r="G77" s="250"/>
      <c r="H77" s="198">
        <v>506</v>
      </c>
      <c r="I77" s="199">
        <v>5</v>
      </c>
      <c r="J77" s="198">
        <v>506</v>
      </c>
      <c r="K77" s="200">
        <v>6</v>
      </c>
      <c r="L77" s="201">
        <v>10</v>
      </c>
      <c r="M77" s="250"/>
      <c r="N77" s="198">
        <v>607</v>
      </c>
      <c r="O77" s="199">
        <v>5</v>
      </c>
      <c r="P77" s="198">
        <v>607</v>
      </c>
      <c r="Q77" s="200">
        <v>6</v>
      </c>
      <c r="R77" s="201"/>
      <c r="S77" s="284">
        <f t="shared" si="4"/>
        <v>5065</v>
      </c>
      <c r="T77" s="284">
        <f t="shared" si="5"/>
        <v>506</v>
      </c>
      <c r="U77" s="284">
        <f t="shared" si="6"/>
        <v>6</v>
      </c>
      <c r="V77" s="284">
        <f t="shared" si="7"/>
        <v>10</v>
      </c>
    </row>
    <row r="78" spans="2:22" ht="17.25" customHeight="1">
      <c r="B78" s="178">
        <v>425</v>
      </c>
      <c r="C78" s="179">
        <v>6</v>
      </c>
      <c r="D78" s="178">
        <v>425</v>
      </c>
      <c r="E78" s="180">
        <v>7</v>
      </c>
      <c r="F78" s="181">
        <v>10</v>
      </c>
      <c r="G78" s="250"/>
      <c r="H78" s="178">
        <v>506</v>
      </c>
      <c r="I78" s="179">
        <v>6</v>
      </c>
      <c r="J78" s="178">
        <v>506</v>
      </c>
      <c r="K78" s="180">
        <v>7</v>
      </c>
      <c r="L78" s="181">
        <v>10</v>
      </c>
      <c r="M78" s="250"/>
      <c r="N78" s="178">
        <v>607</v>
      </c>
      <c r="O78" s="179">
        <v>6</v>
      </c>
      <c r="P78" s="178">
        <v>607</v>
      </c>
      <c r="Q78" s="180">
        <v>7</v>
      </c>
      <c r="R78" s="181"/>
      <c r="S78" s="284">
        <f t="shared" si="4"/>
        <v>5066</v>
      </c>
      <c r="T78" s="284">
        <f t="shared" si="5"/>
        <v>506</v>
      </c>
      <c r="U78" s="284">
        <f t="shared" si="6"/>
        <v>7</v>
      </c>
      <c r="V78" s="284">
        <f t="shared" si="7"/>
        <v>10</v>
      </c>
    </row>
    <row r="79" spans="2:22" ht="17.25" customHeight="1">
      <c r="B79" s="182">
        <v>425</v>
      </c>
      <c r="C79" s="183">
        <v>7</v>
      </c>
      <c r="D79" s="182">
        <v>425</v>
      </c>
      <c r="E79" s="184">
        <v>8</v>
      </c>
      <c r="F79" s="185">
        <v>12</v>
      </c>
      <c r="G79" s="250"/>
      <c r="H79" s="182">
        <v>506</v>
      </c>
      <c r="I79" s="183">
        <v>7</v>
      </c>
      <c r="J79" s="182">
        <v>506</v>
      </c>
      <c r="K79" s="184">
        <v>8</v>
      </c>
      <c r="L79" s="185">
        <v>13</v>
      </c>
      <c r="M79" s="250"/>
      <c r="N79" s="182">
        <v>607</v>
      </c>
      <c r="O79" s="183">
        <v>7</v>
      </c>
      <c r="P79" s="182">
        <v>607</v>
      </c>
      <c r="Q79" s="184">
        <v>8</v>
      </c>
      <c r="R79" s="185"/>
      <c r="S79" s="284">
        <f t="shared" si="4"/>
        <v>5067</v>
      </c>
      <c r="T79" s="284">
        <f t="shared" si="5"/>
        <v>506</v>
      </c>
      <c r="U79" s="284">
        <f t="shared" si="6"/>
        <v>8</v>
      </c>
      <c r="V79" s="284">
        <f t="shared" si="7"/>
        <v>13</v>
      </c>
    </row>
    <row r="80" spans="2:22" ht="17.25" customHeight="1">
      <c r="B80" s="182">
        <v>425</v>
      </c>
      <c r="C80" s="183">
        <v>8</v>
      </c>
      <c r="D80" s="182">
        <v>425</v>
      </c>
      <c r="E80" s="184">
        <v>9</v>
      </c>
      <c r="F80" s="185">
        <v>10</v>
      </c>
      <c r="G80" s="250"/>
      <c r="H80" s="182">
        <v>506</v>
      </c>
      <c r="I80" s="183">
        <v>8</v>
      </c>
      <c r="J80" s="182">
        <v>506</v>
      </c>
      <c r="K80" s="184">
        <v>9</v>
      </c>
      <c r="L80" s="185">
        <v>10</v>
      </c>
      <c r="M80" s="250"/>
      <c r="N80" s="182">
        <v>607</v>
      </c>
      <c r="O80" s="183">
        <v>8</v>
      </c>
      <c r="P80" s="182">
        <v>607</v>
      </c>
      <c r="Q80" s="184">
        <v>9</v>
      </c>
      <c r="R80" s="185"/>
      <c r="S80" s="284">
        <f t="shared" si="4"/>
        <v>5068</v>
      </c>
      <c r="T80" s="284">
        <f t="shared" si="5"/>
        <v>506</v>
      </c>
      <c r="U80" s="284">
        <f t="shared" si="6"/>
        <v>9</v>
      </c>
      <c r="V80" s="284">
        <f t="shared" si="7"/>
        <v>10</v>
      </c>
    </row>
    <row r="81" spans="2:22" ht="17.25" customHeight="1">
      <c r="B81" s="182">
        <v>425</v>
      </c>
      <c r="C81" s="183">
        <v>9</v>
      </c>
      <c r="D81" s="182">
        <v>425</v>
      </c>
      <c r="E81" s="184">
        <v>10</v>
      </c>
      <c r="F81" s="185">
        <v>10</v>
      </c>
      <c r="G81" s="250"/>
      <c r="H81" s="182">
        <v>506</v>
      </c>
      <c r="I81" s="183">
        <v>9</v>
      </c>
      <c r="J81" s="182">
        <v>506</v>
      </c>
      <c r="K81" s="184">
        <v>10</v>
      </c>
      <c r="L81" s="185">
        <v>10</v>
      </c>
      <c r="M81" s="250"/>
      <c r="N81" s="182">
        <v>607</v>
      </c>
      <c r="O81" s="183">
        <v>9</v>
      </c>
      <c r="P81" s="182">
        <v>607</v>
      </c>
      <c r="Q81" s="184">
        <v>10</v>
      </c>
      <c r="R81" s="185"/>
      <c r="S81" s="284">
        <f t="shared" si="4"/>
        <v>5069</v>
      </c>
      <c r="T81" s="284">
        <f t="shared" si="5"/>
        <v>506</v>
      </c>
      <c r="U81" s="284">
        <f t="shared" si="6"/>
        <v>10</v>
      </c>
      <c r="V81" s="284">
        <f t="shared" si="7"/>
        <v>10</v>
      </c>
    </row>
    <row r="82" spans="2:22" ht="17.25" customHeight="1">
      <c r="B82" s="182">
        <v>425</v>
      </c>
      <c r="C82" s="183">
        <v>10</v>
      </c>
      <c r="D82" s="182">
        <v>425</v>
      </c>
      <c r="E82" s="184">
        <v>11</v>
      </c>
      <c r="F82" s="185">
        <v>11</v>
      </c>
      <c r="G82" s="250"/>
      <c r="H82" s="182">
        <v>506</v>
      </c>
      <c r="I82" s="183">
        <v>10</v>
      </c>
      <c r="J82" s="182">
        <v>506</v>
      </c>
      <c r="K82" s="184">
        <v>11</v>
      </c>
      <c r="L82" s="185">
        <v>11</v>
      </c>
      <c r="M82" s="250"/>
      <c r="N82" s="182">
        <v>607</v>
      </c>
      <c r="O82" s="183">
        <v>10</v>
      </c>
      <c r="P82" s="182">
        <v>607</v>
      </c>
      <c r="Q82" s="184">
        <v>11</v>
      </c>
      <c r="R82" s="185"/>
      <c r="S82" s="284">
        <f t="shared" si="4"/>
        <v>50610</v>
      </c>
      <c r="T82" s="284">
        <f t="shared" si="5"/>
        <v>506</v>
      </c>
      <c r="U82" s="284">
        <f t="shared" si="6"/>
        <v>11</v>
      </c>
      <c r="V82" s="284">
        <f t="shared" si="7"/>
        <v>11</v>
      </c>
    </row>
    <row r="83" spans="2:22" ht="17.25" customHeight="1">
      <c r="B83" s="182">
        <v>425</v>
      </c>
      <c r="C83" s="183">
        <v>11</v>
      </c>
      <c r="D83" s="182">
        <v>425</v>
      </c>
      <c r="E83" s="184">
        <v>12</v>
      </c>
      <c r="F83" s="185">
        <v>10</v>
      </c>
      <c r="G83" s="250"/>
      <c r="H83" s="182">
        <v>506</v>
      </c>
      <c r="I83" s="183">
        <v>11</v>
      </c>
      <c r="J83" s="182">
        <v>506</v>
      </c>
      <c r="K83" s="184">
        <v>12</v>
      </c>
      <c r="L83" s="185">
        <v>10</v>
      </c>
      <c r="M83" s="250"/>
      <c r="N83" s="182">
        <v>607</v>
      </c>
      <c r="O83" s="183">
        <v>11</v>
      </c>
      <c r="P83" s="182">
        <v>607</v>
      </c>
      <c r="Q83" s="184">
        <v>12</v>
      </c>
      <c r="R83" s="185"/>
      <c r="S83" s="284">
        <f t="shared" si="4"/>
        <v>50611</v>
      </c>
      <c r="T83" s="284">
        <f t="shared" si="5"/>
        <v>506</v>
      </c>
      <c r="U83" s="284">
        <f t="shared" si="6"/>
        <v>12</v>
      </c>
      <c r="V83" s="284">
        <f t="shared" si="7"/>
        <v>10</v>
      </c>
    </row>
    <row r="84" spans="2:22" ht="17.25" customHeight="1">
      <c r="B84" s="182">
        <v>425</v>
      </c>
      <c r="C84" s="183">
        <v>12</v>
      </c>
      <c r="D84" s="182">
        <v>426</v>
      </c>
      <c r="E84" s="184">
        <v>1</v>
      </c>
      <c r="F84" s="185">
        <v>10</v>
      </c>
      <c r="G84" s="250"/>
      <c r="H84" s="182">
        <v>506</v>
      </c>
      <c r="I84" s="183">
        <v>12</v>
      </c>
      <c r="J84" s="182">
        <v>507</v>
      </c>
      <c r="K84" s="184">
        <v>1</v>
      </c>
      <c r="L84" s="185">
        <v>10</v>
      </c>
      <c r="M84" s="250"/>
      <c r="N84" s="182">
        <v>607</v>
      </c>
      <c r="O84" s="183">
        <v>12</v>
      </c>
      <c r="P84" s="182">
        <v>608</v>
      </c>
      <c r="Q84" s="184">
        <v>1</v>
      </c>
      <c r="R84" s="185"/>
      <c r="S84" s="284">
        <f t="shared" si="4"/>
        <v>50612</v>
      </c>
      <c r="T84" s="284">
        <f t="shared" si="5"/>
        <v>507</v>
      </c>
      <c r="U84" s="284">
        <f t="shared" si="6"/>
        <v>1</v>
      </c>
      <c r="V84" s="284">
        <f t="shared" si="7"/>
        <v>10</v>
      </c>
    </row>
    <row r="85" spans="2:22" ht="17.25" customHeight="1">
      <c r="B85" s="182">
        <v>426</v>
      </c>
      <c r="C85" s="183">
        <v>1</v>
      </c>
      <c r="D85" s="182">
        <v>426</v>
      </c>
      <c r="E85" s="184">
        <v>2</v>
      </c>
      <c r="F85" s="185">
        <v>10</v>
      </c>
      <c r="G85" s="250"/>
      <c r="H85" s="182">
        <v>507</v>
      </c>
      <c r="I85" s="183">
        <v>1</v>
      </c>
      <c r="J85" s="182">
        <v>507</v>
      </c>
      <c r="K85" s="184">
        <v>2</v>
      </c>
      <c r="L85" s="185">
        <v>10</v>
      </c>
      <c r="M85" s="250"/>
      <c r="N85" s="182">
        <v>608</v>
      </c>
      <c r="O85" s="183">
        <v>1</v>
      </c>
      <c r="P85" s="182">
        <v>608</v>
      </c>
      <c r="Q85" s="184">
        <v>2</v>
      </c>
      <c r="R85" s="185"/>
      <c r="S85" s="284">
        <f t="shared" si="4"/>
        <v>5071</v>
      </c>
      <c r="T85" s="284">
        <f t="shared" si="5"/>
        <v>507</v>
      </c>
      <c r="U85" s="284">
        <f t="shared" si="6"/>
        <v>2</v>
      </c>
      <c r="V85" s="284">
        <f t="shared" si="7"/>
        <v>10</v>
      </c>
    </row>
    <row r="86" spans="2:22" ht="17.25" customHeight="1">
      <c r="B86" s="182">
        <v>426</v>
      </c>
      <c r="C86" s="183">
        <v>2</v>
      </c>
      <c r="D86" s="182">
        <v>426</v>
      </c>
      <c r="E86" s="184">
        <v>3</v>
      </c>
      <c r="F86" s="185">
        <v>10</v>
      </c>
      <c r="G86" s="250"/>
      <c r="H86" s="182">
        <v>507</v>
      </c>
      <c r="I86" s="183">
        <v>2</v>
      </c>
      <c r="J86" s="182">
        <v>507</v>
      </c>
      <c r="K86" s="184">
        <v>3</v>
      </c>
      <c r="L86" s="185">
        <v>10</v>
      </c>
      <c r="M86" s="250"/>
      <c r="N86" s="182">
        <v>608</v>
      </c>
      <c r="O86" s="183">
        <v>2</v>
      </c>
      <c r="P86" s="182">
        <v>608</v>
      </c>
      <c r="Q86" s="184">
        <v>3</v>
      </c>
      <c r="R86" s="185"/>
      <c r="S86" s="284">
        <f t="shared" si="4"/>
        <v>5072</v>
      </c>
      <c r="T86" s="284">
        <f t="shared" si="5"/>
        <v>507</v>
      </c>
      <c r="U86" s="284">
        <f t="shared" si="6"/>
        <v>3</v>
      </c>
      <c r="V86" s="284">
        <f t="shared" si="7"/>
        <v>10</v>
      </c>
    </row>
    <row r="87" spans="2:22" ht="17.25" customHeight="1">
      <c r="B87" s="182">
        <v>426</v>
      </c>
      <c r="C87" s="183">
        <v>3</v>
      </c>
      <c r="D87" s="182">
        <v>426</v>
      </c>
      <c r="E87" s="184">
        <v>4</v>
      </c>
      <c r="F87" s="185">
        <v>10</v>
      </c>
      <c r="G87" s="250"/>
      <c r="H87" s="182">
        <v>507</v>
      </c>
      <c r="I87" s="183">
        <v>3</v>
      </c>
      <c r="J87" s="182">
        <v>507</v>
      </c>
      <c r="K87" s="184">
        <v>4</v>
      </c>
      <c r="L87" s="185">
        <v>10</v>
      </c>
      <c r="M87" s="250"/>
      <c r="N87" s="182">
        <v>608</v>
      </c>
      <c r="O87" s="183">
        <v>3</v>
      </c>
      <c r="P87" s="182">
        <v>608</v>
      </c>
      <c r="Q87" s="184">
        <v>4</v>
      </c>
      <c r="R87" s="185"/>
      <c r="S87" s="284">
        <f t="shared" si="4"/>
        <v>5073</v>
      </c>
      <c r="T87" s="284">
        <f t="shared" si="5"/>
        <v>507</v>
      </c>
      <c r="U87" s="284">
        <f t="shared" si="6"/>
        <v>4</v>
      </c>
      <c r="V87" s="284">
        <f t="shared" si="7"/>
        <v>10</v>
      </c>
    </row>
    <row r="88" spans="2:22" ht="17.25" customHeight="1">
      <c r="B88" s="182">
        <v>426</v>
      </c>
      <c r="C88" s="183">
        <v>4</v>
      </c>
      <c r="D88" s="182">
        <v>426</v>
      </c>
      <c r="E88" s="184">
        <v>5</v>
      </c>
      <c r="F88" s="185">
        <v>12</v>
      </c>
      <c r="G88" s="250"/>
      <c r="H88" s="182">
        <v>507</v>
      </c>
      <c r="I88" s="183">
        <v>4</v>
      </c>
      <c r="J88" s="182">
        <v>507</v>
      </c>
      <c r="K88" s="184">
        <v>5</v>
      </c>
      <c r="L88" s="185">
        <v>12</v>
      </c>
      <c r="M88" s="250"/>
      <c r="N88" s="182">
        <v>608</v>
      </c>
      <c r="O88" s="183">
        <v>4</v>
      </c>
      <c r="P88" s="182">
        <v>608</v>
      </c>
      <c r="Q88" s="184">
        <v>5</v>
      </c>
      <c r="R88" s="185"/>
      <c r="S88" s="284">
        <f t="shared" si="4"/>
        <v>5074</v>
      </c>
      <c r="T88" s="284">
        <f t="shared" si="5"/>
        <v>507</v>
      </c>
      <c r="U88" s="284">
        <f t="shared" si="6"/>
        <v>5</v>
      </c>
      <c r="V88" s="284">
        <f t="shared" si="7"/>
        <v>12</v>
      </c>
    </row>
    <row r="89" spans="2:22" ht="17.25" customHeight="1" thickBot="1">
      <c r="B89" s="186">
        <v>426</v>
      </c>
      <c r="C89" s="187">
        <v>5</v>
      </c>
      <c r="D89" s="186">
        <v>426</v>
      </c>
      <c r="E89" s="188">
        <v>6</v>
      </c>
      <c r="F89" s="189">
        <v>10</v>
      </c>
      <c r="G89" s="250"/>
      <c r="H89" s="186">
        <v>507</v>
      </c>
      <c r="I89" s="187">
        <v>5</v>
      </c>
      <c r="J89" s="186">
        <v>507</v>
      </c>
      <c r="K89" s="188">
        <v>6</v>
      </c>
      <c r="L89" s="189">
        <v>10</v>
      </c>
      <c r="M89" s="250"/>
      <c r="N89" s="186">
        <v>608</v>
      </c>
      <c r="O89" s="187">
        <v>5</v>
      </c>
      <c r="P89" s="186">
        <v>608</v>
      </c>
      <c r="Q89" s="188">
        <v>6</v>
      </c>
      <c r="R89" s="189"/>
      <c r="S89" s="284">
        <f t="shared" si="4"/>
        <v>5075</v>
      </c>
      <c r="T89" s="284">
        <f t="shared" si="5"/>
        <v>507</v>
      </c>
      <c r="U89" s="284">
        <f t="shared" si="6"/>
        <v>6</v>
      </c>
      <c r="V89" s="284">
        <f t="shared" si="7"/>
        <v>10</v>
      </c>
    </row>
    <row r="90" spans="2:22" ht="17.25" customHeight="1">
      <c r="B90" s="190">
        <v>426</v>
      </c>
      <c r="C90" s="191">
        <v>6</v>
      </c>
      <c r="D90" s="190">
        <v>426</v>
      </c>
      <c r="E90" s="192">
        <v>7</v>
      </c>
      <c r="F90" s="193">
        <v>10</v>
      </c>
      <c r="G90" s="250"/>
      <c r="H90" s="190">
        <v>507</v>
      </c>
      <c r="I90" s="191">
        <v>6</v>
      </c>
      <c r="J90" s="190">
        <v>507</v>
      </c>
      <c r="K90" s="192">
        <v>7</v>
      </c>
      <c r="L90" s="193">
        <v>10</v>
      </c>
      <c r="M90" s="250"/>
      <c r="N90" s="190">
        <v>608</v>
      </c>
      <c r="O90" s="191">
        <v>6</v>
      </c>
      <c r="P90" s="190">
        <v>608</v>
      </c>
      <c r="Q90" s="192">
        <v>7</v>
      </c>
      <c r="R90" s="193"/>
      <c r="S90" s="284">
        <f t="shared" si="4"/>
        <v>5076</v>
      </c>
      <c r="T90" s="284">
        <f t="shared" si="5"/>
        <v>507</v>
      </c>
      <c r="U90" s="284">
        <f t="shared" si="6"/>
        <v>7</v>
      </c>
      <c r="V90" s="284">
        <f t="shared" si="7"/>
        <v>10</v>
      </c>
    </row>
    <row r="91" spans="2:22" ht="17.25" customHeight="1">
      <c r="B91" s="194">
        <v>426</v>
      </c>
      <c r="C91" s="195">
        <v>7</v>
      </c>
      <c r="D91" s="194">
        <v>426</v>
      </c>
      <c r="E91" s="196">
        <v>8</v>
      </c>
      <c r="F91" s="197">
        <v>11</v>
      </c>
      <c r="G91" s="250"/>
      <c r="H91" s="194">
        <v>507</v>
      </c>
      <c r="I91" s="195">
        <v>7</v>
      </c>
      <c r="J91" s="194">
        <v>507</v>
      </c>
      <c r="K91" s="196">
        <v>8</v>
      </c>
      <c r="L91" s="197">
        <v>12</v>
      </c>
      <c r="M91" s="250"/>
      <c r="N91" s="194">
        <v>608</v>
      </c>
      <c r="O91" s="195">
        <v>7</v>
      </c>
      <c r="P91" s="194">
        <v>608</v>
      </c>
      <c r="Q91" s="196">
        <v>8</v>
      </c>
      <c r="R91" s="197"/>
      <c r="S91" s="284">
        <f t="shared" si="4"/>
        <v>5077</v>
      </c>
      <c r="T91" s="284">
        <f t="shared" si="5"/>
        <v>507</v>
      </c>
      <c r="U91" s="284">
        <f t="shared" si="6"/>
        <v>8</v>
      </c>
      <c r="V91" s="284">
        <f t="shared" si="7"/>
        <v>12</v>
      </c>
    </row>
    <row r="92" spans="2:22" ht="17.25" customHeight="1">
      <c r="B92" s="194">
        <v>426</v>
      </c>
      <c r="C92" s="195">
        <v>8</v>
      </c>
      <c r="D92" s="194">
        <v>426</v>
      </c>
      <c r="E92" s="196">
        <v>9</v>
      </c>
      <c r="F92" s="197">
        <v>10</v>
      </c>
      <c r="G92" s="250"/>
      <c r="H92" s="194">
        <v>507</v>
      </c>
      <c r="I92" s="195">
        <v>8</v>
      </c>
      <c r="J92" s="194">
        <v>507</v>
      </c>
      <c r="K92" s="196">
        <v>9</v>
      </c>
      <c r="L92" s="197">
        <v>10</v>
      </c>
      <c r="M92" s="250"/>
      <c r="N92" s="194">
        <v>608</v>
      </c>
      <c r="O92" s="195">
        <v>8</v>
      </c>
      <c r="P92" s="194">
        <v>608</v>
      </c>
      <c r="Q92" s="196">
        <v>9</v>
      </c>
      <c r="R92" s="197"/>
      <c r="S92" s="284">
        <f t="shared" si="4"/>
        <v>5078</v>
      </c>
      <c r="T92" s="284">
        <f t="shared" si="5"/>
        <v>507</v>
      </c>
      <c r="U92" s="284">
        <f t="shared" si="6"/>
        <v>9</v>
      </c>
      <c r="V92" s="284">
        <f t="shared" si="7"/>
        <v>10</v>
      </c>
    </row>
    <row r="93" spans="2:22" ht="17.25" customHeight="1">
      <c r="B93" s="194">
        <v>426</v>
      </c>
      <c r="C93" s="195">
        <v>9</v>
      </c>
      <c r="D93" s="194">
        <v>426</v>
      </c>
      <c r="E93" s="196">
        <v>10</v>
      </c>
      <c r="F93" s="197">
        <v>10</v>
      </c>
      <c r="G93" s="250"/>
      <c r="H93" s="194">
        <v>507</v>
      </c>
      <c r="I93" s="195">
        <v>9</v>
      </c>
      <c r="J93" s="194">
        <v>507</v>
      </c>
      <c r="K93" s="196">
        <v>10</v>
      </c>
      <c r="L93" s="197">
        <v>10</v>
      </c>
      <c r="M93" s="250"/>
      <c r="N93" s="194">
        <v>608</v>
      </c>
      <c r="O93" s="195">
        <v>9</v>
      </c>
      <c r="P93" s="194">
        <v>608</v>
      </c>
      <c r="Q93" s="196">
        <v>10</v>
      </c>
      <c r="R93" s="197"/>
      <c r="S93" s="284">
        <f t="shared" si="4"/>
        <v>5079</v>
      </c>
      <c r="T93" s="284">
        <f t="shared" si="5"/>
        <v>507</v>
      </c>
      <c r="U93" s="284">
        <f t="shared" si="6"/>
        <v>10</v>
      </c>
      <c r="V93" s="284">
        <f t="shared" si="7"/>
        <v>10</v>
      </c>
    </row>
    <row r="94" spans="2:22" ht="17.25" customHeight="1">
      <c r="B94" s="194">
        <v>426</v>
      </c>
      <c r="C94" s="195">
        <v>10</v>
      </c>
      <c r="D94" s="194">
        <v>426</v>
      </c>
      <c r="E94" s="196">
        <v>11</v>
      </c>
      <c r="F94" s="197">
        <v>10</v>
      </c>
      <c r="G94" s="250"/>
      <c r="H94" s="194">
        <v>507</v>
      </c>
      <c r="I94" s="195">
        <v>10</v>
      </c>
      <c r="J94" s="194">
        <v>507</v>
      </c>
      <c r="K94" s="196">
        <v>11</v>
      </c>
      <c r="L94" s="197">
        <v>10</v>
      </c>
      <c r="M94" s="250"/>
      <c r="N94" s="194">
        <v>608</v>
      </c>
      <c r="O94" s="195">
        <v>10</v>
      </c>
      <c r="P94" s="194">
        <v>608</v>
      </c>
      <c r="Q94" s="196">
        <v>11</v>
      </c>
      <c r="R94" s="197"/>
      <c r="S94" s="284">
        <f t="shared" si="4"/>
        <v>50710</v>
      </c>
      <c r="T94" s="284">
        <f t="shared" si="5"/>
        <v>507</v>
      </c>
      <c r="U94" s="284">
        <f t="shared" si="6"/>
        <v>11</v>
      </c>
      <c r="V94" s="284">
        <f t="shared" si="7"/>
        <v>10</v>
      </c>
    </row>
    <row r="95" spans="2:22" ht="17.25" customHeight="1">
      <c r="B95" s="194">
        <v>426</v>
      </c>
      <c r="C95" s="195">
        <v>11</v>
      </c>
      <c r="D95" s="194">
        <v>426</v>
      </c>
      <c r="E95" s="196">
        <v>12</v>
      </c>
      <c r="F95" s="197">
        <v>10</v>
      </c>
      <c r="G95" s="250"/>
      <c r="H95" s="194">
        <v>507</v>
      </c>
      <c r="I95" s="195">
        <v>11</v>
      </c>
      <c r="J95" s="194">
        <v>507</v>
      </c>
      <c r="K95" s="196">
        <v>12</v>
      </c>
      <c r="L95" s="197">
        <v>10</v>
      </c>
      <c r="M95" s="250"/>
      <c r="N95" s="194">
        <v>608</v>
      </c>
      <c r="O95" s="195">
        <v>11</v>
      </c>
      <c r="P95" s="194">
        <v>608</v>
      </c>
      <c r="Q95" s="196">
        <v>12</v>
      </c>
      <c r="R95" s="197"/>
      <c r="S95" s="284">
        <f t="shared" si="4"/>
        <v>50711</v>
      </c>
      <c r="T95" s="284">
        <f t="shared" si="5"/>
        <v>507</v>
      </c>
      <c r="U95" s="284">
        <f t="shared" si="6"/>
        <v>12</v>
      </c>
      <c r="V95" s="284">
        <f t="shared" si="7"/>
        <v>10</v>
      </c>
    </row>
    <row r="96" spans="2:22" ht="17.25" customHeight="1">
      <c r="B96" s="194">
        <v>426</v>
      </c>
      <c r="C96" s="195">
        <v>12</v>
      </c>
      <c r="D96" s="194">
        <v>427</v>
      </c>
      <c r="E96" s="196">
        <v>1</v>
      </c>
      <c r="F96" s="197">
        <v>13</v>
      </c>
      <c r="G96" s="250"/>
      <c r="H96" s="194">
        <v>507</v>
      </c>
      <c r="I96" s="195">
        <v>12</v>
      </c>
      <c r="J96" s="194">
        <v>508</v>
      </c>
      <c r="K96" s="196">
        <v>1</v>
      </c>
      <c r="L96" s="197">
        <v>13</v>
      </c>
      <c r="M96" s="250"/>
      <c r="N96" s="194">
        <v>608</v>
      </c>
      <c r="O96" s="195">
        <v>12</v>
      </c>
      <c r="P96" s="194">
        <v>609</v>
      </c>
      <c r="Q96" s="196">
        <v>1</v>
      </c>
      <c r="R96" s="197"/>
      <c r="S96" s="284">
        <f t="shared" si="4"/>
        <v>50712</v>
      </c>
      <c r="T96" s="284">
        <f t="shared" si="5"/>
        <v>508</v>
      </c>
      <c r="U96" s="284">
        <f t="shared" si="6"/>
        <v>1</v>
      </c>
      <c r="V96" s="284">
        <f t="shared" si="7"/>
        <v>13</v>
      </c>
    </row>
    <row r="97" spans="2:22" ht="17.25" customHeight="1">
      <c r="B97" s="194">
        <v>427</v>
      </c>
      <c r="C97" s="195">
        <v>1</v>
      </c>
      <c r="D97" s="194">
        <v>427</v>
      </c>
      <c r="E97" s="196">
        <v>2</v>
      </c>
      <c r="F97" s="197">
        <v>10</v>
      </c>
      <c r="G97" s="250"/>
      <c r="H97" s="194">
        <v>508</v>
      </c>
      <c r="I97" s="195">
        <v>1</v>
      </c>
      <c r="J97" s="194">
        <v>508</v>
      </c>
      <c r="K97" s="196">
        <v>2</v>
      </c>
      <c r="L97" s="197">
        <v>10</v>
      </c>
      <c r="M97" s="250"/>
      <c r="N97" s="194">
        <v>609</v>
      </c>
      <c r="O97" s="195">
        <v>1</v>
      </c>
      <c r="P97" s="194">
        <v>609</v>
      </c>
      <c r="Q97" s="196">
        <v>2</v>
      </c>
      <c r="R97" s="197"/>
      <c r="S97" s="284">
        <f t="shared" si="4"/>
        <v>5081</v>
      </c>
      <c r="T97" s="284">
        <f t="shared" si="5"/>
        <v>508</v>
      </c>
      <c r="U97" s="284">
        <f t="shared" si="6"/>
        <v>2</v>
      </c>
      <c r="V97" s="284">
        <f t="shared" si="7"/>
        <v>10</v>
      </c>
    </row>
    <row r="98" spans="2:22" ht="17.25" customHeight="1">
      <c r="B98" s="194">
        <v>427</v>
      </c>
      <c r="C98" s="195">
        <v>2</v>
      </c>
      <c r="D98" s="194">
        <v>427</v>
      </c>
      <c r="E98" s="196">
        <v>3</v>
      </c>
      <c r="F98" s="197">
        <v>10</v>
      </c>
      <c r="G98" s="250"/>
      <c r="H98" s="194">
        <v>508</v>
      </c>
      <c r="I98" s="195">
        <v>2</v>
      </c>
      <c r="J98" s="194">
        <v>508</v>
      </c>
      <c r="K98" s="196">
        <v>3</v>
      </c>
      <c r="L98" s="197">
        <v>10</v>
      </c>
      <c r="M98" s="250"/>
      <c r="N98" s="194">
        <v>609</v>
      </c>
      <c r="O98" s="195">
        <v>2</v>
      </c>
      <c r="P98" s="194">
        <v>609</v>
      </c>
      <c r="Q98" s="196">
        <v>3</v>
      </c>
      <c r="R98" s="197"/>
      <c r="S98" s="284">
        <f t="shared" si="4"/>
        <v>5082</v>
      </c>
      <c r="T98" s="284">
        <f t="shared" si="5"/>
        <v>508</v>
      </c>
      <c r="U98" s="284">
        <f t="shared" si="6"/>
        <v>3</v>
      </c>
      <c r="V98" s="284">
        <f t="shared" si="7"/>
        <v>10</v>
      </c>
    </row>
    <row r="99" spans="2:22" ht="17.25" customHeight="1">
      <c r="B99" s="194">
        <v>427</v>
      </c>
      <c r="C99" s="195">
        <v>3</v>
      </c>
      <c r="D99" s="194">
        <v>427</v>
      </c>
      <c r="E99" s="196">
        <v>4</v>
      </c>
      <c r="F99" s="197">
        <v>10</v>
      </c>
      <c r="G99" s="250"/>
      <c r="H99" s="194">
        <v>508</v>
      </c>
      <c r="I99" s="195">
        <v>3</v>
      </c>
      <c r="J99" s="194">
        <v>508</v>
      </c>
      <c r="K99" s="196">
        <v>4</v>
      </c>
      <c r="L99" s="197">
        <v>10</v>
      </c>
      <c r="M99" s="250"/>
      <c r="N99" s="194">
        <v>609</v>
      </c>
      <c r="O99" s="195">
        <v>3</v>
      </c>
      <c r="P99" s="194">
        <v>609</v>
      </c>
      <c r="Q99" s="196">
        <v>4</v>
      </c>
      <c r="R99" s="197"/>
      <c r="S99" s="284">
        <f t="shared" si="4"/>
        <v>5083</v>
      </c>
      <c r="T99" s="284">
        <f t="shared" si="5"/>
        <v>508</v>
      </c>
      <c r="U99" s="284">
        <f t="shared" si="6"/>
        <v>4</v>
      </c>
      <c r="V99" s="284">
        <f t="shared" si="7"/>
        <v>10</v>
      </c>
    </row>
    <row r="100" spans="2:22" ht="17.25" customHeight="1">
      <c r="B100" s="194">
        <v>427</v>
      </c>
      <c r="C100" s="195">
        <v>4</v>
      </c>
      <c r="D100" s="194">
        <v>427</v>
      </c>
      <c r="E100" s="196">
        <v>5</v>
      </c>
      <c r="F100" s="197">
        <v>11</v>
      </c>
      <c r="G100" s="250"/>
      <c r="H100" s="194">
        <v>508</v>
      </c>
      <c r="I100" s="195">
        <v>4</v>
      </c>
      <c r="J100" s="194">
        <v>508</v>
      </c>
      <c r="K100" s="196">
        <v>5</v>
      </c>
      <c r="L100" s="197">
        <v>11</v>
      </c>
      <c r="M100" s="250"/>
      <c r="N100" s="194">
        <v>609</v>
      </c>
      <c r="O100" s="195">
        <v>4</v>
      </c>
      <c r="P100" s="194">
        <v>609</v>
      </c>
      <c r="Q100" s="196">
        <v>5</v>
      </c>
      <c r="R100" s="197"/>
      <c r="S100" s="284">
        <f t="shared" si="4"/>
        <v>5084</v>
      </c>
      <c r="T100" s="284">
        <f t="shared" si="5"/>
        <v>508</v>
      </c>
      <c r="U100" s="284">
        <f t="shared" si="6"/>
        <v>5</v>
      </c>
      <c r="V100" s="284">
        <f t="shared" si="7"/>
        <v>11</v>
      </c>
    </row>
    <row r="101" spans="2:22" ht="17.25" customHeight="1" thickBot="1">
      <c r="B101" s="198">
        <v>427</v>
      </c>
      <c r="C101" s="199">
        <v>5</v>
      </c>
      <c r="D101" s="198">
        <v>427</v>
      </c>
      <c r="E101" s="200">
        <v>6</v>
      </c>
      <c r="F101" s="201">
        <v>10</v>
      </c>
      <c r="G101" s="250"/>
      <c r="H101" s="198">
        <v>508</v>
      </c>
      <c r="I101" s="199">
        <v>5</v>
      </c>
      <c r="J101" s="198">
        <v>508</v>
      </c>
      <c r="K101" s="200">
        <v>6</v>
      </c>
      <c r="L101" s="201">
        <v>10</v>
      </c>
      <c r="M101" s="250"/>
      <c r="N101" s="198">
        <v>609</v>
      </c>
      <c r="O101" s="199">
        <v>5</v>
      </c>
      <c r="P101" s="198">
        <v>609</v>
      </c>
      <c r="Q101" s="200">
        <v>6</v>
      </c>
      <c r="R101" s="201"/>
      <c r="S101" s="284">
        <f t="shared" si="4"/>
        <v>5085</v>
      </c>
      <c r="T101" s="284">
        <f t="shared" si="5"/>
        <v>508</v>
      </c>
      <c r="U101" s="284">
        <f t="shared" si="6"/>
        <v>6</v>
      </c>
      <c r="V101" s="284">
        <f t="shared" si="7"/>
        <v>10</v>
      </c>
    </row>
    <row r="102" spans="2:22" ht="17.25" customHeight="1">
      <c r="B102" s="178">
        <v>427</v>
      </c>
      <c r="C102" s="179">
        <v>6</v>
      </c>
      <c r="D102" s="178">
        <v>427</v>
      </c>
      <c r="E102" s="180">
        <v>7</v>
      </c>
      <c r="F102" s="181">
        <v>10</v>
      </c>
      <c r="G102" s="250"/>
      <c r="H102" s="178">
        <v>508</v>
      </c>
      <c r="I102" s="179">
        <v>6</v>
      </c>
      <c r="J102" s="178">
        <v>508</v>
      </c>
      <c r="K102" s="180">
        <v>7</v>
      </c>
      <c r="L102" s="181">
        <v>10</v>
      </c>
      <c r="M102" s="250"/>
      <c r="N102" s="178">
        <v>609</v>
      </c>
      <c r="O102" s="179">
        <v>6</v>
      </c>
      <c r="P102" s="178">
        <v>609</v>
      </c>
      <c r="Q102" s="180">
        <v>7</v>
      </c>
      <c r="R102" s="181"/>
      <c r="S102" s="284">
        <f t="shared" si="4"/>
        <v>5086</v>
      </c>
      <c r="T102" s="284">
        <f t="shared" si="5"/>
        <v>508</v>
      </c>
      <c r="U102" s="284">
        <f t="shared" si="6"/>
        <v>7</v>
      </c>
      <c r="V102" s="284">
        <f t="shared" si="7"/>
        <v>10</v>
      </c>
    </row>
    <row r="103" spans="2:22" ht="17.25" customHeight="1">
      <c r="B103" s="182">
        <v>427</v>
      </c>
      <c r="C103" s="183">
        <v>7</v>
      </c>
      <c r="D103" s="182">
        <v>427</v>
      </c>
      <c r="E103" s="184">
        <v>8</v>
      </c>
      <c r="F103" s="185">
        <v>10</v>
      </c>
      <c r="G103" s="250"/>
      <c r="H103" s="182">
        <v>508</v>
      </c>
      <c r="I103" s="183">
        <v>7</v>
      </c>
      <c r="J103" s="182">
        <v>508</v>
      </c>
      <c r="K103" s="184">
        <v>8</v>
      </c>
      <c r="L103" s="185">
        <v>10</v>
      </c>
      <c r="M103" s="250"/>
      <c r="N103" s="182">
        <v>609</v>
      </c>
      <c r="O103" s="183">
        <v>7</v>
      </c>
      <c r="P103" s="182">
        <v>609</v>
      </c>
      <c r="Q103" s="184">
        <v>8</v>
      </c>
      <c r="R103" s="185"/>
      <c r="S103" s="284">
        <f t="shared" si="4"/>
        <v>5087</v>
      </c>
      <c r="T103" s="284">
        <f t="shared" si="5"/>
        <v>508</v>
      </c>
      <c r="U103" s="284">
        <f t="shared" si="6"/>
        <v>8</v>
      </c>
      <c r="V103" s="284">
        <f t="shared" si="7"/>
        <v>10</v>
      </c>
    </row>
    <row r="104" spans="2:22" ht="17.25" customHeight="1">
      <c r="B104" s="182">
        <v>427</v>
      </c>
      <c r="C104" s="183">
        <v>8</v>
      </c>
      <c r="D104" s="182">
        <v>427</v>
      </c>
      <c r="E104" s="184">
        <v>9</v>
      </c>
      <c r="F104" s="185">
        <v>10</v>
      </c>
      <c r="G104" s="250"/>
      <c r="H104" s="182">
        <v>508</v>
      </c>
      <c r="I104" s="183">
        <v>8</v>
      </c>
      <c r="J104" s="182">
        <v>508</v>
      </c>
      <c r="K104" s="184">
        <v>9</v>
      </c>
      <c r="L104" s="185">
        <v>10</v>
      </c>
      <c r="M104" s="250"/>
      <c r="N104" s="182">
        <v>609</v>
      </c>
      <c r="O104" s="183">
        <v>8</v>
      </c>
      <c r="P104" s="182">
        <v>609</v>
      </c>
      <c r="Q104" s="184">
        <v>9</v>
      </c>
      <c r="R104" s="185"/>
      <c r="S104" s="284">
        <f t="shared" si="4"/>
        <v>5088</v>
      </c>
      <c r="T104" s="284">
        <f t="shared" si="5"/>
        <v>508</v>
      </c>
      <c r="U104" s="284">
        <f t="shared" si="6"/>
        <v>9</v>
      </c>
      <c r="V104" s="284">
        <f t="shared" si="7"/>
        <v>10</v>
      </c>
    </row>
    <row r="105" spans="2:22" ht="17.25" customHeight="1">
      <c r="B105" s="182">
        <v>427</v>
      </c>
      <c r="C105" s="183">
        <v>9</v>
      </c>
      <c r="D105" s="182">
        <v>427</v>
      </c>
      <c r="E105" s="184">
        <v>10</v>
      </c>
      <c r="F105" s="185">
        <v>13</v>
      </c>
      <c r="G105" s="250"/>
      <c r="H105" s="182">
        <v>508</v>
      </c>
      <c r="I105" s="183">
        <v>9</v>
      </c>
      <c r="J105" s="182">
        <v>508</v>
      </c>
      <c r="K105" s="184">
        <v>10</v>
      </c>
      <c r="L105" s="185">
        <v>13</v>
      </c>
      <c r="M105" s="250"/>
      <c r="N105" s="182">
        <v>609</v>
      </c>
      <c r="O105" s="183">
        <v>9</v>
      </c>
      <c r="P105" s="182">
        <v>609</v>
      </c>
      <c r="Q105" s="184">
        <v>10</v>
      </c>
      <c r="R105" s="185"/>
      <c r="S105" s="284">
        <f t="shared" si="4"/>
        <v>5089</v>
      </c>
      <c r="T105" s="284">
        <f t="shared" si="5"/>
        <v>508</v>
      </c>
      <c r="U105" s="284">
        <f t="shared" si="6"/>
        <v>10</v>
      </c>
      <c r="V105" s="284">
        <f t="shared" si="7"/>
        <v>13</v>
      </c>
    </row>
    <row r="106" spans="2:22" ht="17.25" customHeight="1">
      <c r="B106" s="182">
        <v>427</v>
      </c>
      <c r="C106" s="183">
        <v>10</v>
      </c>
      <c r="D106" s="182">
        <v>427</v>
      </c>
      <c r="E106" s="184">
        <v>11</v>
      </c>
      <c r="F106" s="185">
        <v>10</v>
      </c>
      <c r="G106" s="250"/>
      <c r="H106" s="182">
        <v>508</v>
      </c>
      <c r="I106" s="183">
        <v>10</v>
      </c>
      <c r="J106" s="182">
        <v>508</v>
      </c>
      <c r="K106" s="184">
        <v>11</v>
      </c>
      <c r="L106" s="185">
        <v>10</v>
      </c>
      <c r="M106" s="250"/>
      <c r="N106" s="182">
        <v>609</v>
      </c>
      <c r="O106" s="183">
        <v>10</v>
      </c>
      <c r="P106" s="182">
        <v>609</v>
      </c>
      <c r="Q106" s="184">
        <v>11</v>
      </c>
      <c r="R106" s="185"/>
      <c r="S106" s="284">
        <f t="shared" si="4"/>
        <v>50810</v>
      </c>
      <c r="T106" s="284">
        <f t="shared" si="5"/>
        <v>508</v>
      </c>
      <c r="U106" s="284">
        <f t="shared" si="6"/>
        <v>11</v>
      </c>
      <c r="V106" s="284">
        <f t="shared" si="7"/>
        <v>10</v>
      </c>
    </row>
    <row r="107" spans="2:22" ht="17.25" customHeight="1">
      <c r="B107" s="182">
        <v>427</v>
      </c>
      <c r="C107" s="183">
        <v>11</v>
      </c>
      <c r="D107" s="182">
        <v>427</v>
      </c>
      <c r="E107" s="184">
        <v>12</v>
      </c>
      <c r="F107" s="185">
        <v>10</v>
      </c>
      <c r="G107" s="250"/>
      <c r="H107" s="182">
        <v>508</v>
      </c>
      <c r="I107" s="183">
        <v>11</v>
      </c>
      <c r="J107" s="182">
        <v>508</v>
      </c>
      <c r="K107" s="184">
        <v>12</v>
      </c>
      <c r="L107" s="185">
        <v>10</v>
      </c>
      <c r="M107" s="250"/>
      <c r="N107" s="182">
        <v>609</v>
      </c>
      <c r="O107" s="183">
        <v>11</v>
      </c>
      <c r="P107" s="182">
        <v>609</v>
      </c>
      <c r="Q107" s="184">
        <v>12</v>
      </c>
      <c r="R107" s="185"/>
      <c r="S107" s="284">
        <f t="shared" si="4"/>
        <v>50811</v>
      </c>
      <c r="T107" s="284">
        <f t="shared" si="5"/>
        <v>508</v>
      </c>
      <c r="U107" s="284">
        <f t="shared" si="6"/>
        <v>12</v>
      </c>
      <c r="V107" s="284">
        <f t="shared" si="7"/>
        <v>10</v>
      </c>
    </row>
    <row r="108" spans="2:22" ht="17.25" customHeight="1">
      <c r="B108" s="182">
        <v>427</v>
      </c>
      <c r="C108" s="183">
        <v>12</v>
      </c>
      <c r="D108" s="182">
        <v>428</v>
      </c>
      <c r="E108" s="184">
        <v>1</v>
      </c>
      <c r="F108" s="185">
        <v>12</v>
      </c>
      <c r="G108" s="250"/>
      <c r="H108" s="182">
        <v>508</v>
      </c>
      <c r="I108" s="183">
        <v>12</v>
      </c>
      <c r="J108" s="182">
        <v>509</v>
      </c>
      <c r="K108" s="184">
        <v>1</v>
      </c>
      <c r="L108" s="185">
        <v>12</v>
      </c>
      <c r="M108" s="250"/>
      <c r="N108" s="182">
        <v>609</v>
      </c>
      <c r="O108" s="183">
        <v>12</v>
      </c>
      <c r="P108" s="182">
        <v>610</v>
      </c>
      <c r="Q108" s="184">
        <v>1</v>
      </c>
      <c r="R108" s="185"/>
      <c r="S108" s="284">
        <f t="shared" si="4"/>
        <v>50812</v>
      </c>
      <c r="T108" s="284">
        <f t="shared" si="5"/>
        <v>509</v>
      </c>
      <c r="U108" s="284">
        <f t="shared" si="6"/>
        <v>1</v>
      </c>
      <c r="V108" s="284">
        <f t="shared" si="7"/>
        <v>12</v>
      </c>
    </row>
    <row r="109" spans="2:22" ht="17.25" customHeight="1">
      <c r="B109" s="182">
        <v>428</v>
      </c>
      <c r="C109" s="183">
        <v>1</v>
      </c>
      <c r="D109" s="182">
        <v>428</v>
      </c>
      <c r="E109" s="184">
        <v>2</v>
      </c>
      <c r="F109" s="185">
        <v>10</v>
      </c>
      <c r="G109" s="250"/>
      <c r="H109" s="182">
        <v>509</v>
      </c>
      <c r="I109" s="183">
        <v>1</v>
      </c>
      <c r="J109" s="182">
        <v>509</v>
      </c>
      <c r="K109" s="184">
        <v>2</v>
      </c>
      <c r="L109" s="185">
        <v>10</v>
      </c>
      <c r="M109" s="250"/>
      <c r="N109" s="182">
        <v>610</v>
      </c>
      <c r="O109" s="183">
        <v>1</v>
      </c>
      <c r="P109" s="182">
        <v>610</v>
      </c>
      <c r="Q109" s="184">
        <v>2</v>
      </c>
      <c r="R109" s="185"/>
      <c r="S109" s="284">
        <f t="shared" si="4"/>
        <v>5091</v>
      </c>
      <c r="T109" s="284">
        <f t="shared" si="5"/>
        <v>509</v>
      </c>
      <c r="U109" s="284">
        <f t="shared" si="6"/>
        <v>2</v>
      </c>
      <c r="V109" s="284">
        <f t="shared" si="7"/>
        <v>10</v>
      </c>
    </row>
    <row r="110" spans="2:22" ht="17.25" customHeight="1">
      <c r="B110" s="182">
        <v>428</v>
      </c>
      <c r="C110" s="183">
        <v>2</v>
      </c>
      <c r="D110" s="182">
        <v>428</v>
      </c>
      <c r="E110" s="184">
        <v>3</v>
      </c>
      <c r="F110" s="185">
        <v>10</v>
      </c>
      <c r="G110" s="250"/>
      <c r="H110" s="182">
        <v>509</v>
      </c>
      <c r="I110" s="183">
        <v>2</v>
      </c>
      <c r="J110" s="182">
        <v>509</v>
      </c>
      <c r="K110" s="184">
        <v>3</v>
      </c>
      <c r="L110" s="185">
        <v>10</v>
      </c>
      <c r="M110" s="250"/>
      <c r="N110" s="182">
        <v>610</v>
      </c>
      <c r="O110" s="183">
        <v>2</v>
      </c>
      <c r="P110" s="182">
        <v>610</v>
      </c>
      <c r="Q110" s="184">
        <v>3</v>
      </c>
      <c r="R110" s="185"/>
      <c r="S110" s="284">
        <f t="shared" si="4"/>
        <v>5092</v>
      </c>
      <c r="T110" s="284">
        <f t="shared" si="5"/>
        <v>509</v>
      </c>
      <c r="U110" s="284">
        <f t="shared" si="6"/>
        <v>3</v>
      </c>
      <c r="V110" s="284">
        <f t="shared" si="7"/>
        <v>10</v>
      </c>
    </row>
    <row r="111" spans="2:22" ht="17.25" customHeight="1">
      <c r="B111" s="182">
        <v>428</v>
      </c>
      <c r="C111" s="183">
        <v>3</v>
      </c>
      <c r="D111" s="182">
        <v>428</v>
      </c>
      <c r="E111" s="184">
        <v>4</v>
      </c>
      <c r="F111" s="185">
        <v>11</v>
      </c>
      <c r="G111" s="250"/>
      <c r="H111" s="182">
        <v>509</v>
      </c>
      <c r="I111" s="183">
        <v>3</v>
      </c>
      <c r="J111" s="182">
        <v>509</v>
      </c>
      <c r="K111" s="184">
        <v>4</v>
      </c>
      <c r="L111" s="185">
        <v>12</v>
      </c>
      <c r="M111" s="250"/>
      <c r="N111" s="182">
        <v>610</v>
      </c>
      <c r="O111" s="183">
        <v>3</v>
      </c>
      <c r="P111" s="182">
        <v>610</v>
      </c>
      <c r="Q111" s="184">
        <v>4</v>
      </c>
      <c r="R111" s="185"/>
      <c r="S111" s="284">
        <f t="shared" si="4"/>
        <v>5093</v>
      </c>
      <c r="T111" s="284">
        <f t="shared" si="5"/>
        <v>509</v>
      </c>
      <c r="U111" s="284">
        <f t="shared" si="6"/>
        <v>4</v>
      </c>
      <c r="V111" s="284">
        <f t="shared" si="7"/>
        <v>12</v>
      </c>
    </row>
    <row r="112" spans="2:22" ht="17.25" customHeight="1">
      <c r="B112" s="182">
        <v>428</v>
      </c>
      <c r="C112" s="183">
        <v>4</v>
      </c>
      <c r="D112" s="182">
        <v>428</v>
      </c>
      <c r="E112" s="184">
        <v>5</v>
      </c>
      <c r="F112" s="185">
        <v>10</v>
      </c>
      <c r="G112" s="250"/>
      <c r="H112" s="182">
        <v>509</v>
      </c>
      <c r="I112" s="183">
        <v>4</v>
      </c>
      <c r="J112" s="182">
        <v>509</v>
      </c>
      <c r="K112" s="184">
        <v>5</v>
      </c>
      <c r="L112" s="185">
        <v>10</v>
      </c>
      <c r="M112" s="250"/>
      <c r="N112" s="182">
        <v>610</v>
      </c>
      <c r="O112" s="183">
        <v>4</v>
      </c>
      <c r="P112" s="182">
        <v>610</v>
      </c>
      <c r="Q112" s="184">
        <v>5</v>
      </c>
      <c r="R112" s="185"/>
      <c r="S112" s="284">
        <f t="shared" si="4"/>
        <v>5094</v>
      </c>
      <c r="T112" s="284">
        <f t="shared" si="5"/>
        <v>509</v>
      </c>
      <c r="U112" s="284">
        <f t="shared" si="6"/>
        <v>5</v>
      </c>
      <c r="V112" s="284">
        <f t="shared" si="7"/>
        <v>10</v>
      </c>
    </row>
    <row r="113" spans="2:22" ht="17.25" customHeight="1" thickBot="1">
      <c r="B113" s="186">
        <v>428</v>
      </c>
      <c r="C113" s="187">
        <v>5</v>
      </c>
      <c r="D113" s="186">
        <v>428</v>
      </c>
      <c r="E113" s="188">
        <v>6</v>
      </c>
      <c r="F113" s="189">
        <v>10</v>
      </c>
      <c r="G113" s="250"/>
      <c r="H113" s="186">
        <v>509</v>
      </c>
      <c r="I113" s="187">
        <v>5</v>
      </c>
      <c r="J113" s="186">
        <v>509</v>
      </c>
      <c r="K113" s="188">
        <v>6</v>
      </c>
      <c r="L113" s="189">
        <v>10</v>
      </c>
      <c r="M113" s="250"/>
      <c r="N113" s="186">
        <v>610</v>
      </c>
      <c r="O113" s="187">
        <v>5</v>
      </c>
      <c r="P113" s="186">
        <v>610</v>
      </c>
      <c r="Q113" s="188">
        <v>6</v>
      </c>
      <c r="R113" s="189"/>
      <c r="S113" s="284">
        <f t="shared" si="4"/>
        <v>5095</v>
      </c>
      <c r="T113" s="284">
        <f t="shared" si="5"/>
        <v>509</v>
      </c>
      <c r="U113" s="284">
        <f t="shared" si="6"/>
        <v>6</v>
      </c>
      <c r="V113" s="284">
        <f t="shared" si="7"/>
        <v>10</v>
      </c>
    </row>
    <row r="114" spans="2:22" ht="17.25" customHeight="1">
      <c r="B114" s="190">
        <v>428</v>
      </c>
      <c r="C114" s="191">
        <v>6</v>
      </c>
      <c r="D114" s="190">
        <v>428</v>
      </c>
      <c r="E114" s="192">
        <v>7</v>
      </c>
      <c r="F114" s="193">
        <v>11</v>
      </c>
      <c r="G114" s="250"/>
      <c r="H114" s="190">
        <v>509</v>
      </c>
      <c r="I114" s="191">
        <v>6</v>
      </c>
      <c r="J114" s="190">
        <v>509</v>
      </c>
      <c r="K114" s="192">
        <v>7</v>
      </c>
      <c r="L114" s="193"/>
      <c r="M114" s="250"/>
      <c r="N114" s="190">
        <v>610</v>
      </c>
      <c r="O114" s="191">
        <v>6</v>
      </c>
      <c r="P114" s="190">
        <v>610</v>
      </c>
      <c r="Q114" s="192">
        <v>7</v>
      </c>
      <c r="R114" s="193"/>
      <c r="S114" s="284">
        <f t="shared" si="4"/>
        <v>5096</v>
      </c>
      <c r="T114" s="284">
        <f t="shared" si="5"/>
        <v>509</v>
      </c>
      <c r="U114" s="284">
        <f t="shared" si="6"/>
        <v>7</v>
      </c>
      <c r="V114" s="284" t="str">
        <f t="shared" si="7"/>
        <v/>
      </c>
    </row>
    <row r="115" spans="2:22" ht="17.25" customHeight="1">
      <c r="B115" s="194">
        <v>428</v>
      </c>
      <c r="C115" s="195">
        <v>7</v>
      </c>
      <c r="D115" s="194">
        <v>428</v>
      </c>
      <c r="E115" s="196">
        <v>8</v>
      </c>
      <c r="F115" s="197">
        <v>10</v>
      </c>
      <c r="G115" s="250"/>
      <c r="H115" s="194">
        <v>509</v>
      </c>
      <c r="I115" s="195">
        <v>7</v>
      </c>
      <c r="J115" s="194">
        <v>509</v>
      </c>
      <c r="K115" s="196">
        <v>8</v>
      </c>
      <c r="L115" s="197"/>
      <c r="M115" s="250"/>
      <c r="N115" s="194">
        <v>610</v>
      </c>
      <c r="O115" s="195">
        <v>7</v>
      </c>
      <c r="P115" s="194">
        <v>610</v>
      </c>
      <c r="Q115" s="196">
        <v>8</v>
      </c>
      <c r="R115" s="197"/>
      <c r="S115" s="284">
        <f t="shared" si="4"/>
        <v>5097</v>
      </c>
      <c r="T115" s="284">
        <f t="shared" si="5"/>
        <v>509</v>
      </c>
      <c r="U115" s="284">
        <f t="shared" si="6"/>
        <v>8</v>
      </c>
      <c r="V115" s="284" t="str">
        <f t="shared" si="7"/>
        <v/>
      </c>
    </row>
    <row r="116" spans="2:22" ht="17.25" customHeight="1">
      <c r="B116" s="194">
        <v>428</v>
      </c>
      <c r="C116" s="195">
        <v>8</v>
      </c>
      <c r="D116" s="194">
        <v>428</v>
      </c>
      <c r="E116" s="196">
        <v>9</v>
      </c>
      <c r="F116" s="197">
        <v>12</v>
      </c>
      <c r="G116" s="250"/>
      <c r="H116" s="194">
        <v>509</v>
      </c>
      <c r="I116" s="195">
        <v>8</v>
      </c>
      <c r="J116" s="194">
        <v>509</v>
      </c>
      <c r="K116" s="196">
        <v>9</v>
      </c>
      <c r="L116" s="197"/>
      <c r="M116" s="250"/>
      <c r="N116" s="194">
        <v>610</v>
      </c>
      <c r="O116" s="195">
        <v>8</v>
      </c>
      <c r="P116" s="194">
        <v>610</v>
      </c>
      <c r="Q116" s="196">
        <v>9</v>
      </c>
      <c r="R116" s="197"/>
      <c r="S116" s="284">
        <f t="shared" si="4"/>
        <v>5098</v>
      </c>
      <c r="T116" s="284">
        <f t="shared" si="5"/>
        <v>509</v>
      </c>
      <c r="U116" s="284">
        <f t="shared" si="6"/>
        <v>9</v>
      </c>
      <c r="V116" s="284" t="str">
        <f t="shared" si="7"/>
        <v/>
      </c>
    </row>
    <row r="117" spans="2:22" ht="17.25" customHeight="1">
      <c r="B117" s="194">
        <v>428</v>
      </c>
      <c r="C117" s="195">
        <v>9</v>
      </c>
      <c r="D117" s="194">
        <v>428</v>
      </c>
      <c r="E117" s="196">
        <v>10</v>
      </c>
      <c r="F117" s="197">
        <v>11</v>
      </c>
      <c r="G117" s="250"/>
      <c r="H117" s="194">
        <v>509</v>
      </c>
      <c r="I117" s="195">
        <v>9</v>
      </c>
      <c r="J117" s="194">
        <v>509</v>
      </c>
      <c r="K117" s="196">
        <v>10</v>
      </c>
      <c r="L117" s="197"/>
      <c r="M117" s="250"/>
      <c r="N117" s="194">
        <v>610</v>
      </c>
      <c r="O117" s="195">
        <v>9</v>
      </c>
      <c r="P117" s="194">
        <v>610</v>
      </c>
      <c r="Q117" s="196">
        <v>10</v>
      </c>
      <c r="R117" s="197"/>
      <c r="S117" s="284">
        <f t="shared" si="4"/>
        <v>5099</v>
      </c>
      <c r="T117" s="284">
        <f t="shared" si="5"/>
        <v>509</v>
      </c>
      <c r="U117" s="284">
        <f t="shared" si="6"/>
        <v>10</v>
      </c>
      <c r="V117" s="284" t="str">
        <f t="shared" si="7"/>
        <v/>
      </c>
    </row>
    <row r="118" spans="2:22" ht="17.25" customHeight="1">
      <c r="B118" s="194">
        <v>428</v>
      </c>
      <c r="C118" s="195">
        <v>10</v>
      </c>
      <c r="D118" s="194">
        <v>428</v>
      </c>
      <c r="E118" s="196">
        <v>11</v>
      </c>
      <c r="F118" s="197">
        <v>10</v>
      </c>
      <c r="G118" s="250"/>
      <c r="H118" s="194">
        <v>509</v>
      </c>
      <c r="I118" s="195">
        <v>10</v>
      </c>
      <c r="J118" s="194">
        <v>509</v>
      </c>
      <c r="K118" s="196">
        <v>11</v>
      </c>
      <c r="L118" s="197"/>
      <c r="M118" s="250"/>
      <c r="N118" s="194">
        <v>610</v>
      </c>
      <c r="O118" s="195">
        <v>10</v>
      </c>
      <c r="P118" s="194">
        <v>610</v>
      </c>
      <c r="Q118" s="196">
        <v>11</v>
      </c>
      <c r="R118" s="197"/>
      <c r="S118" s="284">
        <f t="shared" si="4"/>
        <v>50910</v>
      </c>
      <c r="T118" s="284">
        <f t="shared" si="5"/>
        <v>509</v>
      </c>
      <c r="U118" s="284">
        <f t="shared" si="6"/>
        <v>11</v>
      </c>
      <c r="V118" s="284" t="str">
        <f t="shared" si="7"/>
        <v/>
      </c>
    </row>
    <row r="119" spans="2:22" ht="17.25" customHeight="1">
      <c r="B119" s="194">
        <v>428</v>
      </c>
      <c r="C119" s="195">
        <v>11</v>
      </c>
      <c r="D119" s="194">
        <v>428</v>
      </c>
      <c r="E119" s="196">
        <v>12</v>
      </c>
      <c r="F119" s="197">
        <v>12</v>
      </c>
      <c r="G119" s="250"/>
      <c r="H119" s="194">
        <v>509</v>
      </c>
      <c r="I119" s="195">
        <v>11</v>
      </c>
      <c r="J119" s="194">
        <v>509</v>
      </c>
      <c r="K119" s="196">
        <v>12</v>
      </c>
      <c r="L119" s="197"/>
      <c r="M119" s="250"/>
      <c r="N119" s="194">
        <v>610</v>
      </c>
      <c r="O119" s="195">
        <v>11</v>
      </c>
      <c r="P119" s="194">
        <v>610</v>
      </c>
      <c r="Q119" s="196">
        <v>12</v>
      </c>
      <c r="R119" s="197"/>
      <c r="S119" s="284">
        <f t="shared" si="4"/>
        <v>50911</v>
      </c>
      <c r="T119" s="284">
        <f t="shared" si="5"/>
        <v>509</v>
      </c>
      <c r="U119" s="284">
        <f t="shared" si="6"/>
        <v>12</v>
      </c>
      <c r="V119" s="284" t="str">
        <f t="shared" si="7"/>
        <v/>
      </c>
    </row>
    <row r="120" spans="2:22" ht="17.25" customHeight="1">
      <c r="B120" s="194">
        <v>428</v>
      </c>
      <c r="C120" s="195">
        <v>12</v>
      </c>
      <c r="D120" s="194">
        <v>429</v>
      </c>
      <c r="E120" s="196">
        <v>1</v>
      </c>
      <c r="F120" s="197">
        <v>10</v>
      </c>
      <c r="G120" s="250"/>
      <c r="H120" s="194">
        <v>509</v>
      </c>
      <c r="I120" s="195">
        <v>12</v>
      </c>
      <c r="J120" s="194">
        <v>510</v>
      </c>
      <c r="K120" s="196">
        <v>1</v>
      </c>
      <c r="L120" s="197"/>
      <c r="M120" s="250"/>
      <c r="N120" s="194">
        <v>610</v>
      </c>
      <c r="O120" s="195">
        <v>12</v>
      </c>
      <c r="P120" s="194">
        <v>611</v>
      </c>
      <c r="Q120" s="196">
        <v>1</v>
      </c>
      <c r="R120" s="197"/>
      <c r="S120" s="284">
        <f t="shared" si="4"/>
        <v>50912</v>
      </c>
      <c r="T120" s="284">
        <f t="shared" si="5"/>
        <v>510</v>
      </c>
      <c r="U120" s="284">
        <f t="shared" si="6"/>
        <v>1</v>
      </c>
      <c r="V120" s="284" t="str">
        <f t="shared" si="7"/>
        <v/>
      </c>
    </row>
    <row r="121" spans="2:22" ht="17.25" customHeight="1">
      <c r="B121" s="194">
        <v>429</v>
      </c>
      <c r="C121" s="195">
        <v>1</v>
      </c>
      <c r="D121" s="194">
        <v>429</v>
      </c>
      <c r="E121" s="196">
        <v>2</v>
      </c>
      <c r="F121" s="197">
        <v>10</v>
      </c>
      <c r="G121" s="250"/>
      <c r="H121" s="194">
        <v>510</v>
      </c>
      <c r="I121" s="195">
        <v>1</v>
      </c>
      <c r="J121" s="194">
        <v>510</v>
      </c>
      <c r="K121" s="196">
        <v>2</v>
      </c>
      <c r="L121" s="197"/>
      <c r="M121" s="250"/>
      <c r="N121" s="194">
        <v>611</v>
      </c>
      <c r="O121" s="195">
        <v>1</v>
      </c>
      <c r="P121" s="194">
        <v>611</v>
      </c>
      <c r="Q121" s="196">
        <v>2</v>
      </c>
      <c r="R121" s="197"/>
      <c r="S121" s="284">
        <f t="shared" si="4"/>
        <v>5101</v>
      </c>
      <c r="T121" s="284">
        <f t="shared" si="5"/>
        <v>510</v>
      </c>
      <c r="U121" s="284">
        <f t="shared" si="6"/>
        <v>2</v>
      </c>
      <c r="V121" s="284" t="str">
        <f t="shared" si="7"/>
        <v/>
      </c>
    </row>
    <row r="122" spans="2:22" ht="17.25" customHeight="1">
      <c r="B122" s="194">
        <v>429</v>
      </c>
      <c r="C122" s="195">
        <v>2</v>
      </c>
      <c r="D122" s="194">
        <v>429</v>
      </c>
      <c r="E122" s="196">
        <v>3</v>
      </c>
      <c r="F122" s="197">
        <v>10</v>
      </c>
      <c r="G122" s="250"/>
      <c r="H122" s="194">
        <v>510</v>
      </c>
      <c r="I122" s="195">
        <v>2</v>
      </c>
      <c r="J122" s="194">
        <v>510</v>
      </c>
      <c r="K122" s="196">
        <v>3</v>
      </c>
      <c r="L122" s="197"/>
      <c r="M122" s="250"/>
      <c r="N122" s="194">
        <v>611</v>
      </c>
      <c r="O122" s="195">
        <v>2</v>
      </c>
      <c r="P122" s="194">
        <v>611</v>
      </c>
      <c r="Q122" s="196">
        <v>3</v>
      </c>
      <c r="R122" s="197"/>
      <c r="S122" s="284">
        <f t="shared" si="4"/>
        <v>5102</v>
      </c>
      <c r="T122" s="284">
        <f t="shared" si="5"/>
        <v>510</v>
      </c>
      <c r="U122" s="284">
        <f t="shared" si="6"/>
        <v>3</v>
      </c>
      <c r="V122" s="284" t="str">
        <f t="shared" si="7"/>
        <v/>
      </c>
    </row>
    <row r="123" spans="2:22" ht="17.25" customHeight="1">
      <c r="B123" s="194">
        <v>429</v>
      </c>
      <c r="C123" s="195">
        <v>3</v>
      </c>
      <c r="D123" s="194">
        <v>429</v>
      </c>
      <c r="E123" s="196">
        <v>4</v>
      </c>
      <c r="F123" s="197">
        <v>10</v>
      </c>
      <c r="G123" s="250"/>
      <c r="H123" s="194">
        <v>510</v>
      </c>
      <c r="I123" s="195">
        <v>3</v>
      </c>
      <c r="J123" s="194">
        <v>510</v>
      </c>
      <c r="K123" s="196">
        <v>4</v>
      </c>
      <c r="L123" s="197"/>
      <c r="M123" s="250"/>
      <c r="N123" s="194">
        <v>611</v>
      </c>
      <c r="O123" s="195">
        <v>3</v>
      </c>
      <c r="P123" s="194">
        <v>611</v>
      </c>
      <c r="Q123" s="196">
        <v>4</v>
      </c>
      <c r="R123" s="197"/>
      <c r="S123" s="284">
        <f t="shared" si="4"/>
        <v>5103</v>
      </c>
      <c r="T123" s="284">
        <f t="shared" si="5"/>
        <v>510</v>
      </c>
      <c r="U123" s="284">
        <f t="shared" si="6"/>
        <v>4</v>
      </c>
      <c r="V123" s="284" t="str">
        <f t="shared" si="7"/>
        <v/>
      </c>
    </row>
    <row r="124" spans="2:22" ht="17.25" customHeight="1">
      <c r="B124" s="194">
        <v>429</v>
      </c>
      <c r="C124" s="195">
        <v>4</v>
      </c>
      <c r="D124" s="194">
        <v>429</v>
      </c>
      <c r="E124" s="196">
        <v>5</v>
      </c>
      <c r="F124" s="197">
        <v>10</v>
      </c>
      <c r="G124" s="250"/>
      <c r="H124" s="194">
        <v>510</v>
      </c>
      <c r="I124" s="195">
        <v>4</v>
      </c>
      <c r="J124" s="194">
        <v>510</v>
      </c>
      <c r="K124" s="196">
        <v>5</v>
      </c>
      <c r="L124" s="197"/>
      <c r="M124" s="250"/>
      <c r="N124" s="194">
        <v>611</v>
      </c>
      <c r="O124" s="195">
        <v>4</v>
      </c>
      <c r="P124" s="194">
        <v>611</v>
      </c>
      <c r="Q124" s="196">
        <v>5</v>
      </c>
      <c r="R124" s="197"/>
      <c r="S124" s="284">
        <f t="shared" si="4"/>
        <v>5104</v>
      </c>
      <c r="T124" s="284">
        <f t="shared" si="5"/>
        <v>510</v>
      </c>
      <c r="U124" s="284">
        <f t="shared" si="6"/>
        <v>5</v>
      </c>
      <c r="V124" s="284" t="str">
        <f t="shared" si="7"/>
        <v/>
      </c>
    </row>
    <row r="125" spans="2:22" ht="17.25" customHeight="1" thickBot="1">
      <c r="B125" s="198">
        <v>429</v>
      </c>
      <c r="C125" s="199">
        <v>5</v>
      </c>
      <c r="D125" s="198">
        <v>429</v>
      </c>
      <c r="E125" s="200">
        <v>6</v>
      </c>
      <c r="F125" s="201">
        <v>12</v>
      </c>
      <c r="G125" s="250"/>
      <c r="H125" s="198">
        <v>510</v>
      </c>
      <c r="I125" s="199">
        <v>5</v>
      </c>
      <c r="J125" s="198">
        <v>510</v>
      </c>
      <c r="K125" s="200">
        <v>6</v>
      </c>
      <c r="L125" s="201"/>
      <c r="M125" s="250"/>
      <c r="N125" s="198">
        <v>611</v>
      </c>
      <c r="O125" s="199">
        <v>5</v>
      </c>
      <c r="P125" s="198">
        <v>611</v>
      </c>
      <c r="Q125" s="200">
        <v>6</v>
      </c>
      <c r="R125" s="201"/>
      <c r="S125" s="284">
        <f t="shared" si="4"/>
        <v>5105</v>
      </c>
      <c r="T125" s="284">
        <f t="shared" si="5"/>
        <v>510</v>
      </c>
      <c r="U125" s="284">
        <f t="shared" si="6"/>
        <v>6</v>
      </c>
      <c r="V125" s="284" t="str">
        <f t="shared" si="7"/>
        <v/>
      </c>
    </row>
    <row r="126" spans="2:22" ht="17.25" customHeight="1">
      <c r="B126" s="178">
        <v>429</v>
      </c>
      <c r="C126" s="179">
        <v>6</v>
      </c>
      <c r="D126" s="178">
        <v>429</v>
      </c>
      <c r="E126" s="180">
        <v>7</v>
      </c>
      <c r="F126" s="181">
        <v>10</v>
      </c>
      <c r="G126" s="250"/>
      <c r="H126" s="178">
        <v>510</v>
      </c>
      <c r="I126" s="179">
        <v>6</v>
      </c>
      <c r="J126" s="178">
        <v>510</v>
      </c>
      <c r="K126" s="180">
        <v>7</v>
      </c>
      <c r="L126" s="181"/>
      <c r="M126" s="250"/>
      <c r="N126" s="178"/>
      <c r="O126" s="179"/>
      <c r="P126" s="178"/>
      <c r="Q126" s="180"/>
      <c r="R126" s="181"/>
      <c r="S126" s="284">
        <f t="shared" si="4"/>
        <v>5106</v>
      </c>
      <c r="T126" s="284">
        <f t="shared" si="5"/>
        <v>510</v>
      </c>
      <c r="U126" s="284">
        <f t="shared" si="6"/>
        <v>7</v>
      </c>
      <c r="V126" s="284" t="str">
        <f t="shared" si="7"/>
        <v/>
      </c>
    </row>
    <row r="127" spans="2:22" ht="17.25" customHeight="1">
      <c r="B127" s="182">
        <v>429</v>
      </c>
      <c r="C127" s="183">
        <v>7</v>
      </c>
      <c r="D127" s="182">
        <v>429</v>
      </c>
      <c r="E127" s="184">
        <v>8</v>
      </c>
      <c r="F127" s="185">
        <v>10</v>
      </c>
      <c r="G127" s="250"/>
      <c r="H127" s="182">
        <v>510</v>
      </c>
      <c r="I127" s="183">
        <v>7</v>
      </c>
      <c r="J127" s="182">
        <v>510</v>
      </c>
      <c r="K127" s="184">
        <v>8</v>
      </c>
      <c r="L127" s="185"/>
      <c r="M127" s="250"/>
      <c r="N127" s="182"/>
      <c r="O127" s="183"/>
      <c r="P127" s="182"/>
      <c r="Q127" s="184"/>
      <c r="R127" s="185"/>
      <c r="S127" s="284">
        <f t="shared" si="4"/>
        <v>5107</v>
      </c>
      <c r="T127" s="284">
        <f t="shared" si="5"/>
        <v>510</v>
      </c>
      <c r="U127" s="284">
        <f t="shared" si="6"/>
        <v>8</v>
      </c>
      <c r="V127" s="284" t="str">
        <f t="shared" si="7"/>
        <v/>
      </c>
    </row>
    <row r="128" spans="2:22" ht="17.25" customHeight="1">
      <c r="B128" s="182">
        <v>429</v>
      </c>
      <c r="C128" s="183">
        <v>8</v>
      </c>
      <c r="D128" s="182">
        <v>429</v>
      </c>
      <c r="E128" s="184">
        <v>9</v>
      </c>
      <c r="F128" s="185">
        <v>11</v>
      </c>
      <c r="G128" s="250"/>
      <c r="H128" s="182">
        <v>510</v>
      </c>
      <c r="I128" s="183">
        <v>8</v>
      </c>
      <c r="J128" s="182">
        <v>510</v>
      </c>
      <c r="K128" s="184">
        <v>9</v>
      </c>
      <c r="L128" s="185"/>
      <c r="M128" s="250"/>
      <c r="N128" s="182"/>
      <c r="O128" s="183"/>
      <c r="P128" s="182"/>
      <c r="Q128" s="184"/>
      <c r="R128" s="185"/>
      <c r="S128" s="284">
        <f t="shared" si="4"/>
        <v>5108</v>
      </c>
      <c r="T128" s="284">
        <f t="shared" si="5"/>
        <v>510</v>
      </c>
      <c r="U128" s="284">
        <f t="shared" si="6"/>
        <v>9</v>
      </c>
      <c r="V128" s="284" t="str">
        <f t="shared" si="7"/>
        <v/>
      </c>
    </row>
    <row r="129" spans="2:22" ht="17.25" customHeight="1">
      <c r="B129" s="182">
        <v>429</v>
      </c>
      <c r="C129" s="183">
        <v>9</v>
      </c>
      <c r="D129" s="182">
        <v>429</v>
      </c>
      <c r="E129" s="184">
        <v>10</v>
      </c>
      <c r="F129" s="185">
        <v>10</v>
      </c>
      <c r="G129" s="250"/>
      <c r="H129" s="182">
        <v>510</v>
      </c>
      <c r="I129" s="183">
        <v>9</v>
      </c>
      <c r="J129" s="182">
        <v>510</v>
      </c>
      <c r="K129" s="184">
        <v>10</v>
      </c>
      <c r="L129" s="185"/>
      <c r="M129" s="250"/>
      <c r="N129" s="182"/>
      <c r="O129" s="183"/>
      <c r="P129" s="182"/>
      <c r="Q129" s="184"/>
      <c r="R129" s="185"/>
      <c r="S129" s="284">
        <f t="shared" si="4"/>
        <v>5109</v>
      </c>
      <c r="T129" s="284">
        <f t="shared" si="5"/>
        <v>510</v>
      </c>
      <c r="U129" s="284">
        <f t="shared" si="6"/>
        <v>10</v>
      </c>
      <c r="V129" s="284" t="str">
        <f t="shared" si="7"/>
        <v/>
      </c>
    </row>
    <row r="130" spans="2:22" ht="17.25" customHeight="1">
      <c r="B130" s="182">
        <v>429</v>
      </c>
      <c r="C130" s="183">
        <v>10</v>
      </c>
      <c r="D130" s="182">
        <v>429</v>
      </c>
      <c r="E130" s="184">
        <v>11</v>
      </c>
      <c r="F130" s="185">
        <v>10</v>
      </c>
      <c r="G130" s="250"/>
      <c r="H130" s="182">
        <v>510</v>
      </c>
      <c r="I130" s="183">
        <v>10</v>
      </c>
      <c r="J130" s="182">
        <v>510</v>
      </c>
      <c r="K130" s="184">
        <v>11</v>
      </c>
      <c r="L130" s="185"/>
      <c r="M130" s="250"/>
      <c r="N130" s="182"/>
      <c r="O130" s="183"/>
      <c r="P130" s="182"/>
      <c r="Q130" s="184"/>
      <c r="R130" s="185"/>
      <c r="S130" s="284">
        <f t="shared" si="4"/>
        <v>51010</v>
      </c>
      <c r="T130" s="284">
        <f t="shared" si="5"/>
        <v>510</v>
      </c>
      <c r="U130" s="284">
        <f t="shared" si="6"/>
        <v>11</v>
      </c>
      <c r="V130" s="284" t="str">
        <f t="shared" si="7"/>
        <v/>
      </c>
    </row>
    <row r="131" spans="2:22" ht="17.25" customHeight="1">
      <c r="B131" s="182">
        <v>429</v>
      </c>
      <c r="C131" s="183">
        <v>11</v>
      </c>
      <c r="D131" s="182">
        <v>429</v>
      </c>
      <c r="E131" s="184">
        <v>12</v>
      </c>
      <c r="F131" s="185">
        <v>11</v>
      </c>
      <c r="G131" s="250"/>
      <c r="H131" s="182">
        <v>510</v>
      </c>
      <c r="I131" s="183">
        <v>11</v>
      </c>
      <c r="J131" s="182">
        <v>510</v>
      </c>
      <c r="K131" s="184">
        <v>12</v>
      </c>
      <c r="L131" s="185"/>
      <c r="M131" s="250"/>
      <c r="N131" s="182"/>
      <c r="O131" s="183"/>
      <c r="P131" s="182"/>
      <c r="Q131" s="184"/>
      <c r="R131" s="185"/>
      <c r="S131" s="284">
        <f t="shared" si="4"/>
        <v>51011</v>
      </c>
      <c r="T131" s="284">
        <f t="shared" si="5"/>
        <v>510</v>
      </c>
      <c r="U131" s="284">
        <f t="shared" si="6"/>
        <v>12</v>
      </c>
      <c r="V131" s="284" t="str">
        <f t="shared" si="7"/>
        <v/>
      </c>
    </row>
    <row r="132" spans="2:22" ht="17.25" customHeight="1">
      <c r="B132" s="182">
        <v>429</v>
      </c>
      <c r="C132" s="183">
        <v>12</v>
      </c>
      <c r="D132" s="182">
        <v>430</v>
      </c>
      <c r="E132" s="184">
        <v>1</v>
      </c>
      <c r="F132" s="185">
        <v>10</v>
      </c>
      <c r="G132" s="250"/>
      <c r="H132" s="182">
        <v>510</v>
      </c>
      <c r="I132" s="183">
        <v>12</v>
      </c>
      <c r="J132" s="182">
        <v>511</v>
      </c>
      <c r="K132" s="184">
        <v>1</v>
      </c>
      <c r="L132" s="185"/>
      <c r="M132" s="250"/>
      <c r="N132" s="182"/>
      <c r="O132" s="183"/>
      <c r="P132" s="182"/>
      <c r="Q132" s="184"/>
      <c r="R132" s="185"/>
      <c r="S132" s="284">
        <f t="shared" si="4"/>
        <v>51012</v>
      </c>
      <c r="T132" s="284">
        <f t="shared" si="5"/>
        <v>511</v>
      </c>
      <c r="U132" s="284">
        <f t="shared" si="6"/>
        <v>1</v>
      </c>
      <c r="V132" s="284" t="str">
        <f t="shared" si="7"/>
        <v/>
      </c>
    </row>
    <row r="133" spans="2:22" ht="17.25" customHeight="1">
      <c r="B133" s="182">
        <v>430</v>
      </c>
      <c r="C133" s="183">
        <v>1</v>
      </c>
      <c r="D133" s="182">
        <v>430</v>
      </c>
      <c r="E133" s="184">
        <v>2</v>
      </c>
      <c r="F133" s="185">
        <v>13</v>
      </c>
      <c r="G133" s="250"/>
      <c r="H133" s="182">
        <v>511</v>
      </c>
      <c r="I133" s="183">
        <v>1</v>
      </c>
      <c r="J133" s="182">
        <v>511</v>
      </c>
      <c r="K133" s="184">
        <v>2</v>
      </c>
      <c r="L133" s="185"/>
      <c r="M133" s="250"/>
      <c r="N133" s="182"/>
      <c r="O133" s="183"/>
      <c r="P133" s="182"/>
      <c r="Q133" s="184"/>
      <c r="R133" s="185"/>
      <c r="S133" s="284">
        <f t="shared" si="4"/>
        <v>5111</v>
      </c>
      <c r="T133" s="284">
        <f t="shared" si="5"/>
        <v>511</v>
      </c>
      <c r="U133" s="284">
        <f t="shared" si="6"/>
        <v>2</v>
      </c>
      <c r="V133" s="284" t="str">
        <f t="shared" si="7"/>
        <v/>
      </c>
    </row>
    <row r="134" spans="2:22" ht="17.25" customHeight="1">
      <c r="B134" s="182">
        <v>430</v>
      </c>
      <c r="C134" s="183">
        <v>2</v>
      </c>
      <c r="D134" s="182">
        <v>430</v>
      </c>
      <c r="E134" s="184">
        <v>3</v>
      </c>
      <c r="F134" s="185">
        <v>12</v>
      </c>
      <c r="G134" s="250"/>
      <c r="H134" s="182">
        <v>511</v>
      </c>
      <c r="I134" s="183">
        <v>2</v>
      </c>
      <c r="J134" s="182">
        <v>511</v>
      </c>
      <c r="K134" s="184">
        <v>3</v>
      </c>
      <c r="L134" s="185"/>
      <c r="M134" s="250"/>
      <c r="N134" s="182"/>
      <c r="O134" s="183"/>
      <c r="P134" s="182"/>
      <c r="Q134" s="184"/>
      <c r="R134" s="185"/>
      <c r="S134" s="284">
        <f t="shared" si="4"/>
        <v>5112</v>
      </c>
      <c r="T134" s="284">
        <f t="shared" si="5"/>
        <v>511</v>
      </c>
      <c r="U134" s="284">
        <f t="shared" si="6"/>
        <v>3</v>
      </c>
      <c r="V134" s="284" t="str">
        <f t="shared" si="7"/>
        <v/>
      </c>
    </row>
    <row r="135" spans="2:22" ht="17.25" customHeight="1">
      <c r="B135" s="182">
        <v>430</v>
      </c>
      <c r="C135" s="183">
        <v>3</v>
      </c>
      <c r="D135" s="182">
        <v>430</v>
      </c>
      <c r="E135" s="184">
        <v>4</v>
      </c>
      <c r="F135" s="185">
        <v>10</v>
      </c>
      <c r="G135" s="250"/>
      <c r="H135" s="182">
        <v>511</v>
      </c>
      <c r="I135" s="183">
        <v>3</v>
      </c>
      <c r="J135" s="182">
        <v>511</v>
      </c>
      <c r="K135" s="184">
        <v>4</v>
      </c>
      <c r="L135" s="185"/>
      <c r="M135" s="250"/>
      <c r="N135" s="182"/>
      <c r="O135" s="183"/>
      <c r="P135" s="182"/>
      <c r="Q135" s="184"/>
      <c r="R135" s="185"/>
      <c r="S135" s="284">
        <f t="shared" ref="S135:S198" si="8">IF(INDEX(C135:O135,MATCH($X$11,$B$2:$R$2,0))="","",(INDEX(B135:N135,MATCH($X$11,$B$2:$R$2,0))&amp;INDEX(C135:O135,MATCH($X$11,$B$2:$R$2,0)))*1)</f>
        <v>5113</v>
      </c>
      <c r="T135" s="284">
        <f t="shared" ref="T135:T198" si="9">INDEX(D135:P135,MATCH($X$11,$B$2:$R$2,0))</f>
        <v>511</v>
      </c>
      <c r="U135" s="284">
        <f t="shared" ref="U135:U198" si="10">INDEX(E135:Q135,MATCH($X$11,$B$2:$R$2,0))</f>
        <v>4</v>
      </c>
      <c r="V135" s="284" t="str">
        <f t="shared" ref="V135:V198" si="11">IF(INDEX(F135:R135,MATCH($X$11,$B$2:$R$2,0))-0=0,"",INDEX(F135:R135,MATCH($X$11,$B$2:$R$2,0)))</f>
        <v/>
      </c>
    </row>
    <row r="136" spans="2:22" ht="17.25" customHeight="1">
      <c r="B136" s="182">
        <v>430</v>
      </c>
      <c r="C136" s="183">
        <v>4</v>
      </c>
      <c r="D136" s="182">
        <v>430</v>
      </c>
      <c r="E136" s="184">
        <v>5</v>
      </c>
      <c r="F136" s="185">
        <v>10</v>
      </c>
      <c r="G136" s="250"/>
      <c r="H136" s="182">
        <v>511</v>
      </c>
      <c r="I136" s="183">
        <v>4</v>
      </c>
      <c r="J136" s="182">
        <v>511</v>
      </c>
      <c r="K136" s="184">
        <v>5</v>
      </c>
      <c r="L136" s="185"/>
      <c r="M136" s="250"/>
      <c r="N136" s="182"/>
      <c r="O136" s="183"/>
      <c r="P136" s="182"/>
      <c r="Q136" s="184"/>
      <c r="R136" s="185"/>
      <c r="S136" s="284">
        <f t="shared" si="8"/>
        <v>5114</v>
      </c>
      <c r="T136" s="284">
        <f t="shared" si="9"/>
        <v>511</v>
      </c>
      <c r="U136" s="284">
        <f t="shared" si="10"/>
        <v>5</v>
      </c>
      <c r="V136" s="284" t="str">
        <f t="shared" si="11"/>
        <v/>
      </c>
    </row>
    <row r="137" spans="2:22" ht="17.25" customHeight="1" thickBot="1">
      <c r="B137" s="202">
        <v>430</v>
      </c>
      <c r="C137" s="203">
        <v>5</v>
      </c>
      <c r="D137" s="202">
        <v>430</v>
      </c>
      <c r="E137" s="204">
        <v>6</v>
      </c>
      <c r="F137" s="205">
        <v>11</v>
      </c>
      <c r="G137" s="250"/>
      <c r="H137" s="202">
        <v>511</v>
      </c>
      <c r="I137" s="203">
        <v>5</v>
      </c>
      <c r="J137" s="202">
        <v>511</v>
      </c>
      <c r="K137" s="204">
        <v>6</v>
      </c>
      <c r="L137" s="205"/>
      <c r="M137" s="250"/>
      <c r="N137" s="202"/>
      <c r="O137" s="203"/>
      <c r="P137" s="202"/>
      <c r="Q137" s="204"/>
      <c r="R137" s="205"/>
      <c r="S137" s="284">
        <f t="shared" si="8"/>
        <v>5115</v>
      </c>
      <c r="T137" s="284">
        <f t="shared" si="9"/>
        <v>511</v>
      </c>
      <c r="U137" s="284">
        <f t="shared" si="10"/>
        <v>6</v>
      </c>
      <c r="V137" s="284" t="str">
        <f t="shared" si="11"/>
        <v/>
      </c>
    </row>
    <row r="138" spans="2:22" ht="17.25" customHeight="1">
      <c r="B138" s="166">
        <v>430</v>
      </c>
      <c r="C138" s="167">
        <v>6</v>
      </c>
      <c r="D138" s="166">
        <v>430</v>
      </c>
      <c r="E138" s="168">
        <v>7</v>
      </c>
      <c r="F138" s="169">
        <v>10</v>
      </c>
      <c r="G138" s="250"/>
      <c r="H138" s="166"/>
      <c r="I138" s="167"/>
      <c r="J138" s="166"/>
      <c r="K138" s="168"/>
      <c r="L138" s="169"/>
      <c r="M138" s="250"/>
      <c r="N138" s="166"/>
      <c r="O138" s="167"/>
      <c r="P138" s="166"/>
      <c r="Q138" s="168"/>
      <c r="R138" s="169"/>
      <c r="S138" s="284" t="str">
        <f t="shared" si="8"/>
        <v/>
      </c>
      <c r="T138" s="284">
        <f t="shared" si="9"/>
        <v>0</v>
      </c>
      <c r="U138" s="284">
        <f t="shared" si="10"/>
        <v>0</v>
      </c>
      <c r="V138" s="284" t="str">
        <f t="shared" si="11"/>
        <v/>
      </c>
    </row>
    <row r="139" spans="2:22" ht="17.25" customHeight="1">
      <c r="B139" s="170">
        <v>430</v>
      </c>
      <c r="C139" s="171">
        <v>7</v>
      </c>
      <c r="D139" s="170">
        <v>430</v>
      </c>
      <c r="E139" s="172">
        <v>8</v>
      </c>
      <c r="F139" s="173">
        <v>10</v>
      </c>
      <c r="G139" s="250"/>
      <c r="H139" s="170"/>
      <c r="I139" s="171"/>
      <c r="J139" s="170"/>
      <c r="K139" s="172"/>
      <c r="L139" s="173"/>
      <c r="M139" s="250"/>
      <c r="N139" s="170"/>
      <c r="O139" s="171"/>
      <c r="P139" s="170"/>
      <c r="Q139" s="172"/>
      <c r="R139" s="173"/>
      <c r="S139" s="284" t="str">
        <f t="shared" si="8"/>
        <v/>
      </c>
      <c r="T139" s="284">
        <f t="shared" si="9"/>
        <v>0</v>
      </c>
      <c r="U139" s="284">
        <f t="shared" si="10"/>
        <v>0</v>
      </c>
      <c r="V139" s="284" t="str">
        <f t="shared" si="11"/>
        <v/>
      </c>
    </row>
    <row r="140" spans="2:22" ht="17.25" customHeight="1">
      <c r="B140" s="170">
        <v>430</v>
      </c>
      <c r="C140" s="171">
        <v>8</v>
      </c>
      <c r="D140" s="170">
        <v>430</v>
      </c>
      <c r="E140" s="172">
        <v>9</v>
      </c>
      <c r="F140" s="173">
        <v>10</v>
      </c>
      <c r="G140" s="250"/>
      <c r="H140" s="170"/>
      <c r="I140" s="171"/>
      <c r="J140" s="170"/>
      <c r="K140" s="172"/>
      <c r="L140" s="173"/>
      <c r="M140" s="250"/>
      <c r="N140" s="170"/>
      <c r="O140" s="171"/>
      <c r="P140" s="170"/>
      <c r="Q140" s="172"/>
      <c r="R140" s="173"/>
      <c r="S140" s="284" t="str">
        <f t="shared" si="8"/>
        <v/>
      </c>
      <c r="T140" s="284">
        <f t="shared" si="9"/>
        <v>0</v>
      </c>
      <c r="U140" s="284">
        <f t="shared" si="10"/>
        <v>0</v>
      </c>
      <c r="V140" s="284" t="str">
        <f t="shared" si="11"/>
        <v/>
      </c>
    </row>
    <row r="141" spans="2:22" ht="17.25" customHeight="1">
      <c r="B141" s="170">
        <v>430</v>
      </c>
      <c r="C141" s="171">
        <v>9</v>
      </c>
      <c r="D141" s="170">
        <v>430</v>
      </c>
      <c r="E141" s="172">
        <v>10</v>
      </c>
      <c r="F141" s="173">
        <v>10</v>
      </c>
      <c r="G141" s="250"/>
      <c r="H141" s="170"/>
      <c r="I141" s="171"/>
      <c r="J141" s="170"/>
      <c r="K141" s="172"/>
      <c r="L141" s="173"/>
      <c r="M141" s="250"/>
      <c r="N141" s="170"/>
      <c r="O141" s="171"/>
      <c r="P141" s="170"/>
      <c r="Q141" s="172"/>
      <c r="R141" s="173"/>
      <c r="S141" s="284" t="str">
        <f t="shared" si="8"/>
        <v/>
      </c>
      <c r="T141" s="284">
        <f t="shared" si="9"/>
        <v>0</v>
      </c>
      <c r="U141" s="284">
        <f t="shared" si="10"/>
        <v>0</v>
      </c>
      <c r="V141" s="284" t="str">
        <f t="shared" si="11"/>
        <v/>
      </c>
    </row>
    <row r="142" spans="2:22" ht="17.25" customHeight="1">
      <c r="B142" s="170">
        <v>430</v>
      </c>
      <c r="C142" s="171">
        <v>10</v>
      </c>
      <c r="D142" s="170">
        <v>430</v>
      </c>
      <c r="E142" s="172">
        <v>11</v>
      </c>
      <c r="F142" s="173">
        <v>12</v>
      </c>
      <c r="G142" s="250"/>
      <c r="H142" s="170"/>
      <c r="I142" s="171"/>
      <c r="J142" s="170"/>
      <c r="K142" s="172"/>
      <c r="L142" s="173"/>
      <c r="M142" s="250"/>
      <c r="N142" s="170"/>
      <c r="O142" s="171"/>
      <c r="P142" s="170"/>
      <c r="Q142" s="172"/>
      <c r="R142" s="173"/>
      <c r="S142" s="284" t="str">
        <f t="shared" si="8"/>
        <v/>
      </c>
      <c r="T142" s="284">
        <f t="shared" si="9"/>
        <v>0</v>
      </c>
      <c r="U142" s="284">
        <f t="shared" si="10"/>
        <v>0</v>
      </c>
      <c r="V142" s="284" t="str">
        <f t="shared" si="11"/>
        <v/>
      </c>
    </row>
    <row r="143" spans="2:22" ht="17.25" customHeight="1">
      <c r="B143" s="170">
        <v>430</v>
      </c>
      <c r="C143" s="171">
        <v>11</v>
      </c>
      <c r="D143" s="170">
        <v>430</v>
      </c>
      <c r="E143" s="172">
        <v>12</v>
      </c>
      <c r="F143" s="173">
        <v>10</v>
      </c>
      <c r="G143" s="250"/>
      <c r="H143" s="170"/>
      <c r="I143" s="171"/>
      <c r="J143" s="170"/>
      <c r="K143" s="172"/>
      <c r="L143" s="173"/>
      <c r="M143" s="250"/>
      <c r="N143" s="170"/>
      <c r="O143" s="171"/>
      <c r="P143" s="170"/>
      <c r="Q143" s="172"/>
      <c r="R143" s="173"/>
      <c r="S143" s="284" t="str">
        <f t="shared" si="8"/>
        <v/>
      </c>
      <c r="T143" s="284">
        <f t="shared" si="9"/>
        <v>0</v>
      </c>
      <c r="U143" s="284">
        <f t="shared" si="10"/>
        <v>0</v>
      </c>
      <c r="V143" s="284" t="str">
        <f t="shared" si="11"/>
        <v/>
      </c>
    </row>
    <row r="144" spans="2:22" ht="17.25" customHeight="1">
      <c r="B144" s="170">
        <v>430</v>
      </c>
      <c r="C144" s="171">
        <v>12</v>
      </c>
      <c r="D144" s="170">
        <v>431</v>
      </c>
      <c r="E144" s="172">
        <v>1</v>
      </c>
      <c r="F144" s="173">
        <v>10</v>
      </c>
      <c r="G144" s="250"/>
      <c r="H144" s="170"/>
      <c r="I144" s="171"/>
      <c r="J144" s="170"/>
      <c r="K144" s="172"/>
      <c r="L144" s="173"/>
      <c r="M144" s="250"/>
      <c r="N144" s="170"/>
      <c r="O144" s="171"/>
      <c r="P144" s="170"/>
      <c r="Q144" s="172"/>
      <c r="R144" s="173"/>
      <c r="S144" s="284" t="str">
        <f t="shared" si="8"/>
        <v/>
      </c>
      <c r="T144" s="284">
        <f t="shared" si="9"/>
        <v>0</v>
      </c>
      <c r="U144" s="284">
        <f t="shared" si="10"/>
        <v>0</v>
      </c>
      <c r="V144" s="284" t="str">
        <f t="shared" si="11"/>
        <v/>
      </c>
    </row>
    <row r="145" spans="2:22" ht="17.25" customHeight="1">
      <c r="B145" s="170">
        <v>431</v>
      </c>
      <c r="C145" s="171">
        <v>1</v>
      </c>
      <c r="D145" s="170">
        <v>431</v>
      </c>
      <c r="E145" s="172">
        <v>2</v>
      </c>
      <c r="F145" s="173">
        <v>12</v>
      </c>
      <c r="G145" s="250"/>
      <c r="H145" s="170"/>
      <c r="I145" s="171"/>
      <c r="J145" s="170"/>
      <c r="K145" s="172"/>
      <c r="L145" s="173"/>
      <c r="M145" s="250"/>
      <c r="N145" s="170"/>
      <c r="O145" s="171"/>
      <c r="P145" s="170"/>
      <c r="Q145" s="172"/>
      <c r="R145" s="173"/>
      <c r="S145" s="284" t="str">
        <f t="shared" si="8"/>
        <v/>
      </c>
      <c r="T145" s="284">
        <f t="shared" si="9"/>
        <v>0</v>
      </c>
      <c r="U145" s="284">
        <f t="shared" si="10"/>
        <v>0</v>
      </c>
      <c r="V145" s="284" t="str">
        <f t="shared" si="11"/>
        <v/>
      </c>
    </row>
    <row r="146" spans="2:22" ht="17.25" customHeight="1">
      <c r="B146" s="170">
        <v>431</v>
      </c>
      <c r="C146" s="171">
        <v>2</v>
      </c>
      <c r="D146" s="170">
        <v>431</v>
      </c>
      <c r="E146" s="172">
        <v>3</v>
      </c>
      <c r="F146" s="173">
        <v>11</v>
      </c>
      <c r="G146" s="250"/>
      <c r="H146" s="170"/>
      <c r="I146" s="171"/>
      <c r="J146" s="170"/>
      <c r="K146" s="172"/>
      <c r="L146" s="173"/>
      <c r="M146" s="250"/>
      <c r="N146" s="170"/>
      <c r="O146" s="171"/>
      <c r="P146" s="170"/>
      <c r="Q146" s="172"/>
      <c r="R146" s="173"/>
      <c r="S146" s="284" t="str">
        <f t="shared" si="8"/>
        <v/>
      </c>
      <c r="T146" s="284">
        <f t="shared" si="9"/>
        <v>0</v>
      </c>
      <c r="U146" s="284">
        <f t="shared" si="10"/>
        <v>0</v>
      </c>
      <c r="V146" s="284" t="str">
        <f t="shared" si="11"/>
        <v/>
      </c>
    </row>
    <row r="147" spans="2:22" ht="17.25" customHeight="1">
      <c r="B147" s="170">
        <v>431</v>
      </c>
      <c r="C147" s="171">
        <v>3</v>
      </c>
      <c r="D147" s="170">
        <v>431</v>
      </c>
      <c r="E147" s="172">
        <v>4</v>
      </c>
      <c r="F147" s="173">
        <v>10</v>
      </c>
      <c r="G147" s="250"/>
      <c r="H147" s="170"/>
      <c r="I147" s="171"/>
      <c r="J147" s="170"/>
      <c r="K147" s="172"/>
      <c r="L147" s="173"/>
      <c r="M147" s="250"/>
      <c r="N147" s="170"/>
      <c r="O147" s="171"/>
      <c r="P147" s="170"/>
      <c r="Q147" s="172"/>
      <c r="R147" s="173"/>
      <c r="S147" s="284" t="str">
        <f t="shared" si="8"/>
        <v/>
      </c>
      <c r="T147" s="284">
        <f t="shared" si="9"/>
        <v>0</v>
      </c>
      <c r="U147" s="284">
        <f t="shared" si="10"/>
        <v>0</v>
      </c>
      <c r="V147" s="284" t="str">
        <f t="shared" si="11"/>
        <v/>
      </c>
    </row>
    <row r="148" spans="2:22" ht="17.25" customHeight="1">
      <c r="B148" s="170">
        <v>431</v>
      </c>
      <c r="C148" s="171">
        <v>4</v>
      </c>
      <c r="D148" s="170">
        <v>501</v>
      </c>
      <c r="E148" s="172">
        <v>5</v>
      </c>
      <c r="F148" s="173">
        <v>10</v>
      </c>
      <c r="G148" s="250"/>
      <c r="H148" s="170"/>
      <c r="I148" s="171"/>
      <c r="J148" s="170"/>
      <c r="K148" s="172"/>
      <c r="L148" s="173"/>
      <c r="M148" s="250"/>
      <c r="N148" s="170"/>
      <c r="O148" s="171"/>
      <c r="P148" s="170"/>
      <c r="Q148" s="172"/>
      <c r="R148" s="173"/>
      <c r="S148" s="284" t="str">
        <f t="shared" si="8"/>
        <v/>
      </c>
      <c r="T148" s="284">
        <f t="shared" si="9"/>
        <v>0</v>
      </c>
      <c r="U148" s="284">
        <f t="shared" si="10"/>
        <v>0</v>
      </c>
      <c r="V148" s="284" t="str">
        <f t="shared" si="11"/>
        <v/>
      </c>
    </row>
    <row r="149" spans="2:22" ht="17.25" customHeight="1" thickBot="1">
      <c r="B149" s="174">
        <v>431</v>
      </c>
      <c r="C149" s="175">
        <v>5</v>
      </c>
      <c r="D149" s="174">
        <v>501</v>
      </c>
      <c r="E149" s="176">
        <v>6</v>
      </c>
      <c r="F149" s="177">
        <v>10</v>
      </c>
      <c r="G149" s="250"/>
      <c r="H149" s="174"/>
      <c r="I149" s="175"/>
      <c r="J149" s="174"/>
      <c r="K149" s="176"/>
      <c r="L149" s="177"/>
      <c r="M149" s="250"/>
      <c r="N149" s="174"/>
      <c r="O149" s="175"/>
      <c r="P149" s="174"/>
      <c r="Q149" s="176"/>
      <c r="R149" s="177"/>
      <c r="S149" s="284" t="str">
        <f t="shared" si="8"/>
        <v/>
      </c>
      <c r="T149" s="284">
        <f t="shared" si="9"/>
        <v>0</v>
      </c>
      <c r="U149" s="284">
        <f t="shared" si="10"/>
        <v>0</v>
      </c>
      <c r="V149" s="284" t="str">
        <f t="shared" si="11"/>
        <v/>
      </c>
    </row>
    <row r="150" spans="2:22" ht="17.25" customHeight="1">
      <c r="B150" s="154"/>
      <c r="C150" s="155"/>
      <c r="D150" s="154"/>
      <c r="E150" s="156"/>
      <c r="F150" s="157"/>
      <c r="G150" s="250"/>
      <c r="H150" s="154"/>
      <c r="I150" s="155"/>
      <c r="J150" s="154"/>
      <c r="K150" s="156"/>
      <c r="L150" s="157"/>
      <c r="M150" s="250"/>
      <c r="N150" s="154"/>
      <c r="O150" s="155"/>
      <c r="P150" s="154"/>
      <c r="Q150" s="156"/>
      <c r="R150" s="157"/>
      <c r="S150" s="284" t="str">
        <f t="shared" si="8"/>
        <v/>
      </c>
      <c r="T150" s="284">
        <f t="shared" si="9"/>
        <v>0</v>
      </c>
      <c r="U150" s="284">
        <f t="shared" si="10"/>
        <v>0</v>
      </c>
      <c r="V150" s="284" t="str">
        <f t="shared" si="11"/>
        <v/>
      </c>
    </row>
    <row r="151" spans="2:22" ht="17.25" customHeight="1">
      <c r="B151" s="158"/>
      <c r="C151" s="159"/>
      <c r="D151" s="158"/>
      <c r="E151" s="160"/>
      <c r="F151" s="161"/>
      <c r="G151" s="250"/>
      <c r="H151" s="158"/>
      <c r="I151" s="159"/>
      <c r="J151" s="158"/>
      <c r="K151" s="160"/>
      <c r="L151" s="161"/>
      <c r="M151" s="250"/>
      <c r="N151" s="158"/>
      <c r="O151" s="159"/>
      <c r="P151" s="158"/>
      <c r="Q151" s="160"/>
      <c r="R151" s="161"/>
      <c r="S151" s="284" t="str">
        <f t="shared" si="8"/>
        <v/>
      </c>
      <c r="T151" s="284">
        <f t="shared" si="9"/>
        <v>0</v>
      </c>
      <c r="U151" s="284">
        <f t="shared" si="10"/>
        <v>0</v>
      </c>
      <c r="V151" s="284" t="str">
        <f t="shared" si="11"/>
        <v/>
      </c>
    </row>
    <row r="152" spans="2:22" ht="17.25" customHeight="1">
      <c r="B152" s="158"/>
      <c r="C152" s="159"/>
      <c r="D152" s="158"/>
      <c r="E152" s="160"/>
      <c r="F152" s="161"/>
      <c r="G152" s="250"/>
      <c r="H152" s="158"/>
      <c r="I152" s="159"/>
      <c r="J152" s="158"/>
      <c r="K152" s="160"/>
      <c r="L152" s="161"/>
      <c r="M152" s="250"/>
      <c r="N152" s="158"/>
      <c r="O152" s="159"/>
      <c r="P152" s="158"/>
      <c r="Q152" s="160"/>
      <c r="R152" s="161"/>
      <c r="S152" s="284" t="str">
        <f t="shared" si="8"/>
        <v/>
      </c>
      <c r="T152" s="284">
        <f t="shared" si="9"/>
        <v>0</v>
      </c>
      <c r="U152" s="284">
        <f t="shared" si="10"/>
        <v>0</v>
      </c>
      <c r="V152" s="284" t="str">
        <f t="shared" si="11"/>
        <v/>
      </c>
    </row>
    <row r="153" spans="2:22" ht="17.25" customHeight="1">
      <c r="B153" s="158"/>
      <c r="C153" s="159"/>
      <c r="D153" s="158"/>
      <c r="E153" s="160"/>
      <c r="F153" s="161"/>
      <c r="G153" s="250"/>
      <c r="H153" s="158"/>
      <c r="I153" s="159"/>
      <c r="J153" s="158"/>
      <c r="K153" s="160"/>
      <c r="L153" s="161"/>
      <c r="M153" s="250"/>
      <c r="N153" s="158"/>
      <c r="O153" s="159"/>
      <c r="P153" s="158"/>
      <c r="Q153" s="160"/>
      <c r="R153" s="161"/>
      <c r="S153" s="284" t="str">
        <f t="shared" si="8"/>
        <v/>
      </c>
      <c r="T153" s="284">
        <f t="shared" si="9"/>
        <v>0</v>
      </c>
      <c r="U153" s="284">
        <f t="shared" si="10"/>
        <v>0</v>
      </c>
      <c r="V153" s="284" t="str">
        <f t="shared" si="11"/>
        <v/>
      </c>
    </row>
    <row r="154" spans="2:22" ht="17.25" customHeight="1">
      <c r="B154" s="158"/>
      <c r="C154" s="159"/>
      <c r="D154" s="158"/>
      <c r="E154" s="160"/>
      <c r="F154" s="161"/>
      <c r="G154" s="250"/>
      <c r="H154" s="158"/>
      <c r="I154" s="159"/>
      <c r="J154" s="158"/>
      <c r="K154" s="160"/>
      <c r="L154" s="161"/>
      <c r="M154" s="250"/>
      <c r="N154" s="158"/>
      <c r="O154" s="159"/>
      <c r="P154" s="158"/>
      <c r="Q154" s="160"/>
      <c r="R154" s="161"/>
      <c r="S154" s="284" t="str">
        <f t="shared" si="8"/>
        <v/>
      </c>
      <c r="T154" s="284">
        <f t="shared" si="9"/>
        <v>0</v>
      </c>
      <c r="U154" s="284">
        <f t="shared" si="10"/>
        <v>0</v>
      </c>
      <c r="V154" s="284" t="str">
        <f t="shared" si="11"/>
        <v/>
      </c>
    </row>
    <row r="155" spans="2:22" ht="17.25" customHeight="1">
      <c r="B155" s="158"/>
      <c r="C155" s="159"/>
      <c r="D155" s="158"/>
      <c r="E155" s="160"/>
      <c r="F155" s="161"/>
      <c r="G155" s="250"/>
      <c r="H155" s="158"/>
      <c r="I155" s="159"/>
      <c r="J155" s="158"/>
      <c r="K155" s="160"/>
      <c r="L155" s="161"/>
      <c r="M155" s="250"/>
      <c r="N155" s="158"/>
      <c r="O155" s="159"/>
      <c r="P155" s="158"/>
      <c r="Q155" s="160"/>
      <c r="R155" s="161"/>
      <c r="S155" s="284" t="str">
        <f t="shared" si="8"/>
        <v/>
      </c>
      <c r="T155" s="284">
        <f t="shared" si="9"/>
        <v>0</v>
      </c>
      <c r="U155" s="284">
        <f t="shared" si="10"/>
        <v>0</v>
      </c>
      <c r="V155" s="284" t="str">
        <f t="shared" si="11"/>
        <v/>
      </c>
    </row>
    <row r="156" spans="2:22" ht="17.25" customHeight="1">
      <c r="B156" s="158"/>
      <c r="C156" s="159"/>
      <c r="D156" s="158"/>
      <c r="E156" s="160"/>
      <c r="F156" s="161"/>
      <c r="G156" s="250"/>
      <c r="H156" s="158"/>
      <c r="I156" s="159"/>
      <c r="J156" s="158"/>
      <c r="K156" s="160"/>
      <c r="L156" s="161"/>
      <c r="M156" s="250"/>
      <c r="N156" s="158"/>
      <c r="O156" s="159"/>
      <c r="P156" s="158"/>
      <c r="Q156" s="160"/>
      <c r="R156" s="161"/>
      <c r="S156" s="284" t="str">
        <f t="shared" si="8"/>
        <v/>
      </c>
      <c r="T156" s="284">
        <f t="shared" si="9"/>
        <v>0</v>
      </c>
      <c r="U156" s="284">
        <f t="shared" si="10"/>
        <v>0</v>
      </c>
      <c r="V156" s="284" t="str">
        <f t="shared" si="11"/>
        <v/>
      </c>
    </row>
    <row r="157" spans="2:22" ht="17.25" customHeight="1">
      <c r="B157" s="158"/>
      <c r="C157" s="159"/>
      <c r="D157" s="158"/>
      <c r="E157" s="160"/>
      <c r="F157" s="161"/>
      <c r="G157" s="250"/>
      <c r="H157" s="158"/>
      <c r="I157" s="159"/>
      <c r="J157" s="158"/>
      <c r="K157" s="160"/>
      <c r="L157" s="161"/>
      <c r="M157" s="250"/>
      <c r="N157" s="158"/>
      <c r="O157" s="159"/>
      <c r="P157" s="158"/>
      <c r="Q157" s="160"/>
      <c r="R157" s="161"/>
      <c r="S157" s="284" t="str">
        <f t="shared" si="8"/>
        <v/>
      </c>
      <c r="T157" s="284">
        <f t="shared" si="9"/>
        <v>0</v>
      </c>
      <c r="U157" s="284">
        <f t="shared" si="10"/>
        <v>0</v>
      </c>
      <c r="V157" s="284" t="str">
        <f t="shared" si="11"/>
        <v/>
      </c>
    </row>
    <row r="158" spans="2:22" ht="17.25" customHeight="1">
      <c r="B158" s="158"/>
      <c r="C158" s="159"/>
      <c r="D158" s="158"/>
      <c r="E158" s="160"/>
      <c r="F158" s="161"/>
      <c r="G158" s="250"/>
      <c r="H158" s="158"/>
      <c r="I158" s="159"/>
      <c r="J158" s="158"/>
      <c r="K158" s="160"/>
      <c r="L158" s="161"/>
      <c r="M158" s="250"/>
      <c r="N158" s="158"/>
      <c r="O158" s="159"/>
      <c r="P158" s="158"/>
      <c r="Q158" s="160"/>
      <c r="R158" s="161"/>
      <c r="S158" s="284" t="str">
        <f t="shared" si="8"/>
        <v/>
      </c>
      <c r="T158" s="284">
        <f t="shared" si="9"/>
        <v>0</v>
      </c>
      <c r="U158" s="284">
        <f t="shared" si="10"/>
        <v>0</v>
      </c>
      <c r="V158" s="284" t="str">
        <f t="shared" si="11"/>
        <v/>
      </c>
    </row>
    <row r="159" spans="2:22" ht="17.25" customHeight="1">
      <c r="B159" s="158"/>
      <c r="C159" s="159"/>
      <c r="D159" s="158"/>
      <c r="E159" s="160"/>
      <c r="F159" s="161"/>
      <c r="G159" s="250"/>
      <c r="H159" s="158"/>
      <c r="I159" s="159"/>
      <c r="J159" s="158"/>
      <c r="K159" s="160"/>
      <c r="L159" s="161"/>
      <c r="M159" s="250"/>
      <c r="N159" s="158"/>
      <c r="O159" s="159"/>
      <c r="P159" s="158"/>
      <c r="Q159" s="160"/>
      <c r="R159" s="161"/>
      <c r="S159" s="284" t="str">
        <f t="shared" si="8"/>
        <v/>
      </c>
      <c r="T159" s="284">
        <f t="shared" si="9"/>
        <v>0</v>
      </c>
      <c r="U159" s="284">
        <f t="shared" si="10"/>
        <v>0</v>
      </c>
      <c r="V159" s="284" t="str">
        <f t="shared" si="11"/>
        <v/>
      </c>
    </row>
    <row r="160" spans="2:22" ht="17.25" customHeight="1">
      <c r="B160" s="158"/>
      <c r="C160" s="159"/>
      <c r="D160" s="158"/>
      <c r="E160" s="160"/>
      <c r="F160" s="161"/>
      <c r="G160" s="250"/>
      <c r="H160" s="158"/>
      <c r="I160" s="159"/>
      <c r="J160" s="158"/>
      <c r="K160" s="160"/>
      <c r="L160" s="161"/>
      <c r="M160" s="250"/>
      <c r="N160" s="158"/>
      <c r="O160" s="159"/>
      <c r="P160" s="158"/>
      <c r="Q160" s="160"/>
      <c r="R160" s="161"/>
      <c r="S160" s="284" t="str">
        <f t="shared" si="8"/>
        <v/>
      </c>
      <c r="T160" s="284">
        <f t="shared" si="9"/>
        <v>0</v>
      </c>
      <c r="U160" s="284">
        <f t="shared" si="10"/>
        <v>0</v>
      </c>
      <c r="V160" s="284" t="str">
        <f t="shared" si="11"/>
        <v/>
      </c>
    </row>
    <row r="161" spans="2:22" ht="17.25" customHeight="1" thickBot="1">
      <c r="B161" s="162"/>
      <c r="C161" s="163"/>
      <c r="D161" s="162"/>
      <c r="E161" s="164"/>
      <c r="F161" s="165"/>
      <c r="G161" s="250"/>
      <c r="H161" s="162"/>
      <c r="I161" s="163"/>
      <c r="J161" s="162"/>
      <c r="K161" s="164"/>
      <c r="L161" s="165"/>
      <c r="M161" s="250"/>
      <c r="N161" s="162"/>
      <c r="O161" s="163"/>
      <c r="P161" s="162"/>
      <c r="Q161" s="164"/>
      <c r="R161" s="165"/>
      <c r="S161" s="284" t="str">
        <f t="shared" si="8"/>
        <v/>
      </c>
      <c r="T161" s="284">
        <f t="shared" si="9"/>
        <v>0</v>
      </c>
      <c r="U161" s="284">
        <f t="shared" si="10"/>
        <v>0</v>
      </c>
      <c r="V161" s="284" t="str">
        <f t="shared" si="11"/>
        <v/>
      </c>
    </row>
    <row r="162" spans="2:22" ht="17.25" customHeight="1">
      <c r="B162" s="166"/>
      <c r="C162" s="167"/>
      <c r="D162" s="166"/>
      <c r="E162" s="168"/>
      <c r="F162" s="169"/>
      <c r="G162" s="250"/>
      <c r="H162" s="166"/>
      <c r="I162" s="167"/>
      <c r="J162" s="166"/>
      <c r="K162" s="168"/>
      <c r="L162" s="169"/>
      <c r="M162" s="250"/>
      <c r="N162" s="166"/>
      <c r="O162" s="167"/>
      <c r="P162" s="166"/>
      <c r="Q162" s="168"/>
      <c r="R162" s="169"/>
      <c r="S162" s="284" t="str">
        <f t="shared" si="8"/>
        <v/>
      </c>
      <c r="T162" s="284">
        <f t="shared" si="9"/>
        <v>0</v>
      </c>
      <c r="U162" s="284">
        <f t="shared" si="10"/>
        <v>0</v>
      </c>
      <c r="V162" s="284" t="str">
        <f t="shared" si="11"/>
        <v/>
      </c>
    </row>
    <row r="163" spans="2:22" ht="17.25" customHeight="1">
      <c r="B163" s="170"/>
      <c r="C163" s="171"/>
      <c r="D163" s="170"/>
      <c r="E163" s="172"/>
      <c r="F163" s="173"/>
      <c r="G163" s="250"/>
      <c r="H163" s="170"/>
      <c r="I163" s="171"/>
      <c r="J163" s="170"/>
      <c r="K163" s="172"/>
      <c r="L163" s="173"/>
      <c r="M163" s="250"/>
      <c r="N163" s="170"/>
      <c r="O163" s="171"/>
      <c r="P163" s="170"/>
      <c r="Q163" s="172"/>
      <c r="R163" s="173"/>
      <c r="S163" s="284" t="str">
        <f t="shared" si="8"/>
        <v/>
      </c>
      <c r="T163" s="284">
        <f t="shared" si="9"/>
        <v>0</v>
      </c>
      <c r="U163" s="284">
        <f t="shared" si="10"/>
        <v>0</v>
      </c>
      <c r="V163" s="284" t="str">
        <f t="shared" si="11"/>
        <v/>
      </c>
    </row>
    <row r="164" spans="2:22" ht="17.25" customHeight="1">
      <c r="B164" s="170"/>
      <c r="C164" s="171"/>
      <c r="D164" s="170"/>
      <c r="E164" s="172"/>
      <c r="F164" s="173"/>
      <c r="G164" s="250"/>
      <c r="H164" s="170"/>
      <c r="I164" s="171"/>
      <c r="J164" s="170"/>
      <c r="K164" s="172"/>
      <c r="L164" s="173"/>
      <c r="M164" s="250"/>
      <c r="N164" s="170"/>
      <c r="O164" s="171"/>
      <c r="P164" s="170"/>
      <c r="Q164" s="172"/>
      <c r="R164" s="173"/>
      <c r="S164" s="284" t="str">
        <f t="shared" si="8"/>
        <v/>
      </c>
      <c r="T164" s="284">
        <f t="shared" si="9"/>
        <v>0</v>
      </c>
      <c r="U164" s="284">
        <f t="shared" si="10"/>
        <v>0</v>
      </c>
      <c r="V164" s="284" t="str">
        <f t="shared" si="11"/>
        <v/>
      </c>
    </row>
    <row r="165" spans="2:22" ht="17.25" customHeight="1">
      <c r="B165" s="170"/>
      <c r="C165" s="171"/>
      <c r="D165" s="170"/>
      <c r="E165" s="172"/>
      <c r="F165" s="173"/>
      <c r="G165" s="250"/>
      <c r="H165" s="170"/>
      <c r="I165" s="171"/>
      <c r="J165" s="170"/>
      <c r="K165" s="172"/>
      <c r="L165" s="173"/>
      <c r="M165" s="250"/>
      <c r="N165" s="170"/>
      <c r="O165" s="171"/>
      <c r="P165" s="170"/>
      <c r="Q165" s="172"/>
      <c r="R165" s="173"/>
      <c r="S165" s="284" t="str">
        <f t="shared" si="8"/>
        <v/>
      </c>
      <c r="T165" s="284">
        <f t="shared" si="9"/>
        <v>0</v>
      </c>
      <c r="U165" s="284">
        <f t="shared" si="10"/>
        <v>0</v>
      </c>
      <c r="V165" s="284" t="str">
        <f t="shared" si="11"/>
        <v/>
      </c>
    </row>
    <row r="166" spans="2:22" ht="17.25" customHeight="1">
      <c r="B166" s="170"/>
      <c r="C166" s="171"/>
      <c r="D166" s="170"/>
      <c r="E166" s="172"/>
      <c r="F166" s="173"/>
      <c r="G166" s="250"/>
      <c r="H166" s="170"/>
      <c r="I166" s="171"/>
      <c r="J166" s="170"/>
      <c r="K166" s="172"/>
      <c r="L166" s="173"/>
      <c r="M166" s="250"/>
      <c r="N166" s="170"/>
      <c r="O166" s="171"/>
      <c r="P166" s="170"/>
      <c r="Q166" s="172"/>
      <c r="R166" s="173"/>
      <c r="S166" s="284" t="str">
        <f t="shared" si="8"/>
        <v/>
      </c>
      <c r="T166" s="284">
        <f t="shared" si="9"/>
        <v>0</v>
      </c>
      <c r="U166" s="284">
        <f t="shared" si="10"/>
        <v>0</v>
      </c>
      <c r="V166" s="284" t="str">
        <f t="shared" si="11"/>
        <v/>
      </c>
    </row>
    <row r="167" spans="2:22" ht="17.25" customHeight="1">
      <c r="B167" s="170"/>
      <c r="C167" s="171"/>
      <c r="D167" s="170"/>
      <c r="E167" s="172"/>
      <c r="F167" s="173"/>
      <c r="G167" s="250"/>
      <c r="H167" s="170"/>
      <c r="I167" s="171"/>
      <c r="J167" s="170"/>
      <c r="K167" s="172"/>
      <c r="L167" s="173"/>
      <c r="M167" s="250"/>
      <c r="N167" s="170"/>
      <c r="O167" s="171"/>
      <c r="P167" s="170"/>
      <c r="Q167" s="172"/>
      <c r="R167" s="173"/>
      <c r="S167" s="284" t="str">
        <f t="shared" si="8"/>
        <v/>
      </c>
      <c r="T167" s="284">
        <f t="shared" si="9"/>
        <v>0</v>
      </c>
      <c r="U167" s="284">
        <f t="shared" si="10"/>
        <v>0</v>
      </c>
      <c r="V167" s="284" t="str">
        <f t="shared" si="11"/>
        <v/>
      </c>
    </row>
    <row r="168" spans="2:22" ht="17.25" customHeight="1">
      <c r="B168" s="170"/>
      <c r="C168" s="171"/>
      <c r="D168" s="170"/>
      <c r="E168" s="172"/>
      <c r="F168" s="173"/>
      <c r="G168" s="250"/>
      <c r="H168" s="170"/>
      <c r="I168" s="171"/>
      <c r="J168" s="170"/>
      <c r="K168" s="172"/>
      <c r="L168" s="173"/>
      <c r="M168" s="250"/>
      <c r="N168" s="170"/>
      <c r="O168" s="171"/>
      <c r="P168" s="170"/>
      <c r="Q168" s="172"/>
      <c r="R168" s="173"/>
      <c r="S168" s="284" t="str">
        <f t="shared" si="8"/>
        <v/>
      </c>
      <c r="T168" s="284">
        <f t="shared" si="9"/>
        <v>0</v>
      </c>
      <c r="U168" s="284">
        <f t="shared" si="10"/>
        <v>0</v>
      </c>
      <c r="V168" s="284" t="str">
        <f t="shared" si="11"/>
        <v/>
      </c>
    </row>
    <row r="169" spans="2:22" ht="17.25" customHeight="1">
      <c r="B169" s="170"/>
      <c r="C169" s="171"/>
      <c r="D169" s="170"/>
      <c r="E169" s="172"/>
      <c r="F169" s="173"/>
      <c r="G169" s="250"/>
      <c r="H169" s="170"/>
      <c r="I169" s="171"/>
      <c r="J169" s="170"/>
      <c r="K169" s="172"/>
      <c r="L169" s="173"/>
      <c r="M169" s="250"/>
      <c r="N169" s="170"/>
      <c r="O169" s="171"/>
      <c r="P169" s="170"/>
      <c r="Q169" s="172"/>
      <c r="R169" s="173"/>
      <c r="S169" s="284" t="str">
        <f t="shared" si="8"/>
        <v/>
      </c>
      <c r="T169" s="284">
        <f t="shared" si="9"/>
        <v>0</v>
      </c>
      <c r="U169" s="284">
        <f t="shared" si="10"/>
        <v>0</v>
      </c>
      <c r="V169" s="284" t="str">
        <f t="shared" si="11"/>
        <v/>
      </c>
    </row>
    <row r="170" spans="2:22" ht="17.25" customHeight="1">
      <c r="B170" s="170"/>
      <c r="C170" s="171"/>
      <c r="D170" s="170"/>
      <c r="E170" s="172"/>
      <c r="F170" s="173"/>
      <c r="G170" s="250"/>
      <c r="H170" s="170"/>
      <c r="I170" s="171"/>
      <c r="J170" s="170"/>
      <c r="K170" s="172"/>
      <c r="L170" s="173"/>
      <c r="M170" s="250"/>
      <c r="N170" s="170"/>
      <c r="O170" s="171"/>
      <c r="P170" s="170"/>
      <c r="Q170" s="172"/>
      <c r="R170" s="173"/>
      <c r="S170" s="284" t="str">
        <f t="shared" si="8"/>
        <v/>
      </c>
      <c r="T170" s="284">
        <f t="shared" si="9"/>
        <v>0</v>
      </c>
      <c r="U170" s="284">
        <f t="shared" si="10"/>
        <v>0</v>
      </c>
      <c r="V170" s="284" t="str">
        <f t="shared" si="11"/>
        <v/>
      </c>
    </row>
    <row r="171" spans="2:22" ht="17.25" customHeight="1">
      <c r="B171" s="170"/>
      <c r="C171" s="171"/>
      <c r="D171" s="170"/>
      <c r="E171" s="172"/>
      <c r="F171" s="173"/>
      <c r="G171" s="250"/>
      <c r="H171" s="170"/>
      <c r="I171" s="171"/>
      <c r="J171" s="170"/>
      <c r="K171" s="172"/>
      <c r="L171" s="173"/>
      <c r="M171" s="250"/>
      <c r="N171" s="170"/>
      <c r="O171" s="171"/>
      <c r="P171" s="170"/>
      <c r="Q171" s="172"/>
      <c r="R171" s="173"/>
      <c r="S171" s="284" t="str">
        <f t="shared" si="8"/>
        <v/>
      </c>
      <c r="T171" s="284">
        <f t="shared" si="9"/>
        <v>0</v>
      </c>
      <c r="U171" s="284">
        <f t="shared" si="10"/>
        <v>0</v>
      </c>
      <c r="V171" s="284" t="str">
        <f t="shared" si="11"/>
        <v/>
      </c>
    </row>
    <row r="172" spans="2:22" ht="17.25" customHeight="1">
      <c r="B172" s="170"/>
      <c r="C172" s="171"/>
      <c r="D172" s="170"/>
      <c r="E172" s="172"/>
      <c r="F172" s="173"/>
      <c r="G172" s="250"/>
      <c r="H172" s="170"/>
      <c r="I172" s="171"/>
      <c r="J172" s="170"/>
      <c r="K172" s="172"/>
      <c r="L172" s="173"/>
      <c r="M172" s="250"/>
      <c r="N172" s="170"/>
      <c r="O172" s="171"/>
      <c r="P172" s="170"/>
      <c r="Q172" s="172"/>
      <c r="R172" s="173"/>
      <c r="S172" s="284" t="str">
        <f t="shared" si="8"/>
        <v/>
      </c>
      <c r="T172" s="284">
        <f t="shared" si="9"/>
        <v>0</v>
      </c>
      <c r="U172" s="284">
        <f t="shared" si="10"/>
        <v>0</v>
      </c>
      <c r="V172" s="284" t="str">
        <f t="shared" si="11"/>
        <v/>
      </c>
    </row>
    <row r="173" spans="2:22" ht="17.25" customHeight="1" thickBot="1">
      <c r="B173" s="174"/>
      <c r="C173" s="175"/>
      <c r="D173" s="174"/>
      <c r="E173" s="176"/>
      <c r="F173" s="177"/>
      <c r="G173" s="250"/>
      <c r="H173" s="174"/>
      <c r="I173" s="175"/>
      <c r="J173" s="174"/>
      <c r="K173" s="176"/>
      <c r="L173" s="177"/>
      <c r="M173" s="250"/>
      <c r="N173" s="174"/>
      <c r="O173" s="175"/>
      <c r="P173" s="174"/>
      <c r="Q173" s="176"/>
      <c r="R173" s="177"/>
      <c r="S173" s="284" t="str">
        <f t="shared" si="8"/>
        <v/>
      </c>
      <c r="T173" s="284">
        <f t="shared" si="9"/>
        <v>0</v>
      </c>
      <c r="U173" s="284">
        <f t="shared" si="10"/>
        <v>0</v>
      </c>
      <c r="V173" s="284" t="str">
        <f t="shared" si="11"/>
        <v/>
      </c>
    </row>
    <row r="174" spans="2:22" ht="17.25" customHeight="1">
      <c r="B174" s="178"/>
      <c r="C174" s="179"/>
      <c r="D174" s="178"/>
      <c r="E174" s="180"/>
      <c r="F174" s="181"/>
      <c r="G174" s="250"/>
      <c r="H174" s="178"/>
      <c r="I174" s="179"/>
      <c r="J174" s="178"/>
      <c r="K174" s="180"/>
      <c r="L174" s="181"/>
      <c r="M174" s="250"/>
      <c r="N174" s="178"/>
      <c r="O174" s="179"/>
      <c r="P174" s="178"/>
      <c r="Q174" s="180"/>
      <c r="R174" s="181"/>
      <c r="S174" s="284" t="str">
        <f t="shared" si="8"/>
        <v/>
      </c>
      <c r="T174" s="284">
        <f t="shared" si="9"/>
        <v>0</v>
      </c>
      <c r="U174" s="284">
        <f t="shared" si="10"/>
        <v>0</v>
      </c>
      <c r="V174" s="284" t="str">
        <f t="shared" si="11"/>
        <v/>
      </c>
    </row>
    <row r="175" spans="2:22" ht="17.25" customHeight="1">
      <c r="B175" s="182"/>
      <c r="C175" s="183"/>
      <c r="D175" s="182"/>
      <c r="E175" s="184"/>
      <c r="F175" s="185"/>
      <c r="G175" s="250"/>
      <c r="H175" s="182"/>
      <c r="I175" s="183"/>
      <c r="J175" s="182"/>
      <c r="K175" s="184"/>
      <c r="L175" s="185"/>
      <c r="M175" s="250"/>
      <c r="N175" s="182"/>
      <c r="O175" s="183"/>
      <c r="P175" s="182"/>
      <c r="Q175" s="184"/>
      <c r="R175" s="185"/>
      <c r="S175" s="284" t="str">
        <f t="shared" si="8"/>
        <v/>
      </c>
      <c r="T175" s="284">
        <f t="shared" si="9"/>
        <v>0</v>
      </c>
      <c r="U175" s="284">
        <f t="shared" si="10"/>
        <v>0</v>
      </c>
      <c r="V175" s="284" t="str">
        <f t="shared" si="11"/>
        <v/>
      </c>
    </row>
    <row r="176" spans="2:22" ht="17.25" customHeight="1">
      <c r="B176" s="182"/>
      <c r="C176" s="183"/>
      <c r="D176" s="182"/>
      <c r="E176" s="184"/>
      <c r="F176" s="185"/>
      <c r="G176" s="250"/>
      <c r="H176" s="182"/>
      <c r="I176" s="183"/>
      <c r="J176" s="182"/>
      <c r="K176" s="184"/>
      <c r="L176" s="185"/>
      <c r="M176" s="250"/>
      <c r="N176" s="182"/>
      <c r="O176" s="183"/>
      <c r="P176" s="182"/>
      <c r="Q176" s="184"/>
      <c r="R176" s="185"/>
      <c r="S176" s="284" t="str">
        <f t="shared" si="8"/>
        <v/>
      </c>
      <c r="T176" s="284">
        <f t="shared" si="9"/>
        <v>0</v>
      </c>
      <c r="U176" s="284">
        <f t="shared" si="10"/>
        <v>0</v>
      </c>
      <c r="V176" s="284" t="str">
        <f t="shared" si="11"/>
        <v/>
      </c>
    </row>
    <row r="177" spans="2:22" ht="17.25" customHeight="1">
      <c r="B177" s="182"/>
      <c r="C177" s="183"/>
      <c r="D177" s="182"/>
      <c r="E177" s="184"/>
      <c r="F177" s="185"/>
      <c r="G177" s="250"/>
      <c r="H177" s="182"/>
      <c r="I177" s="183"/>
      <c r="J177" s="182"/>
      <c r="K177" s="184"/>
      <c r="L177" s="185"/>
      <c r="M177" s="250"/>
      <c r="N177" s="182"/>
      <c r="O177" s="183"/>
      <c r="P177" s="182"/>
      <c r="Q177" s="184"/>
      <c r="R177" s="185"/>
      <c r="S177" s="284" t="str">
        <f t="shared" si="8"/>
        <v/>
      </c>
      <c r="T177" s="284">
        <f t="shared" si="9"/>
        <v>0</v>
      </c>
      <c r="U177" s="284">
        <f t="shared" si="10"/>
        <v>0</v>
      </c>
      <c r="V177" s="284" t="str">
        <f t="shared" si="11"/>
        <v/>
      </c>
    </row>
    <row r="178" spans="2:22" ht="17.25" customHeight="1">
      <c r="B178" s="182"/>
      <c r="C178" s="183"/>
      <c r="D178" s="182"/>
      <c r="E178" s="184"/>
      <c r="F178" s="185"/>
      <c r="G178" s="250"/>
      <c r="H178" s="182"/>
      <c r="I178" s="183"/>
      <c r="J178" s="182"/>
      <c r="K178" s="184"/>
      <c r="L178" s="185"/>
      <c r="M178" s="250"/>
      <c r="N178" s="182"/>
      <c r="O178" s="183"/>
      <c r="P178" s="182"/>
      <c r="Q178" s="184"/>
      <c r="R178" s="185"/>
      <c r="S178" s="284" t="str">
        <f t="shared" si="8"/>
        <v/>
      </c>
      <c r="T178" s="284">
        <f t="shared" si="9"/>
        <v>0</v>
      </c>
      <c r="U178" s="284">
        <f t="shared" si="10"/>
        <v>0</v>
      </c>
      <c r="V178" s="284" t="str">
        <f t="shared" si="11"/>
        <v/>
      </c>
    </row>
    <row r="179" spans="2:22" ht="17.25" customHeight="1">
      <c r="B179" s="182"/>
      <c r="C179" s="183"/>
      <c r="D179" s="182"/>
      <c r="E179" s="184"/>
      <c r="F179" s="185"/>
      <c r="G179" s="250"/>
      <c r="H179" s="182"/>
      <c r="I179" s="183"/>
      <c r="J179" s="182"/>
      <c r="K179" s="184"/>
      <c r="L179" s="185"/>
      <c r="M179" s="250"/>
      <c r="N179" s="182"/>
      <c r="O179" s="183"/>
      <c r="P179" s="182"/>
      <c r="Q179" s="184"/>
      <c r="R179" s="185"/>
      <c r="S179" s="284" t="str">
        <f t="shared" si="8"/>
        <v/>
      </c>
      <c r="T179" s="284">
        <f t="shared" si="9"/>
        <v>0</v>
      </c>
      <c r="U179" s="284">
        <f t="shared" si="10"/>
        <v>0</v>
      </c>
      <c r="V179" s="284" t="str">
        <f t="shared" si="11"/>
        <v/>
      </c>
    </row>
    <row r="180" spans="2:22" ht="17.25" customHeight="1">
      <c r="B180" s="182"/>
      <c r="C180" s="183"/>
      <c r="D180" s="182"/>
      <c r="E180" s="184"/>
      <c r="F180" s="185"/>
      <c r="G180" s="250"/>
      <c r="H180" s="182"/>
      <c r="I180" s="183"/>
      <c r="J180" s="182"/>
      <c r="K180" s="184"/>
      <c r="L180" s="185"/>
      <c r="M180" s="250"/>
      <c r="N180" s="182"/>
      <c r="O180" s="183"/>
      <c r="P180" s="182"/>
      <c r="Q180" s="184"/>
      <c r="R180" s="185"/>
      <c r="S180" s="284" t="str">
        <f t="shared" si="8"/>
        <v/>
      </c>
      <c r="T180" s="284">
        <f t="shared" si="9"/>
        <v>0</v>
      </c>
      <c r="U180" s="284">
        <f t="shared" si="10"/>
        <v>0</v>
      </c>
      <c r="V180" s="284" t="str">
        <f t="shared" si="11"/>
        <v/>
      </c>
    </row>
    <row r="181" spans="2:22" ht="17.25" customHeight="1">
      <c r="B181" s="182"/>
      <c r="C181" s="183"/>
      <c r="D181" s="182"/>
      <c r="E181" s="184"/>
      <c r="F181" s="185"/>
      <c r="G181" s="250"/>
      <c r="H181" s="182"/>
      <c r="I181" s="183"/>
      <c r="J181" s="182"/>
      <c r="K181" s="184"/>
      <c r="L181" s="185"/>
      <c r="M181" s="250"/>
      <c r="N181" s="182"/>
      <c r="O181" s="183"/>
      <c r="P181" s="182"/>
      <c r="Q181" s="184"/>
      <c r="R181" s="185"/>
      <c r="S181" s="284" t="str">
        <f t="shared" si="8"/>
        <v/>
      </c>
      <c r="T181" s="284">
        <f t="shared" si="9"/>
        <v>0</v>
      </c>
      <c r="U181" s="284">
        <f t="shared" si="10"/>
        <v>0</v>
      </c>
      <c r="V181" s="284" t="str">
        <f t="shared" si="11"/>
        <v/>
      </c>
    </row>
    <row r="182" spans="2:22" ht="17.25" customHeight="1">
      <c r="B182" s="182"/>
      <c r="C182" s="183"/>
      <c r="D182" s="182"/>
      <c r="E182" s="184"/>
      <c r="F182" s="185"/>
      <c r="G182" s="250"/>
      <c r="H182" s="182"/>
      <c r="I182" s="183"/>
      <c r="J182" s="182"/>
      <c r="K182" s="184"/>
      <c r="L182" s="185"/>
      <c r="M182" s="250"/>
      <c r="N182" s="182"/>
      <c r="O182" s="183"/>
      <c r="P182" s="182"/>
      <c r="Q182" s="184"/>
      <c r="R182" s="185"/>
      <c r="S182" s="284" t="str">
        <f t="shared" si="8"/>
        <v/>
      </c>
      <c r="T182" s="284">
        <f t="shared" si="9"/>
        <v>0</v>
      </c>
      <c r="U182" s="284">
        <f t="shared" si="10"/>
        <v>0</v>
      </c>
      <c r="V182" s="284" t="str">
        <f t="shared" si="11"/>
        <v/>
      </c>
    </row>
    <row r="183" spans="2:22" ht="17.25" customHeight="1">
      <c r="B183" s="182"/>
      <c r="C183" s="183"/>
      <c r="D183" s="182"/>
      <c r="E183" s="184"/>
      <c r="F183" s="185"/>
      <c r="G183" s="250"/>
      <c r="H183" s="182"/>
      <c r="I183" s="183"/>
      <c r="J183" s="182"/>
      <c r="K183" s="184"/>
      <c r="L183" s="185"/>
      <c r="M183" s="250"/>
      <c r="N183" s="182"/>
      <c r="O183" s="183"/>
      <c r="P183" s="182"/>
      <c r="Q183" s="184"/>
      <c r="R183" s="185"/>
      <c r="S183" s="284" t="str">
        <f t="shared" si="8"/>
        <v/>
      </c>
      <c r="T183" s="284">
        <f t="shared" si="9"/>
        <v>0</v>
      </c>
      <c r="U183" s="284">
        <f t="shared" si="10"/>
        <v>0</v>
      </c>
      <c r="V183" s="284" t="str">
        <f t="shared" si="11"/>
        <v/>
      </c>
    </row>
    <row r="184" spans="2:22" ht="17.25" customHeight="1">
      <c r="B184" s="182"/>
      <c r="C184" s="183"/>
      <c r="D184" s="182"/>
      <c r="E184" s="184"/>
      <c r="F184" s="185"/>
      <c r="G184" s="250"/>
      <c r="H184" s="182"/>
      <c r="I184" s="183"/>
      <c r="J184" s="182"/>
      <c r="K184" s="184"/>
      <c r="L184" s="185"/>
      <c r="M184" s="250"/>
      <c r="N184" s="182"/>
      <c r="O184" s="183"/>
      <c r="P184" s="182"/>
      <c r="Q184" s="184"/>
      <c r="R184" s="185"/>
      <c r="S184" s="284" t="str">
        <f t="shared" si="8"/>
        <v/>
      </c>
      <c r="T184" s="284">
        <f t="shared" si="9"/>
        <v>0</v>
      </c>
      <c r="U184" s="284">
        <f t="shared" si="10"/>
        <v>0</v>
      </c>
      <c r="V184" s="284" t="str">
        <f t="shared" si="11"/>
        <v/>
      </c>
    </row>
    <row r="185" spans="2:22" ht="17.25" customHeight="1" thickBot="1">
      <c r="B185" s="186"/>
      <c r="C185" s="187"/>
      <c r="D185" s="186"/>
      <c r="E185" s="188"/>
      <c r="F185" s="189"/>
      <c r="G185" s="250"/>
      <c r="H185" s="186"/>
      <c r="I185" s="187"/>
      <c r="J185" s="186"/>
      <c r="K185" s="188"/>
      <c r="L185" s="189"/>
      <c r="M185" s="250"/>
      <c r="N185" s="186"/>
      <c r="O185" s="187"/>
      <c r="P185" s="186"/>
      <c r="Q185" s="188"/>
      <c r="R185" s="189"/>
      <c r="S185" s="284" t="str">
        <f t="shared" si="8"/>
        <v/>
      </c>
      <c r="T185" s="284">
        <f t="shared" si="9"/>
        <v>0</v>
      </c>
      <c r="U185" s="284">
        <f t="shared" si="10"/>
        <v>0</v>
      </c>
      <c r="V185" s="284" t="str">
        <f t="shared" si="11"/>
        <v/>
      </c>
    </row>
    <row r="186" spans="2:22" ht="17.25" customHeight="1">
      <c r="B186" s="190"/>
      <c r="C186" s="191"/>
      <c r="D186" s="190"/>
      <c r="E186" s="192"/>
      <c r="F186" s="193"/>
      <c r="G186" s="250"/>
      <c r="H186" s="190"/>
      <c r="I186" s="191"/>
      <c r="J186" s="190"/>
      <c r="K186" s="192"/>
      <c r="L186" s="193"/>
      <c r="M186" s="250"/>
      <c r="N186" s="190"/>
      <c r="O186" s="191"/>
      <c r="P186" s="190"/>
      <c r="Q186" s="192"/>
      <c r="R186" s="193"/>
      <c r="S186" s="284" t="str">
        <f t="shared" si="8"/>
        <v/>
      </c>
      <c r="T186" s="284">
        <f t="shared" si="9"/>
        <v>0</v>
      </c>
      <c r="U186" s="284">
        <f t="shared" si="10"/>
        <v>0</v>
      </c>
      <c r="V186" s="284" t="str">
        <f t="shared" si="11"/>
        <v/>
      </c>
    </row>
    <row r="187" spans="2:22" ht="17.25" customHeight="1">
      <c r="B187" s="194"/>
      <c r="C187" s="195"/>
      <c r="D187" s="194"/>
      <c r="E187" s="196"/>
      <c r="F187" s="197"/>
      <c r="G187" s="250"/>
      <c r="H187" s="194"/>
      <c r="I187" s="195"/>
      <c r="J187" s="194"/>
      <c r="K187" s="196"/>
      <c r="L187" s="197"/>
      <c r="M187" s="250"/>
      <c r="N187" s="194"/>
      <c r="O187" s="195"/>
      <c r="P187" s="194"/>
      <c r="Q187" s="196"/>
      <c r="R187" s="197"/>
      <c r="S187" s="284" t="str">
        <f t="shared" si="8"/>
        <v/>
      </c>
      <c r="T187" s="284">
        <f t="shared" si="9"/>
        <v>0</v>
      </c>
      <c r="U187" s="284">
        <f t="shared" si="10"/>
        <v>0</v>
      </c>
      <c r="V187" s="284" t="str">
        <f t="shared" si="11"/>
        <v/>
      </c>
    </row>
    <row r="188" spans="2:22" ht="17.25" customHeight="1">
      <c r="B188" s="194"/>
      <c r="C188" s="195"/>
      <c r="D188" s="194"/>
      <c r="E188" s="196"/>
      <c r="F188" s="197"/>
      <c r="G188" s="250"/>
      <c r="H188" s="194"/>
      <c r="I188" s="195"/>
      <c r="J188" s="194"/>
      <c r="K188" s="196"/>
      <c r="L188" s="197"/>
      <c r="M188" s="250"/>
      <c r="N188" s="194"/>
      <c r="O188" s="195"/>
      <c r="P188" s="194"/>
      <c r="Q188" s="196"/>
      <c r="R188" s="197"/>
      <c r="S188" s="284" t="str">
        <f t="shared" si="8"/>
        <v/>
      </c>
      <c r="T188" s="284">
        <f t="shared" si="9"/>
        <v>0</v>
      </c>
      <c r="U188" s="284">
        <f t="shared" si="10"/>
        <v>0</v>
      </c>
      <c r="V188" s="284" t="str">
        <f t="shared" si="11"/>
        <v/>
      </c>
    </row>
    <row r="189" spans="2:22" ht="17.25" customHeight="1">
      <c r="B189" s="194"/>
      <c r="C189" s="195"/>
      <c r="D189" s="194"/>
      <c r="E189" s="196"/>
      <c r="F189" s="197"/>
      <c r="G189" s="250"/>
      <c r="H189" s="194"/>
      <c r="I189" s="195"/>
      <c r="J189" s="194"/>
      <c r="K189" s="196"/>
      <c r="L189" s="197"/>
      <c r="M189" s="250"/>
      <c r="N189" s="194"/>
      <c r="O189" s="195"/>
      <c r="P189" s="194"/>
      <c r="Q189" s="196"/>
      <c r="R189" s="197"/>
      <c r="S189" s="284" t="str">
        <f t="shared" si="8"/>
        <v/>
      </c>
      <c r="T189" s="284">
        <f t="shared" si="9"/>
        <v>0</v>
      </c>
      <c r="U189" s="284">
        <f t="shared" si="10"/>
        <v>0</v>
      </c>
      <c r="V189" s="284" t="str">
        <f t="shared" si="11"/>
        <v/>
      </c>
    </row>
    <row r="190" spans="2:22" ht="17.25" customHeight="1">
      <c r="B190" s="194"/>
      <c r="C190" s="195"/>
      <c r="D190" s="194"/>
      <c r="E190" s="196"/>
      <c r="F190" s="197"/>
      <c r="G190" s="250"/>
      <c r="H190" s="194"/>
      <c r="I190" s="195"/>
      <c r="J190" s="194"/>
      <c r="K190" s="196"/>
      <c r="L190" s="197"/>
      <c r="M190" s="250"/>
      <c r="N190" s="194"/>
      <c r="O190" s="195"/>
      <c r="P190" s="194"/>
      <c r="Q190" s="196"/>
      <c r="R190" s="197"/>
      <c r="S190" s="284" t="str">
        <f t="shared" si="8"/>
        <v/>
      </c>
      <c r="T190" s="284">
        <f t="shared" si="9"/>
        <v>0</v>
      </c>
      <c r="U190" s="284">
        <f t="shared" si="10"/>
        <v>0</v>
      </c>
      <c r="V190" s="284" t="str">
        <f t="shared" si="11"/>
        <v/>
      </c>
    </row>
    <row r="191" spans="2:22" ht="17.25" customHeight="1">
      <c r="B191" s="194"/>
      <c r="C191" s="195"/>
      <c r="D191" s="194"/>
      <c r="E191" s="196"/>
      <c r="F191" s="197"/>
      <c r="G191" s="250"/>
      <c r="H191" s="194"/>
      <c r="I191" s="195"/>
      <c r="J191" s="194"/>
      <c r="K191" s="196"/>
      <c r="L191" s="197"/>
      <c r="M191" s="250"/>
      <c r="N191" s="194"/>
      <c r="O191" s="195"/>
      <c r="P191" s="194"/>
      <c r="Q191" s="196"/>
      <c r="R191" s="197"/>
      <c r="S191" s="284" t="str">
        <f t="shared" si="8"/>
        <v/>
      </c>
      <c r="T191" s="284">
        <f t="shared" si="9"/>
        <v>0</v>
      </c>
      <c r="U191" s="284">
        <f t="shared" si="10"/>
        <v>0</v>
      </c>
      <c r="V191" s="284" t="str">
        <f t="shared" si="11"/>
        <v/>
      </c>
    </row>
    <row r="192" spans="2:22" ht="17.25" customHeight="1">
      <c r="B192" s="194"/>
      <c r="C192" s="195"/>
      <c r="D192" s="194"/>
      <c r="E192" s="196"/>
      <c r="F192" s="197"/>
      <c r="G192" s="250"/>
      <c r="H192" s="194"/>
      <c r="I192" s="195"/>
      <c r="J192" s="194"/>
      <c r="K192" s="196"/>
      <c r="L192" s="197"/>
      <c r="M192" s="250"/>
      <c r="N192" s="194"/>
      <c r="O192" s="195"/>
      <c r="P192" s="194"/>
      <c r="Q192" s="196"/>
      <c r="R192" s="197"/>
      <c r="S192" s="284" t="str">
        <f t="shared" si="8"/>
        <v/>
      </c>
      <c r="T192" s="284">
        <f t="shared" si="9"/>
        <v>0</v>
      </c>
      <c r="U192" s="284">
        <f t="shared" si="10"/>
        <v>0</v>
      </c>
      <c r="V192" s="284" t="str">
        <f t="shared" si="11"/>
        <v/>
      </c>
    </row>
    <row r="193" spans="2:22" ht="17.25" customHeight="1">
      <c r="B193" s="194"/>
      <c r="C193" s="195"/>
      <c r="D193" s="194"/>
      <c r="E193" s="196"/>
      <c r="F193" s="197"/>
      <c r="G193" s="250"/>
      <c r="H193" s="194"/>
      <c r="I193" s="195"/>
      <c r="J193" s="194"/>
      <c r="K193" s="196"/>
      <c r="L193" s="197"/>
      <c r="M193" s="250"/>
      <c r="N193" s="194"/>
      <c r="O193" s="195"/>
      <c r="P193" s="194"/>
      <c r="Q193" s="196"/>
      <c r="R193" s="197"/>
      <c r="S193" s="284" t="str">
        <f t="shared" si="8"/>
        <v/>
      </c>
      <c r="T193" s="284">
        <f t="shared" si="9"/>
        <v>0</v>
      </c>
      <c r="U193" s="284">
        <f t="shared" si="10"/>
        <v>0</v>
      </c>
      <c r="V193" s="284" t="str">
        <f t="shared" si="11"/>
        <v/>
      </c>
    </row>
    <row r="194" spans="2:22" ht="17.25" customHeight="1">
      <c r="B194" s="194"/>
      <c r="C194" s="195"/>
      <c r="D194" s="194"/>
      <c r="E194" s="196"/>
      <c r="F194" s="197"/>
      <c r="G194" s="250"/>
      <c r="H194" s="194"/>
      <c r="I194" s="195"/>
      <c r="J194" s="194"/>
      <c r="K194" s="196"/>
      <c r="L194" s="197"/>
      <c r="M194" s="250"/>
      <c r="N194" s="194"/>
      <c r="O194" s="195"/>
      <c r="P194" s="194"/>
      <c r="Q194" s="196"/>
      <c r="R194" s="197"/>
      <c r="S194" s="284" t="str">
        <f t="shared" si="8"/>
        <v/>
      </c>
      <c r="T194" s="284">
        <f t="shared" si="9"/>
        <v>0</v>
      </c>
      <c r="U194" s="284">
        <f t="shared" si="10"/>
        <v>0</v>
      </c>
      <c r="V194" s="284" t="str">
        <f t="shared" si="11"/>
        <v/>
      </c>
    </row>
    <row r="195" spans="2:22" ht="17.25" customHeight="1">
      <c r="B195" s="194"/>
      <c r="C195" s="195"/>
      <c r="D195" s="194"/>
      <c r="E195" s="196"/>
      <c r="F195" s="197"/>
      <c r="G195" s="250"/>
      <c r="H195" s="194"/>
      <c r="I195" s="195"/>
      <c r="J195" s="194"/>
      <c r="K195" s="196"/>
      <c r="L195" s="197"/>
      <c r="M195" s="250"/>
      <c r="N195" s="194"/>
      <c r="O195" s="195"/>
      <c r="P195" s="194"/>
      <c r="Q195" s="196"/>
      <c r="R195" s="197"/>
      <c r="S195" s="284" t="str">
        <f t="shared" si="8"/>
        <v/>
      </c>
      <c r="T195" s="284">
        <f t="shared" si="9"/>
        <v>0</v>
      </c>
      <c r="U195" s="284">
        <f t="shared" si="10"/>
        <v>0</v>
      </c>
      <c r="V195" s="284" t="str">
        <f t="shared" si="11"/>
        <v/>
      </c>
    </row>
    <row r="196" spans="2:22" ht="17.25" customHeight="1">
      <c r="B196" s="194"/>
      <c r="C196" s="195"/>
      <c r="D196" s="194"/>
      <c r="E196" s="196"/>
      <c r="F196" s="197"/>
      <c r="G196" s="250"/>
      <c r="H196" s="194"/>
      <c r="I196" s="195"/>
      <c r="J196" s="194"/>
      <c r="K196" s="196"/>
      <c r="L196" s="197"/>
      <c r="M196" s="250"/>
      <c r="N196" s="194"/>
      <c r="O196" s="195"/>
      <c r="P196" s="194"/>
      <c r="Q196" s="196"/>
      <c r="R196" s="197"/>
      <c r="S196" s="284" t="str">
        <f t="shared" si="8"/>
        <v/>
      </c>
      <c r="T196" s="284">
        <f t="shared" si="9"/>
        <v>0</v>
      </c>
      <c r="U196" s="284">
        <f t="shared" si="10"/>
        <v>0</v>
      </c>
      <c r="V196" s="284" t="str">
        <f t="shared" si="11"/>
        <v/>
      </c>
    </row>
    <row r="197" spans="2:22" ht="17.25" customHeight="1" thickBot="1">
      <c r="B197" s="198"/>
      <c r="C197" s="199"/>
      <c r="D197" s="198"/>
      <c r="E197" s="200"/>
      <c r="F197" s="201"/>
      <c r="G197" s="250"/>
      <c r="H197" s="198"/>
      <c r="I197" s="199"/>
      <c r="J197" s="198"/>
      <c r="K197" s="200"/>
      <c r="L197" s="201"/>
      <c r="M197" s="250"/>
      <c r="N197" s="198"/>
      <c r="O197" s="199"/>
      <c r="P197" s="198"/>
      <c r="Q197" s="200"/>
      <c r="R197" s="201"/>
      <c r="S197" s="284" t="str">
        <f t="shared" si="8"/>
        <v/>
      </c>
      <c r="T197" s="284">
        <f t="shared" si="9"/>
        <v>0</v>
      </c>
      <c r="U197" s="284">
        <f t="shared" si="10"/>
        <v>0</v>
      </c>
      <c r="V197" s="284" t="str">
        <f t="shared" si="11"/>
        <v/>
      </c>
    </row>
    <row r="198" spans="2:22" ht="17.25" customHeight="1">
      <c r="B198" s="178"/>
      <c r="C198" s="179"/>
      <c r="D198" s="178"/>
      <c r="E198" s="180"/>
      <c r="F198" s="181"/>
      <c r="G198" s="250"/>
      <c r="H198" s="178"/>
      <c r="I198" s="179"/>
      <c r="J198" s="178"/>
      <c r="K198" s="180"/>
      <c r="L198" s="181"/>
      <c r="M198" s="250"/>
      <c r="N198" s="178"/>
      <c r="O198" s="179"/>
      <c r="P198" s="178"/>
      <c r="Q198" s="180"/>
      <c r="R198" s="181"/>
      <c r="S198" s="284" t="str">
        <f t="shared" si="8"/>
        <v/>
      </c>
      <c r="T198" s="284">
        <f t="shared" si="9"/>
        <v>0</v>
      </c>
      <c r="U198" s="284">
        <f t="shared" si="10"/>
        <v>0</v>
      </c>
      <c r="V198" s="284" t="str">
        <f t="shared" si="11"/>
        <v/>
      </c>
    </row>
    <row r="199" spans="2:22" ht="17.25" customHeight="1">
      <c r="B199" s="182"/>
      <c r="C199" s="183"/>
      <c r="D199" s="182"/>
      <c r="E199" s="184"/>
      <c r="F199" s="185"/>
      <c r="G199" s="250"/>
      <c r="H199" s="182"/>
      <c r="I199" s="183"/>
      <c r="J199" s="182"/>
      <c r="K199" s="184"/>
      <c r="L199" s="185"/>
      <c r="M199" s="250"/>
      <c r="N199" s="182"/>
      <c r="O199" s="183"/>
      <c r="P199" s="182"/>
      <c r="Q199" s="184"/>
      <c r="R199" s="185"/>
      <c r="S199" s="284" t="str">
        <f t="shared" ref="S199:S262" si="12">IF(INDEX(C199:O199,MATCH($X$11,$B$2:$R$2,0))="","",(INDEX(B199:N199,MATCH($X$11,$B$2:$R$2,0))&amp;INDEX(C199:O199,MATCH($X$11,$B$2:$R$2,0)))*1)</f>
        <v/>
      </c>
      <c r="T199" s="284">
        <f t="shared" ref="T199:T262" si="13">INDEX(D199:P199,MATCH($X$11,$B$2:$R$2,0))</f>
        <v>0</v>
      </c>
      <c r="U199" s="284">
        <f t="shared" ref="U199:U262" si="14">INDEX(E199:Q199,MATCH($X$11,$B$2:$R$2,0))</f>
        <v>0</v>
      </c>
      <c r="V199" s="284" t="str">
        <f t="shared" ref="V199:V262" si="15">IF(INDEX(F199:R199,MATCH($X$11,$B$2:$R$2,0))-0=0,"",INDEX(F199:R199,MATCH($X$11,$B$2:$R$2,0)))</f>
        <v/>
      </c>
    </row>
    <row r="200" spans="2:22" ht="17.25" customHeight="1">
      <c r="B200" s="182"/>
      <c r="C200" s="183"/>
      <c r="D200" s="182"/>
      <c r="E200" s="184"/>
      <c r="F200" s="185"/>
      <c r="G200" s="250"/>
      <c r="H200" s="182"/>
      <c r="I200" s="183"/>
      <c r="J200" s="182"/>
      <c r="K200" s="184"/>
      <c r="L200" s="185"/>
      <c r="M200" s="250"/>
      <c r="N200" s="182"/>
      <c r="O200" s="183"/>
      <c r="P200" s="182"/>
      <c r="Q200" s="184"/>
      <c r="R200" s="185"/>
      <c r="S200" s="284" t="str">
        <f t="shared" si="12"/>
        <v/>
      </c>
      <c r="T200" s="284">
        <f t="shared" si="13"/>
        <v>0</v>
      </c>
      <c r="U200" s="284">
        <f t="shared" si="14"/>
        <v>0</v>
      </c>
      <c r="V200" s="284" t="str">
        <f t="shared" si="15"/>
        <v/>
      </c>
    </row>
    <row r="201" spans="2:22" ht="17.25" customHeight="1">
      <c r="B201" s="182"/>
      <c r="C201" s="183"/>
      <c r="D201" s="182"/>
      <c r="E201" s="184"/>
      <c r="F201" s="185"/>
      <c r="G201" s="250"/>
      <c r="H201" s="182"/>
      <c r="I201" s="183"/>
      <c r="J201" s="182"/>
      <c r="K201" s="184"/>
      <c r="L201" s="185"/>
      <c r="M201" s="250"/>
      <c r="N201" s="182"/>
      <c r="O201" s="183"/>
      <c r="P201" s="182"/>
      <c r="Q201" s="184"/>
      <c r="R201" s="185"/>
      <c r="S201" s="284" t="str">
        <f t="shared" si="12"/>
        <v/>
      </c>
      <c r="T201" s="284">
        <f t="shared" si="13"/>
        <v>0</v>
      </c>
      <c r="U201" s="284">
        <f t="shared" si="14"/>
        <v>0</v>
      </c>
      <c r="V201" s="284" t="str">
        <f t="shared" si="15"/>
        <v/>
      </c>
    </row>
    <row r="202" spans="2:22" ht="17.25" customHeight="1">
      <c r="B202" s="182"/>
      <c r="C202" s="183"/>
      <c r="D202" s="182"/>
      <c r="E202" s="184"/>
      <c r="F202" s="185"/>
      <c r="G202" s="250"/>
      <c r="H202" s="182"/>
      <c r="I202" s="183"/>
      <c r="J202" s="182"/>
      <c r="K202" s="184"/>
      <c r="L202" s="185"/>
      <c r="M202" s="250"/>
      <c r="N202" s="182"/>
      <c r="O202" s="183"/>
      <c r="P202" s="182"/>
      <c r="Q202" s="184"/>
      <c r="R202" s="185"/>
      <c r="S202" s="284" t="str">
        <f t="shared" si="12"/>
        <v/>
      </c>
      <c r="T202" s="284">
        <f t="shared" si="13"/>
        <v>0</v>
      </c>
      <c r="U202" s="284">
        <f t="shared" si="14"/>
        <v>0</v>
      </c>
      <c r="V202" s="284" t="str">
        <f t="shared" si="15"/>
        <v/>
      </c>
    </row>
    <row r="203" spans="2:22" ht="17.25" customHeight="1">
      <c r="B203" s="182"/>
      <c r="C203" s="183"/>
      <c r="D203" s="182"/>
      <c r="E203" s="184"/>
      <c r="F203" s="185"/>
      <c r="G203" s="250"/>
      <c r="H203" s="182"/>
      <c r="I203" s="183"/>
      <c r="J203" s="182"/>
      <c r="K203" s="184"/>
      <c r="L203" s="185"/>
      <c r="M203" s="250"/>
      <c r="N203" s="182"/>
      <c r="O203" s="183"/>
      <c r="P203" s="182"/>
      <c r="Q203" s="184"/>
      <c r="R203" s="185"/>
      <c r="S203" s="284" t="str">
        <f t="shared" si="12"/>
        <v/>
      </c>
      <c r="T203" s="284">
        <f t="shared" si="13"/>
        <v>0</v>
      </c>
      <c r="U203" s="284">
        <f t="shared" si="14"/>
        <v>0</v>
      </c>
      <c r="V203" s="284" t="str">
        <f t="shared" si="15"/>
        <v/>
      </c>
    </row>
    <row r="204" spans="2:22" ht="17.25" customHeight="1">
      <c r="B204" s="182"/>
      <c r="C204" s="183"/>
      <c r="D204" s="182"/>
      <c r="E204" s="184"/>
      <c r="F204" s="185"/>
      <c r="G204" s="250"/>
      <c r="H204" s="182"/>
      <c r="I204" s="183"/>
      <c r="J204" s="182"/>
      <c r="K204" s="184"/>
      <c r="L204" s="185"/>
      <c r="M204" s="250"/>
      <c r="N204" s="182"/>
      <c r="O204" s="183"/>
      <c r="P204" s="182"/>
      <c r="Q204" s="184"/>
      <c r="R204" s="185"/>
      <c r="S204" s="284" t="str">
        <f t="shared" si="12"/>
        <v/>
      </c>
      <c r="T204" s="284">
        <f t="shared" si="13"/>
        <v>0</v>
      </c>
      <c r="U204" s="284">
        <f t="shared" si="14"/>
        <v>0</v>
      </c>
      <c r="V204" s="284" t="str">
        <f t="shared" si="15"/>
        <v/>
      </c>
    </row>
    <row r="205" spans="2:22" ht="17.25" customHeight="1">
      <c r="B205" s="182"/>
      <c r="C205" s="183"/>
      <c r="D205" s="182"/>
      <c r="E205" s="184"/>
      <c r="F205" s="185"/>
      <c r="G205" s="250"/>
      <c r="H205" s="182"/>
      <c r="I205" s="183"/>
      <c r="J205" s="182"/>
      <c r="K205" s="184"/>
      <c r="L205" s="185"/>
      <c r="M205" s="250"/>
      <c r="N205" s="182"/>
      <c r="O205" s="183"/>
      <c r="P205" s="182"/>
      <c r="Q205" s="184"/>
      <c r="R205" s="185"/>
      <c r="S205" s="284" t="str">
        <f t="shared" si="12"/>
        <v/>
      </c>
      <c r="T205" s="284">
        <f t="shared" si="13"/>
        <v>0</v>
      </c>
      <c r="U205" s="284">
        <f t="shared" si="14"/>
        <v>0</v>
      </c>
      <c r="V205" s="284" t="str">
        <f t="shared" si="15"/>
        <v/>
      </c>
    </row>
    <row r="206" spans="2:22" ht="17.25" customHeight="1">
      <c r="B206" s="182"/>
      <c r="C206" s="183"/>
      <c r="D206" s="182"/>
      <c r="E206" s="184"/>
      <c r="F206" s="185"/>
      <c r="G206" s="250"/>
      <c r="H206" s="182"/>
      <c r="I206" s="183"/>
      <c r="J206" s="182"/>
      <c r="K206" s="184"/>
      <c r="L206" s="185"/>
      <c r="M206" s="250"/>
      <c r="N206" s="182"/>
      <c r="O206" s="183"/>
      <c r="P206" s="182"/>
      <c r="Q206" s="184"/>
      <c r="R206" s="185"/>
      <c r="S206" s="284" t="str">
        <f t="shared" si="12"/>
        <v/>
      </c>
      <c r="T206" s="284">
        <f t="shared" si="13"/>
        <v>0</v>
      </c>
      <c r="U206" s="284">
        <f t="shared" si="14"/>
        <v>0</v>
      </c>
      <c r="V206" s="284" t="str">
        <f t="shared" si="15"/>
        <v/>
      </c>
    </row>
    <row r="207" spans="2:22" ht="17.25" customHeight="1">
      <c r="B207" s="182"/>
      <c r="C207" s="183"/>
      <c r="D207" s="182"/>
      <c r="E207" s="184"/>
      <c r="F207" s="185"/>
      <c r="G207" s="250"/>
      <c r="H207" s="182"/>
      <c r="I207" s="183"/>
      <c r="J207" s="182"/>
      <c r="K207" s="184"/>
      <c r="L207" s="185"/>
      <c r="M207" s="250"/>
      <c r="N207" s="182"/>
      <c r="O207" s="183"/>
      <c r="P207" s="182"/>
      <c r="Q207" s="184"/>
      <c r="R207" s="185"/>
      <c r="S207" s="284" t="str">
        <f t="shared" si="12"/>
        <v/>
      </c>
      <c r="T207" s="284">
        <f t="shared" si="13"/>
        <v>0</v>
      </c>
      <c r="U207" s="284">
        <f t="shared" si="14"/>
        <v>0</v>
      </c>
      <c r="V207" s="284" t="str">
        <f t="shared" si="15"/>
        <v/>
      </c>
    </row>
    <row r="208" spans="2:22" ht="17.25" customHeight="1">
      <c r="B208" s="182"/>
      <c r="C208" s="183"/>
      <c r="D208" s="182"/>
      <c r="E208" s="184"/>
      <c r="F208" s="185"/>
      <c r="G208" s="250"/>
      <c r="H208" s="182"/>
      <c r="I208" s="183"/>
      <c r="J208" s="182"/>
      <c r="K208" s="184"/>
      <c r="L208" s="185"/>
      <c r="M208" s="250"/>
      <c r="N208" s="182"/>
      <c r="O208" s="183"/>
      <c r="P208" s="182"/>
      <c r="Q208" s="184"/>
      <c r="R208" s="185"/>
      <c r="S208" s="284" t="str">
        <f t="shared" si="12"/>
        <v/>
      </c>
      <c r="T208" s="284">
        <f t="shared" si="13"/>
        <v>0</v>
      </c>
      <c r="U208" s="284">
        <f t="shared" si="14"/>
        <v>0</v>
      </c>
      <c r="V208" s="284" t="str">
        <f t="shared" si="15"/>
        <v/>
      </c>
    </row>
    <row r="209" spans="2:22" ht="17.25" customHeight="1" thickBot="1">
      <c r="B209" s="186"/>
      <c r="C209" s="187"/>
      <c r="D209" s="186"/>
      <c r="E209" s="188"/>
      <c r="F209" s="189"/>
      <c r="G209" s="250"/>
      <c r="H209" s="186"/>
      <c r="I209" s="187"/>
      <c r="J209" s="186"/>
      <c r="K209" s="188"/>
      <c r="L209" s="189"/>
      <c r="M209" s="250"/>
      <c r="N209" s="186"/>
      <c r="O209" s="187"/>
      <c r="P209" s="186"/>
      <c r="Q209" s="188"/>
      <c r="R209" s="189"/>
      <c r="S209" s="284" t="str">
        <f t="shared" si="12"/>
        <v/>
      </c>
      <c r="T209" s="284">
        <f t="shared" si="13"/>
        <v>0</v>
      </c>
      <c r="U209" s="284">
        <f t="shared" si="14"/>
        <v>0</v>
      </c>
      <c r="V209" s="284" t="str">
        <f t="shared" si="15"/>
        <v/>
      </c>
    </row>
    <row r="210" spans="2:22" ht="17.25" customHeight="1">
      <c r="B210" s="190"/>
      <c r="C210" s="191"/>
      <c r="D210" s="190"/>
      <c r="E210" s="192"/>
      <c r="F210" s="193"/>
      <c r="G210" s="250"/>
      <c r="H210" s="190"/>
      <c r="I210" s="191"/>
      <c r="J210" s="190"/>
      <c r="K210" s="192"/>
      <c r="L210" s="193"/>
      <c r="M210" s="250"/>
      <c r="N210" s="190"/>
      <c r="O210" s="191"/>
      <c r="P210" s="190"/>
      <c r="Q210" s="192"/>
      <c r="R210" s="193"/>
      <c r="S210" s="284" t="str">
        <f t="shared" si="12"/>
        <v/>
      </c>
      <c r="T210" s="284">
        <f t="shared" si="13"/>
        <v>0</v>
      </c>
      <c r="U210" s="284">
        <f t="shared" si="14"/>
        <v>0</v>
      </c>
      <c r="V210" s="284" t="str">
        <f t="shared" si="15"/>
        <v/>
      </c>
    </row>
    <row r="211" spans="2:22" ht="17.25" customHeight="1">
      <c r="B211" s="194"/>
      <c r="C211" s="195"/>
      <c r="D211" s="194"/>
      <c r="E211" s="196"/>
      <c r="F211" s="197"/>
      <c r="G211" s="250"/>
      <c r="H211" s="194"/>
      <c r="I211" s="195"/>
      <c r="J211" s="194"/>
      <c r="K211" s="196"/>
      <c r="L211" s="197"/>
      <c r="M211" s="250"/>
      <c r="N211" s="194"/>
      <c r="O211" s="195"/>
      <c r="P211" s="194"/>
      <c r="Q211" s="196"/>
      <c r="R211" s="197"/>
      <c r="S211" s="284" t="str">
        <f t="shared" si="12"/>
        <v/>
      </c>
      <c r="T211" s="284">
        <f t="shared" si="13"/>
        <v>0</v>
      </c>
      <c r="U211" s="284">
        <f t="shared" si="14"/>
        <v>0</v>
      </c>
      <c r="V211" s="284" t="str">
        <f t="shared" si="15"/>
        <v/>
      </c>
    </row>
    <row r="212" spans="2:22" ht="17.25" customHeight="1">
      <c r="B212" s="194"/>
      <c r="C212" s="195"/>
      <c r="D212" s="194"/>
      <c r="E212" s="196"/>
      <c r="F212" s="197"/>
      <c r="G212" s="250"/>
      <c r="H212" s="194"/>
      <c r="I212" s="195"/>
      <c r="J212" s="194"/>
      <c r="K212" s="196"/>
      <c r="L212" s="197"/>
      <c r="M212" s="250"/>
      <c r="N212" s="194"/>
      <c r="O212" s="195"/>
      <c r="P212" s="194"/>
      <c r="Q212" s="196"/>
      <c r="R212" s="197"/>
      <c r="S212" s="284" t="str">
        <f t="shared" si="12"/>
        <v/>
      </c>
      <c r="T212" s="284">
        <f t="shared" si="13"/>
        <v>0</v>
      </c>
      <c r="U212" s="284">
        <f t="shared" si="14"/>
        <v>0</v>
      </c>
      <c r="V212" s="284" t="str">
        <f t="shared" si="15"/>
        <v/>
      </c>
    </row>
    <row r="213" spans="2:22" ht="17.25" customHeight="1">
      <c r="B213" s="194"/>
      <c r="C213" s="195"/>
      <c r="D213" s="194"/>
      <c r="E213" s="196"/>
      <c r="F213" s="197"/>
      <c r="G213" s="250"/>
      <c r="H213" s="194"/>
      <c r="I213" s="195"/>
      <c r="J213" s="194"/>
      <c r="K213" s="196"/>
      <c r="L213" s="197"/>
      <c r="M213" s="250"/>
      <c r="N213" s="194"/>
      <c r="O213" s="195"/>
      <c r="P213" s="194"/>
      <c r="Q213" s="196"/>
      <c r="R213" s="197"/>
      <c r="S213" s="284" t="str">
        <f t="shared" si="12"/>
        <v/>
      </c>
      <c r="T213" s="284">
        <f t="shared" si="13"/>
        <v>0</v>
      </c>
      <c r="U213" s="284">
        <f t="shared" si="14"/>
        <v>0</v>
      </c>
      <c r="V213" s="284" t="str">
        <f t="shared" si="15"/>
        <v/>
      </c>
    </row>
    <row r="214" spans="2:22" ht="17.25" customHeight="1">
      <c r="B214" s="194"/>
      <c r="C214" s="195"/>
      <c r="D214" s="194"/>
      <c r="E214" s="196"/>
      <c r="F214" s="197"/>
      <c r="G214" s="250"/>
      <c r="H214" s="194"/>
      <c r="I214" s="195"/>
      <c r="J214" s="194"/>
      <c r="K214" s="196"/>
      <c r="L214" s="197"/>
      <c r="M214" s="250"/>
      <c r="N214" s="194"/>
      <c r="O214" s="195"/>
      <c r="P214" s="194"/>
      <c r="Q214" s="196"/>
      <c r="R214" s="197"/>
      <c r="S214" s="284" t="str">
        <f t="shared" si="12"/>
        <v/>
      </c>
      <c r="T214" s="284">
        <f t="shared" si="13"/>
        <v>0</v>
      </c>
      <c r="U214" s="284">
        <f t="shared" si="14"/>
        <v>0</v>
      </c>
      <c r="V214" s="284" t="str">
        <f t="shared" si="15"/>
        <v/>
      </c>
    </row>
    <row r="215" spans="2:22" ht="17.25" customHeight="1">
      <c r="B215" s="194"/>
      <c r="C215" s="195"/>
      <c r="D215" s="194"/>
      <c r="E215" s="196"/>
      <c r="F215" s="197"/>
      <c r="G215" s="250"/>
      <c r="H215" s="194"/>
      <c r="I215" s="195"/>
      <c r="J215" s="194"/>
      <c r="K215" s="196"/>
      <c r="L215" s="197"/>
      <c r="M215" s="250"/>
      <c r="N215" s="194"/>
      <c r="O215" s="195"/>
      <c r="P215" s="194"/>
      <c r="Q215" s="196"/>
      <c r="R215" s="197"/>
      <c r="S215" s="284" t="str">
        <f t="shared" si="12"/>
        <v/>
      </c>
      <c r="T215" s="284">
        <f t="shared" si="13"/>
        <v>0</v>
      </c>
      <c r="U215" s="284">
        <f t="shared" si="14"/>
        <v>0</v>
      </c>
      <c r="V215" s="284" t="str">
        <f t="shared" si="15"/>
        <v/>
      </c>
    </row>
    <row r="216" spans="2:22" ht="17.25" customHeight="1">
      <c r="B216" s="194"/>
      <c r="C216" s="195"/>
      <c r="D216" s="194"/>
      <c r="E216" s="196"/>
      <c r="F216" s="197"/>
      <c r="G216" s="250"/>
      <c r="H216" s="194"/>
      <c r="I216" s="195"/>
      <c r="J216" s="194"/>
      <c r="K216" s="196"/>
      <c r="L216" s="197"/>
      <c r="M216" s="250"/>
      <c r="N216" s="194"/>
      <c r="O216" s="195"/>
      <c r="P216" s="194"/>
      <c r="Q216" s="196"/>
      <c r="R216" s="197"/>
      <c r="S216" s="284" t="str">
        <f t="shared" si="12"/>
        <v/>
      </c>
      <c r="T216" s="284">
        <f t="shared" si="13"/>
        <v>0</v>
      </c>
      <c r="U216" s="284">
        <f t="shared" si="14"/>
        <v>0</v>
      </c>
      <c r="V216" s="284" t="str">
        <f t="shared" si="15"/>
        <v/>
      </c>
    </row>
    <row r="217" spans="2:22" ht="17.25" customHeight="1">
      <c r="B217" s="194"/>
      <c r="C217" s="195"/>
      <c r="D217" s="194"/>
      <c r="E217" s="196"/>
      <c r="F217" s="197"/>
      <c r="G217" s="250"/>
      <c r="H217" s="194"/>
      <c r="I217" s="195"/>
      <c r="J217" s="194"/>
      <c r="K217" s="196"/>
      <c r="L217" s="197"/>
      <c r="M217" s="250"/>
      <c r="N217" s="194"/>
      <c r="O217" s="195"/>
      <c r="P217" s="194"/>
      <c r="Q217" s="196"/>
      <c r="R217" s="197"/>
      <c r="S217" s="284" t="str">
        <f t="shared" si="12"/>
        <v/>
      </c>
      <c r="T217" s="284">
        <f t="shared" si="13"/>
        <v>0</v>
      </c>
      <c r="U217" s="284">
        <f t="shared" si="14"/>
        <v>0</v>
      </c>
      <c r="V217" s="284" t="str">
        <f t="shared" si="15"/>
        <v/>
      </c>
    </row>
    <row r="218" spans="2:22" ht="17.25" customHeight="1">
      <c r="B218" s="194"/>
      <c r="C218" s="195"/>
      <c r="D218" s="194"/>
      <c r="E218" s="196"/>
      <c r="F218" s="197"/>
      <c r="G218" s="250"/>
      <c r="H218" s="194"/>
      <c r="I218" s="195"/>
      <c r="J218" s="194"/>
      <c r="K218" s="196"/>
      <c r="L218" s="197"/>
      <c r="M218" s="250"/>
      <c r="N218" s="194"/>
      <c r="O218" s="195"/>
      <c r="P218" s="194"/>
      <c r="Q218" s="196"/>
      <c r="R218" s="197"/>
      <c r="S218" s="284" t="str">
        <f t="shared" si="12"/>
        <v/>
      </c>
      <c r="T218" s="284">
        <f t="shared" si="13"/>
        <v>0</v>
      </c>
      <c r="U218" s="284">
        <f t="shared" si="14"/>
        <v>0</v>
      </c>
      <c r="V218" s="284" t="str">
        <f t="shared" si="15"/>
        <v/>
      </c>
    </row>
    <row r="219" spans="2:22" ht="17.25" customHeight="1">
      <c r="B219" s="194"/>
      <c r="C219" s="195"/>
      <c r="D219" s="194"/>
      <c r="E219" s="196"/>
      <c r="F219" s="197"/>
      <c r="G219" s="250"/>
      <c r="H219" s="194"/>
      <c r="I219" s="195"/>
      <c r="J219" s="194"/>
      <c r="K219" s="196"/>
      <c r="L219" s="197"/>
      <c r="M219" s="250"/>
      <c r="N219" s="194"/>
      <c r="O219" s="195"/>
      <c r="P219" s="194"/>
      <c r="Q219" s="196"/>
      <c r="R219" s="197"/>
      <c r="S219" s="284" t="str">
        <f t="shared" si="12"/>
        <v/>
      </c>
      <c r="T219" s="284">
        <f t="shared" si="13"/>
        <v>0</v>
      </c>
      <c r="U219" s="284">
        <f t="shared" si="14"/>
        <v>0</v>
      </c>
      <c r="V219" s="284" t="str">
        <f t="shared" si="15"/>
        <v/>
      </c>
    </row>
    <row r="220" spans="2:22" ht="17.25" customHeight="1">
      <c r="B220" s="194"/>
      <c r="C220" s="195"/>
      <c r="D220" s="194"/>
      <c r="E220" s="196"/>
      <c r="F220" s="197"/>
      <c r="G220" s="250"/>
      <c r="H220" s="194"/>
      <c r="I220" s="195"/>
      <c r="J220" s="194"/>
      <c r="K220" s="196"/>
      <c r="L220" s="197"/>
      <c r="M220" s="250"/>
      <c r="N220" s="194"/>
      <c r="O220" s="195"/>
      <c r="P220" s="194"/>
      <c r="Q220" s="196"/>
      <c r="R220" s="197"/>
      <c r="S220" s="284" t="str">
        <f t="shared" si="12"/>
        <v/>
      </c>
      <c r="T220" s="284">
        <f t="shared" si="13"/>
        <v>0</v>
      </c>
      <c r="U220" s="284">
        <f t="shared" si="14"/>
        <v>0</v>
      </c>
      <c r="V220" s="284" t="str">
        <f t="shared" si="15"/>
        <v/>
      </c>
    </row>
    <row r="221" spans="2:22" ht="17.25" customHeight="1" thickBot="1">
      <c r="B221" s="198"/>
      <c r="C221" s="199"/>
      <c r="D221" s="198"/>
      <c r="E221" s="200"/>
      <c r="F221" s="201"/>
      <c r="G221" s="250"/>
      <c r="H221" s="198"/>
      <c r="I221" s="199"/>
      <c r="J221" s="198"/>
      <c r="K221" s="200"/>
      <c r="L221" s="201"/>
      <c r="M221" s="250"/>
      <c r="N221" s="198"/>
      <c r="O221" s="199"/>
      <c r="P221" s="198"/>
      <c r="Q221" s="200"/>
      <c r="R221" s="201"/>
      <c r="S221" s="284" t="str">
        <f t="shared" si="12"/>
        <v/>
      </c>
      <c r="T221" s="284">
        <f t="shared" si="13"/>
        <v>0</v>
      </c>
      <c r="U221" s="284">
        <f t="shared" si="14"/>
        <v>0</v>
      </c>
      <c r="V221" s="284" t="str">
        <f t="shared" si="15"/>
        <v/>
      </c>
    </row>
    <row r="222" spans="2:22" ht="17.25" customHeight="1">
      <c r="B222" s="178"/>
      <c r="C222" s="179"/>
      <c r="D222" s="178"/>
      <c r="E222" s="180"/>
      <c r="F222" s="181"/>
      <c r="G222" s="250"/>
      <c r="H222" s="178"/>
      <c r="I222" s="179"/>
      <c r="J222" s="178"/>
      <c r="K222" s="180"/>
      <c r="L222" s="181"/>
      <c r="M222" s="250"/>
      <c r="N222" s="178"/>
      <c r="O222" s="179"/>
      <c r="P222" s="178"/>
      <c r="Q222" s="180"/>
      <c r="R222" s="181"/>
      <c r="S222" s="284" t="str">
        <f t="shared" si="12"/>
        <v/>
      </c>
      <c r="T222" s="284">
        <f t="shared" si="13"/>
        <v>0</v>
      </c>
      <c r="U222" s="284">
        <f t="shared" si="14"/>
        <v>0</v>
      </c>
      <c r="V222" s="284" t="str">
        <f t="shared" si="15"/>
        <v/>
      </c>
    </row>
    <row r="223" spans="2:22" ht="17.25" customHeight="1">
      <c r="B223" s="182"/>
      <c r="C223" s="183"/>
      <c r="D223" s="182"/>
      <c r="E223" s="184"/>
      <c r="F223" s="185"/>
      <c r="G223" s="250"/>
      <c r="H223" s="182"/>
      <c r="I223" s="183"/>
      <c r="J223" s="182"/>
      <c r="K223" s="184"/>
      <c r="L223" s="185"/>
      <c r="M223" s="250"/>
      <c r="N223" s="182"/>
      <c r="O223" s="183"/>
      <c r="P223" s="182"/>
      <c r="Q223" s="184"/>
      <c r="R223" s="185"/>
      <c r="S223" s="284" t="str">
        <f t="shared" si="12"/>
        <v/>
      </c>
      <c r="T223" s="284">
        <f t="shared" si="13"/>
        <v>0</v>
      </c>
      <c r="U223" s="284">
        <f t="shared" si="14"/>
        <v>0</v>
      </c>
      <c r="V223" s="284" t="str">
        <f t="shared" si="15"/>
        <v/>
      </c>
    </row>
    <row r="224" spans="2:22" ht="17.25" customHeight="1">
      <c r="B224" s="182"/>
      <c r="C224" s="183"/>
      <c r="D224" s="182"/>
      <c r="E224" s="184"/>
      <c r="F224" s="185"/>
      <c r="G224" s="250"/>
      <c r="H224" s="182"/>
      <c r="I224" s="183"/>
      <c r="J224" s="182"/>
      <c r="K224" s="184"/>
      <c r="L224" s="185"/>
      <c r="M224" s="250"/>
      <c r="N224" s="182"/>
      <c r="O224" s="183"/>
      <c r="P224" s="182"/>
      <c r="Q224" s="184"/>
      <c r="R224" s="185"/>
      <c r="S224" s="284" t="str">
        <f t="shared" si="12"/>
        <v/>
      </c>
      <c r="T224" s="284">
        <f t="shared" si="13"/>
        <v>0</v>
      </c>
      <c r="U224" s="284">
        <f t="shared" si="14"/>
        <v>0</v>
      </c>
      <c r="V224" s="284" t="str">
        <f t="shared" si="15"/>
        <v/>
      </c>
    </row>
    <row r="225" spans="2:22" ht="17.25" customHeight="1">
      <c r="B225" s="182"/>
      <c r="C225" s="183"/>
      <c r="D225" s="182"/>
      <c r="E225" s="184"/>
      <c r="F225" s="185"/>
      <c r="G225" s="250"/>
      <c r="H225" s="182"/>
      <c r="I225" s="183"/>
      <c r="J225" s="182"/>
      <c r="K225" s="184"/>
      <c r="L225" s="185"/>
      <c r="M225" s="250"/>
      <c r="N225" s="182"/>
      <c r="O225" s="183"/>
      <c r="P225" s="182"/>
      <c r="Q225" s="184"/>
      <c r="R225" s="185"/>
      <c r="S225" s="284" t="str">
        <f t="shared" si="12"/>
        <v/>
      </c>
      <c r="T225" s="284">
        <f t="shared" si="13"/>
        <v>0</v>
      </c>
      <c r="U225" s="284">
        <f t="shared" si="14"/>
        <v>0</v>
      </c>
      <c r="V225" s="284" t="str">
        <f t="shared" si="15"/>
        <v/>
      </c>
    </row>
    <row r="226" spans="2:22" ht="17.25" customHeight="1">
      <c r="B226" s="182"/>
      <c r="C226" s="183"/>
      <c r="D226" s="182"/>
      <c r="E226" s="184"/>
      <c r="F226" s="185"/>
      <c r="G226" s="250"/>
      <c r="H226" s="182"/>
      <c r="I226" s="183"/>
      <c r="J226" s="182"/>
      <c r="K226" s="184"/>
      <c r="L226" s="185"/>
      <c r="M226" s="250"/>
      <c r="N226" s="182"/>
      <c r="O226" s="183"/>
      <c r="P226" s="182"/>
      <c r="Q226" s="184"/>
      <c r="R226" s="185"/>
      <c r="S226" s="284" t="str">
        <f t="shared" si="12"/>
        <v/>
      </c>
      <c r="T226" s="284">
        <f t="shared" si="13"/>
        <v>0</v>
      </c>
      <c r="U226" s="284">
        <f t="shared" si="14"/>
        <v>0</v>
      </c>
      <c r="V226" s="284" t="str">
        <f t="shared" si="15"/>
        <v/>
      </c>
    </row>
    <row r="227" spans="2:22" ht="17.25" customHeight="1">
      <c r="B227" s="182"/>
      <c r="C227" s="183"/>
      <c r="D227" s="182"/>
      <c r="E227" s="184"/>
      <c r="F227" s="185"/>
      <c r="G227" s="250"/>
      <c r="H227" s="182"/>
      <c r="I227" s="183"/>
      <c r="J227" s="182"/>
      <c r="K227" s="184"/>
      <c r="L227" s="185"/>
      <c r="M227" s="250"/>
      <c r="N227" s="182"/>
      <c r="O227" s="183"/>
      <c r="P227" s="182"/>
      <c r="Q227" s="184"/>
      <c r="R227" s="185"/>
      <c r="S227" s="284" t="str">
        <f t="shared" si="12"/>
        <v/>
      </c>
      <c r="T227" s="284">
        <f t="shared" si="13"/>
        <v>0</v>
      </c>
      <c r="U227" s="284">
        <f t="shared" si="14"/>
        <v>0</v>
      </c>
      <c r="V227" s="284" t="str">
        <f t="shared" si="15"/>
        <v/>
      </c>
    </row>
    <row r="228" spans="2:22" ht="17.25" customHeight="1">
      <c r="B228" s="182"/>
      <c r="C228" s="183"/>
      <c r="D228" s="182"/>
      <c r="E228" s="184"/>
      <c r="F228" s="185"/>
      <c r="G228" s="250"/>
      <c r="H228" s="182"/>
      <c r="I228" s="183"/>
      <c r="J228" s="182"/>
      <c r="K228" s="184"/>
      <c r="L228" s="185"/>
      <c r="M228" s="250"/>
      <c r="N228" s="182"/>
      <c r="O228" s="183"/>
      <c r="P228" s="182"/>
      <c r="Q228" s="184"/>
      <c r="R228" s="185"/>
      <c r="S228" s="284" t="str">
        <f t="shared" si="12"/>
        <v/>
      </c>
      <c r="T228" s="284">
        <f t="shared" si="13"/>
        <v>0</v>
      </c>
      <c r="U228" s="284">
        <f t="shared" si="14"/>
        <v>0</v>
      </c>
      <c r="V228" s="284" t="str">
        <f t="shared" si="15"/>
        <v/>
      </c>
    </row>
    <row r="229" spans="2:22" ht="17.25" customHeight="1">
      <c r="B229" s="182"/>
      <c r="C229" s="183"/>
      <c r="D229" s="182"/>
      <c r="E229" s="184"/>
      <c r="F229" s="185"/>
      <c r="G229" s="250"/>
      <c r="H229" s="182"/>
      <c r="I229" s="183"/>
      <c r="J229" s="182"/>
      <c r="K229" s="184"/>
      <c r="L229" s="185"/>
      <c r="M229" s="250"/>
      <c r="N229" s="182"/>
      <c r="O229" s="183"/>
      <c r="P229" s="182"/>
      <c r="Q229" s="184"/>
      <c r="R229" s="185"/>
      <c r="S229" s="284" t="str">
        <f t="shared" si="12"/>
        <v/>
      </c>
      <c r="T229" s="284">
        <f t="shared" si="13"/>
        <v>0</v>
      </c>
      <c r="U229" s="284">
        <f t="shared" si="14"/>
        <v>0</v>
      </c>
      <c r="V229" s="284" t="str">
        <f t="shared" si="15"/>
        <v/>
      </c>
    </row>
    <row r="230" spans="2:22" ht="17.25" customHeight="1">
      <c r="B230" s="182"/>
      <c r="C230" s="183"/>
      <c r="D230" s="182"/>
      <c r="E230" s="184"/>
      <c r="F230" s="185"/>
      <c r="G230" s="250"/>
      <c r="H230" s="182"/>
      <c r="I230" s="183"/>
      <c r="J230" s="182"/>
      <c r="K230" s="184"/>
      <c r="L230" s="185"/>
      <c r="M230" s="250"/>
      <c r="N230" s="182"/>
      <c r="O230" s="183"/>
      <c r="P230" s="182"/>
      <c r="Q230" s="184"/>
      <c r="R230" s="185"/>
      <c r="S230" s="284" t="str">
        <f t="shared" si="12"/>
        <v/>
      </c>
      <c r="T230" s="284">
        <f t="shared" si="13"/>
        <v>0</v>
      </c>
      <c r="U230" s="284">
        <f t="shared" si="14"/>
        <v>0</v>
      </c>
      <c r="V230" s="284" t="str">
        <f t="shared" si="15"/>
        <v/>
      </c>
    </row>
    <row r="231" spans="2:22" ht="17.25" customHeight="1">
      <c r="B231" s="182"/>
      <c r="C231" s="183"/>
      <c r="D231" s="182"/>
      <c r="E231" s="184"/>
      <c r="F231" s="185"/>
      <c r="G231" s="250"/>
      <c r="H231" s="182"/>
      <c r="I231" s="183"/>
      <c r="J231" s="182"/>
      <c r="K231" s="184"/>
      <c r="L231" s="185"/>
      <c r="M231" s="250"/>
      <c r="N231" s="182"/>
      <c r="O231" s="183"/>
      <c r="P231" s="182"/>
      <c r="Q231" s="184"/>
      <c r="R231" s="185"/>
      <c r="S231" s="284" t="str">
        <f t="shared" si="12"/>
        <v/>
      </c>
      <c r="T231" s="284">
        <f t="shared" si="13"/>
        <v>0</v>
      </c>
      <c r="U231" s="284">
        <f t="shared" si="14"/>
        <v>0</v>
      </c>
      <c r="V231" s="284" t="str">
        <f t="shared" si="15"/>
        <v/>
      </c>
    </row>
    <row r="232" spans="2:22" ht="17.25" customHeight="1">
      <c r="B232" s="182"/>
      <c r="C232" s="183"/>
      <c r="D232" s="182"/>
      <c r="E232" s="184"/>
      <c r="F232" s="185"/>
      <c r="G232" s="250"/>
      <c r="H232" s="182"/>
      <c r="I232" s="183"/>
      <c r="J232" s="182"/>
      <c r="K232" s="184"/>
      <c r="L232" s="185"/>
      <c r="M232" s="250"/>
      <c r="N232" s="182"/>
      <c r="O232" s="183"/>
      <c r="P232" s="182"/>
      <c r="Q232" s="184"/>
      <c r="R232" s="185"/>
      <c r="S232" s="284" t="str">
        <f t="shared" si="12"/>
        <v/>
      </c>
      <c r="T232" s="284">
        <f t="shared" si="13"/>
        <v>0</v>
      </c>
      <c r="U232" s="284">
        <f t="shared" si="14"/>
        <v>0</v>
      </c>
      <c r="V232" s="284" t="str">
        <f t="shared" si="15"/>
        <v/>
      </c>
    </row>
    <row r="233" spans="2:22" ht="17.25" customHeight="1" thickBot="1">
      <c r="B233" s="186"/>
      <c r="C233" s="187"/>
      <c r="D233" s="186"/>
      <c r="E233" s="188"/>
      <c r="F233" s="189"/>
      <c r="G233" s="250"/>
      <c r="H233" s="186"/>
      <c r="I233" s="187"/>
      <c r="J233" s="186"/>
      <c r="K233" s="188"/>
      <c r="L233" s="189"/>
      <c r="M233" s="250"/>
      <c r="N233" s="186"/>
      <c r="O233" s="187"/>
      <c r="P233" s="186"/>
      <c r="Q233" s="188"/>
      <c r="R233" s="189"/>
      <c r="S233" s="284" t="str">
        <f t="shared" si="12"/>
        <v/>
      </c>
      <c r="T233" s="284">
        <f t="shared" si="13"/>
        <v>0</v>
      </c>
      <c r="U233" s="284">
        <f t="shared" si="14"/>
        <v>0</v>
      </c>
      <c r="V233" s="284" t="str">
        <f t="shared" si="15"/>
        <v/>
      </c>
    </row>
    <row r="234" spans="2:22" ht="17.25" customHeight="1">
      <c r="B234" s="190"/>
      <c r="C234" s="191"/>
      <c r="D234" s="190"/>
      <c r="E234" s="192"/>
      <c r="F234" s="193"/>
      <c r="G234" s="250"/>
      <c r="H234" s="190"/>
      <c r="I234" s="191"/>
      <c r="J234" s="190"/>
      <c r="K234" s="192"/>
      <c r="L234" s="193"/>
      <c r="M234" s="250"/>
      <c r="N234" s="190"/>
      <c r="O234" s="191"/>
      <c r="P234" s="190"/>
      <c r="Q234" s="192"/>
      <c r="R234" s="193"/>
      <c r="S234" s="284" t="str">
        <f t="shared" si="12"/>
        <v/>
      </c>
      <c r="T234" s="284">
        <f t="shared" si="13"/>
        <v>0</v>
      </c>
      <c r="U234" s="284">
        <f t="shared" si="14"/>
        <v>0</v>
      </c>
      <c r="V234" s="284" t="str">
        <f t="shared" si="15"/>
        <v/>
      </c>
    </row>
    <row r="235" spans="2:22" ht="17.25" customHeight="1">
      <c r="B235" s="194"/>
      <c r="C235" s="195"/>
      <c r="D235" s="194"/>
      <c r="E235" s="196"/>
      <c r="F235" s="197"/>
      <c r="G235" s="250"/>
      <c r="H235" s="194"/>
      <c r="I235" s="195"/>
      <c r="J235" s="194"/>
      <c r="K235" s="196"/>
      <c r="L235" s="197"/>
      <c r="M235" s="250"/>
      <c r="N235" s="194"/>
      <c r="O235" s="195"/>
      <c r="P235" s="194"/>
      <c r="Q235" s="196"/>
      <c r="R235" s="197"/>
      <c r="S235" s="284" t="str">
        <f t="shared" si="12"/>
        <v/>
      </c>
      <c r="T235" s="284">
        <f t="shared" si="13"/>
        <v>0</v>
      </c>
      <c r="U235" s="284">
        <f t="shared" si="14"/>
        <v>0</v>
      </c>
      <c r="V235" s="284" t="str">
        <f t="shared" si="15"/>
        <v/>
      </c>
    </row>
    <row r="236" spans="2:22" ht="17.25" customHeight="1">
      <c r="B236" s="194"/>
      <c r="C236" s="195"/>
      <c r="D236" s="194"/>
      <c r="E236" s="196"/>
      <c r="F236" s="197"/>
      <c r="G236" s="250"/>
      <c r="H236" s="194"/>
      <c r="I236" s="195"/>
      <c r="J236" s="194"/>
      <c r="K236" s="196"/>
      <c r="L236" s="197"/>
      <c r="M236" s="250"/>
      <c r="N236" s="194"/>
      <c r="O236" s="195"/>
      <c r="P236" s="194"/>
      <c r="Q236" s="196"/>
      <c r="R236" s="197"/>
      <c r="S236" s="284" t="str">
        <f t="shared" si="12"/>
        <v/>
      </c>
      <c r="T236" s="284">
        <f t="shared" si="13"/>
        <v>0</v>
      </c>
      <c r="U236" s="284">
        <f t="shared" si="14"/>
        <v>0</v>
      </c>
      <c r="V236" s="284" t="str">
        <f t="shared" si="15"/>
        <v/>
      </c>
    </row>
    <row r="237" spans="2:22" ht="17.25" customHeight="1">
      <c r="B237" s="194"/>
      <c r="C237" s="195"/>
      <c r="D237" s="194"/>
      <c r="E237" s="196"/>
      <c r="F237" s="197"/>
      <c r="G237" s="250"/>
      <c r="H237" s="194"/>
      <c r="I237" s="195"/>
      <c r="J237" s="194"/>
      <c r="K237" s="196"/>
      <c r="L237" s="197"/>
      <c r="M237" s="250"/>
      <c r="N237" s="194"/>
      <c r="O237" s="195"/>
      <c r="P237" s="194"/>
      <c r="Q237" s="196"/>
      <c r="R237" s="197"/>
      <c r="S237" s="284" t="str">
        <f t="shared" si="12"/>
        <v/>
      </c>
      <c r="T237" s="284">
        <f t="shared" si="13"/>
        <v>0</v>
      </c>
      <c r="U237" s="284">
        <f t="shared" si="14"/>
        <v>0</v>
      </c>
      <c r="V237" s="284" t="str">
        <f t="shared" si="15"/>
        <v/>
      </c>
    </row>
    <row r="238" spans="2:22" ht="17.25" customHeight="1">
      <c r="B238" s="194"/>
      <c r="C238" s="195"/>
      <c r="D238" s="194"/>
      <c r="E238" s="196"/>
      <c r="F238" s="197"/>
      <c r="G238" s="250"/>
      <c r="H238" s="194"/>
      <c r="I238" s="195"/>
      <c r="J238" s="194"/>
      <c r="K238" s="196"/>
      <c r="L238" s="197"/>
      <c r="M238" s="250"/>
      <c r="N238" s="194"/>
      <c r="O238" s="195"/>
      <c r="P238" s="194"/>
      <c r="Q238" s="196"/>
      <c r="R238" s="197"/>
      <c r="S238" s="284" t="str">
        <f t="shared" si="12"/>
        <v/>
      </c>
      <c r="T238" s="284">
        <f t="shared" si="13"/>
        <v>0</v>
      </c>
      <c r="U238" s="284">
        <f t="shared" si="14"/>
        <v>0</v>
      </c>
      <c r="V238" s="284" t="str">
        <f t="shared" si="15"/>
        <v/>
      </c>
    </row>
    <row r="239" spans="2:22" ht="17.25" customHeight="1">
      <c r="B239" s="194"/>
      <c r="C239" s="195"/>
      <c r="D239" s="194"/>
      <c r="E239" s="196"/>
      <c r="F239" s="197"/>
      <c r="G239" s="250"/>
      <c r="H239" s="194"/>
      <c r="I239" s="195"/>
      <c r="J239" s="194"/>
      <c r="K239" s="196"/>
      <c r="L239" s="197"/>
      <c r="M239" s="250"/>
      <c r="N239" s="194"/>
      <c r="O239" s="195"/>
      <c r="P239" s="194"/>
      <c r="Q239" s="196"/>
      <c r="R239" s="197"/>
      <c r="S239" s="284" t="str">
        <f t="shared" si="12"/>
        <v/>
      </c>
      <c r="T239" s="284">
        <f t="shared" si="13"/>
        <v>0</v>
      </c>
      <c r="U239" s="284">
        <f t="shared" si="14"/>
        <v>0</v>
      </c>
      <c r="V239" s="284" t="str">
        <f t="shared" si="15"/>
        <v/>
      </c>
    </row>
    <row r="240" spans="2:22" ht="17.25" customHeight="1">
      <c r="B240" s="194"/>
      <c r="C240" s="195"/>
      <c r="D240" s="194"/>
      <c r="E240" s="196"/>
      <c r="F240" s="197"/>
      <c r="G240" s="250"/>
      <c r="H240" s="194"/>
      <c r="I240" s="195"/>
      <c r="J240" s="194"/>
      <c r="K240" s="196"/>
      <c r="L240" s="197"/>
      <c r="M240" s="250"/>
      <c r="N240" s="194"/>
      <c r="O240" s="195"/>
      <c r="P240" s="194"/>
      <c r="Q240" s="196"/>
      <c r="R240" s="197"/>
      <c r="S240" s="284" t="str">
        <f t="shared" si="12"/>
        <v/>
      </c>
      <c r="T240" s="284">
        <f t="shared" si="13"/>
        <v>0</v>
      </c>
      <c r="U240" s="284">
        <f t="shared" si="14"/>
        <v>0</v>
      </c>
      <c r="V240" s="284" t="str">
        <f t="shared" si="15"/>
        <v/>
      </c>
    </row>
    <row r="241" spans="2:22" ht="17.25" customHeight="1">
      <c r="B241" s="194"/>
      <c r="C241" s="195"/>
      <c r="D241" s="194"/>
      <c r="E241" s="196"/>
      <c r="F241" s="197"/>
      <c r="G241" s="250"/>
      <c r="H241" s="194"/>
      <c r="I241" s="195"/>
      <c r="J241" s="194"/>
      <c r="K241" s="196"/>
      <c r="L241" s="197"/>
      <c r="M241" s="250"/>
      <c r="N241" s="194"/>
      <c r="O241" s="195"/>
      <c r="P241" s="194"/>
      <c r="Q241" s="196"/>
      <c r="R241" s="197"/>
      <c r="S241" s="284" t="str">
        <f t="shared" si="12"/>
        <v/>
      </c>
      <c r="T241" s="284">
        <f t="shared" si="13"/>
        <v>0</v>
      </c>
      <c r="U241" s="284">
        <f t="shared" si="14"/>
        <v>0</v>
      </c>
      <c r="V241" s="284" t="str">
        <f t="shared" si="15"/>
        <v/>
      </c>
    </row>
    <row r="242" spans="2:22" ht="17.25" customHeight="1">
      <c r="B242" s="194"/>
      <c r="C242" s="195"/>
      <c r="D242" s="194"/>
      <c r="E242" s="196"/>
      <c r="F242" s="197"/>
      <c r="G242" s="250"/>
      <c r="H242" s="194"/>
      <c r="I242" s="195"/>
      <c r="J242" s="194"/>
      <c r="K242" s="196"/>
      <c r="L242" s="197"/>
      <c r="M242" s="250"/>
      <c r="N242" s="194"/>
      <c r="O242" s="195"/>
      <c r="P242" s="194"/>
      <c r="Q242" s="196"/>
      <c r="R242" s="197"/>
      <c r="S242" s="284" t="str">
        <f t="shared" si="12"/>
        <v/>
      </c>
      <c r="T242" s="284">
        <f t="shared" si="13"/>
        <v>0</v>
      </c>
      <c r="U242" s="284">
        <f t="shared" si="14"/>
        <v>0</v>
      </c>
      <c r="V242" s="284" t="str">
        <f t="shared" si="15"/>
        <v/>
      </c>
    </row>
    <row r="243" spans="2:22" ht="17.25" customHeight="1">
      <c r="B243" s="194"/>
      <c r="C243" s="195"/>
      <c r="D243" s="194"/>
      <c r="E243" s="196"/>
      <c r="F243" s="197"/>
      <c r="G243" s="250"/>
      <c r="H243" s="194"/>
      <c r="I243" s="195"/>
      <c r="J243" s="194"/>
      <c r="K243" s="196"/>
      <c r="L243" s="197"/>
      <c r="M243" s="250"/>
      <c r="N243" s="194"/>
      <c r="O243" s="195"/>
      <c r="P243" s="194"/>
      <c r="Q243" s="196"/>
      <c r="R243" s="197"/>
      <c r="S243" s="284" t="str">
        <f t="shared" si="12"/>
        <v/>
      </c>
      <c r="T243" s="284">
        <f t="shared" si="13"/>
        <v>0</v>
      </c>
      <c r="U243" s="284">
        <f t="shared" si="14"/>
        <v>0</v>
      </c>
      <c r="V243" s="284" t="str">
        <f t="shared" si="15"/>
        <v/>
      </c>
    </row>
    <row r="244" spans="2:22" ht="17.25" customHeight="1">
      <c r="B244" s="194"/>
      <c r="C244" s="195"/>
      <c r="D244" s="194"/>
      <c r="E244" s="196"/>
      <c r="F244" s="197"/>
      <c r="G244" s="250"/>
      <c r="H244" s="194"/>
      <c r="I244" s="195"/>
      <c r="J244" s="194"/>
      <c r="K244" s="196"/>
      <c r="L244" s="197"/>
      <c r="M244" s="250"/>
      <c r="N244" s="194"/>
      <c r="O244" s="195"/>
      <c r="P244" s="194"/>
      <c r="Q244" s="196"/>
      <c r="R244" s="197"/>
      <c r="S244" s="284" t="str">
        <f t="shared" si="12"/>
        <v/>
      </c>
      <c r="T244" s="284">
        <f t="shared" si="13"/>
        <v>0</v>
      </c>
      <c r="U244" s="284">
        <f t="shared" si="14"/>
        <v>0</v>
      </c>
      <c r="V244" s="284" t="str">
        <f t="shared" si="15"/>
        <v/>
      </c>
    </row>
    <row r="245" spans="2:22" ht="17.25" customHeight="1" thickBot="1">
      <c r="B245" s="198"/>
      <c r="C245" s="199"/>
      <c r="D245" s="198"/>
      <c r="E245" s="200"/>
      <c r="F245" s="201"/>
      <c r="G245" s="250"/>
      <c r="H245" s="198"/>
      <c r="I245" s="199"/>
      <c r="J245" s="198"/>
      <c r="K245" s="200"/>
      <c r="L245" s="201"/>
      <c r="M245" s="250"/>
      <c r="N245" s="198"/>
      <c r="O245" s="199"/>
      <c r="P245" s="198"/>
      <c r="Q245" s="200"/>
      <c r="R245" s="201"/>
      <c r="S245" s="284" t="str">
        <f t="shared" si="12"/>
        <v/>
      </c>
      <c r="T245" s="284">
        <f t="shared" si="13"/>
        <v>0</v>
      </c>
      <c r="U245" s="284">
        <f t="shared" si="14"/>
        <v>0</v>
      </c>
      <c r="V245" s="284" t="str">
        <f t="shared" si="15"/>
        <v/>
      </c>
    </row>
    <row r="246" spans="2:22" ht="17.25" customHeight="1">
      <c r="B246" s="178"/>
      <c r="C246" s="179"/>
      <c r="D246" s="178"/>
      <c r="E246" s="180"/>
      <c r="F246" s="181"/>
      <c r="G246" s="250"/>
      <c r="H246" s="178"/>
      <c r="I246" s="179"/>
      <c r="J246" s="178"/>
      <c r="K246" s="180"/>
      <c r="L246" s="181"/>
      <c r="M246" s="250"/>
      <c r="N246" s="178"/>
      <c r="O246" s="179"/>
      <c r="P246" s="178"/>
      <c r="Q246" s="180"/>
      <c r="R246" s="181"/>
      <c r="S246" s="284" t="str">
        <f t="shared" si="12"/>
        <v/>
      </c>
      <c r="T246" s="284">
        <f t="shared" si="13"/>
        <v>0</v>
      </c>
      <c r="U246" s="284">
        <f t="shared" si="14"/>
        <v>0</v>
      </c>
      <c r="V246" s="284" t="str">
        <f t="shared" si="15"/>
        <v/>
      </c>
    </row>
    <row r="247" spans="2:22" ht="17.25" customHeight="1">
      <c r="B247" s="182"/>
      <c r="C247" s="183"/>
      <c r="D247" s="182"/>
      <c r="E247" s="184"/>
      <c r="F247" s="185"/>
      <c r="G247" s="250"/>
      <c r="H247" s="182"/>
      <c r="I247" s="183"/>
      <c r="J247" s="182"/>
      <c r="K247" s="184"/>
      <c r="L247" s="185"/>
      <c r="M247" s="250"/>
      <c r="N247" s="182"/>
      <c r="O247" s="183"/>
      <c r="P247" s="182"/>
      <c r="Q247" s="184"/>
      <c r="R247" s="185"/>
      <c r="S247" s="284" t="str">
        <f t="shared" si="12"/>
        <v/>
      </c>
      <c r="T247" s="284">
        <f t="shared" si="13"/>
        <v>0</v>
      </c>
      <c r="U247" s="284">
        <f t="shared" si="14"/>
        <v>0</v>
      </c>
      <c r="V247" s="284" t="str">
        <f t="shared" si="15"/>
        <v/>
      </c>
    </row>
    <row r="248" spans="2:22" ht="17.25" customHeight="1">
      <c r="B248" s="182"/>
      <c r="C248" s="183"/>
      <c r="D248" s="182"/>
      <c r="E248" s="184"/>
      <c r="F248" s="185"/>
      <c r="G248" s="250"/>
      <c r="H248" s="182"/>
      <c r="I248" s="183"/>
      <c r="J248" s="182"/>
      <c r="K248" s="184"/>
      <c r="L248" s="185"/>
      <c r="M248" s="250"/>
      <c r="N248" s="182"/>
      <c r="O248" s="183"/>
      <c r="P248" s="182"/>
      <c r="Q248" s="184"/>
      <c r="R248" s="185"/>
      <c r="S248" s="284" t="str">
        <f t="shared" si="12"/>
        <v/>
      </c>
      <c r="T248" s="284">
        <f t="shared" si="13"/>
        <v>0</v>
      </c>
      <c r="U248" s="284">
        <f t="shared" si="14"/>
        <v>0</v>
      </c>
      <c r="V248" s="284" t="str">
        <f t="shared" si="15"/>
        <v/>
      </c>
    </row>
    <row r="249" spans="2:22" ht="17.25" customHeight="1">
      <c r="B249" s="182"/>
      <c r="C249" s="183"/>
      <c r="D249" s="182"/>
      <c r="E249" s="184"/>
      <c r="F249" s="185"/>
      <c r="G249" s="250"/>
      <c r="H249" s="182"/>
      <c r="I249" s="183"/>
      <c r="J249" s="182"/>
      <c r="K249" s="184"/>
      <c r="L249" s="185"/>
      <c r="M249" s="250"/>
      <c r="N249" s="182"/>
      <c r="O249" s="183"/>
      <c r="P249" s="182"/>
      <c r="Q249" s="184"/>
      <c r="R249" s="185"/>
      <c r="S249" s="284" t="str">
        <f t="shared" si="12"/>
        <v/>
      </c>
      <c r="T249" s="284">
        <f t="shared" si="13"/>
        <v>0</v>
      </c>
      <c r="U249" s="284">
        <f t="shared" si="14"/>
        <v>0</v>
      </c>
      <c r="V249" s="284" t="str">
        <f t="shared" si="15"/>
        <v/>
      </c>
    </row>
    <row r="250" spans="2:22" ht="17.25" customHeight="1">
      <c r="B250" s="182"/>
      <c r="C250" s="183"/>
      <c r="D250" s="182"/>
      <c r="E250" s="184"/>
      <c r="F250" s="185"/>
      <c r="G250" s="250"/>
      <c r="H250" s="182"/>
      <c r="I250" s="183"/>
      <c r="J250" s="182"/>
      <c r="K250" s="184"/>
      <c r="L250" s="185"/>
      <c r="M250" s="250"/>
      <c r="N250" s="182"/>
      <c r="O250" s="183"/>
      <c r="P250" s="182"/>
      <c r="Q250" s="184"/>
      <c r="R250" s="185"/>
      <c r="S250" s="284" t="str">
        <f t="shared" si="12"/>
        <v/>
      </c>
      <c r="T250" s="284">
        <f t="shared" si="13"/>
        <v>0</v>
      </c>
      <c r="U250" s="284">
        <f t="shared" si="14"/>
        <v>0</v>
      </c>
      <c r="V250" s="284" t="str">
        <f t="shared" si="15"/>
        <v/>
      </c>
    </row>
    <row r="251" spans="2:22" ht="17.25" customHeight="1">
      <c r="B251" s="182"/>
      <c r="C251" s="183"/>
      <c r="D251" s="182"/>
      <c r="E251" s="184"/>
      <c r="F251" s="185"/>
      <c r="G251" s="250"/>
      <c r="H251" s="182"/>
      <c r="I251" s="183"/>
      <c r="J251" s="182"/>
      <c r="K251" s="184"/>
      <c r="L251" s="185"/>
      <c r="M251" s="250"/>
      <c r="N251" s="182"/>
      <c r="O251" s="183"/>
      <c r="P251" s="182"/>
      <c r="Q251" s="184"/>
      <c r="R251" s="185"/>
      <c r="S251" s="284" t="str">
        <f t="shared" si="12"/>
        <v/>
      </c>
      <c r="T251" s="284">
        <f t="shared" si="13"/>
        <v>0</v>
      </c>
      <c r="U251" s="284">
        <f t="shared" si="14"/>
        <v>0</v>
      </c>
      <c r="V251" s="284" t="str">
        <f t="shared" si="15"/>
        <v/>
      </c>
    </row>
    <row r="252" spans="2:22" ht="17.25" customHeight="1">
      <c r="B252" s="182"/>
      <c r="C252" s="183"/>
      <c r="D252" s="182"/>
      <c r="E252" s="184"/>
      <c r="F252" s="185"/>
      <c r="G252" s="250"/>
      <c r="H252" s="182"/>
      <c r="I252" s="183"/>
      <c r="J252" s="182"/>
      <c r="K252" s="184"/>
      <c r="L252" s="185"/>
      <c r="M252" s="250"/>
      <c r="N252" s="182"/>
      <c r="O252" s="183"/>
      <c r="P252" s="182"/>
      <c r="Q252" s="184"/>
      <c r="R252" s="185"/>
      <c r="S252" s="284" t="str">
        <f t="shared" si="12"/>
        <v/>
      </c>
      <c r="T252" s="284">
        <f t="shared" si="13"/>
        <v>0</v>
      </c>
      <c r="U252" s="284">
        <f t="shared" si="14"/>
        <v>0</v>
      </c>
      <c r="V252" s="284" t="str">
        <f t="shared" si="15"/>
        <v/>
      </c>
    </row>
    <row r="253" spans="2:22" ht="17.25" customHeight="1">
      <c r="B253" s="182"/>
      <c r="C253" s="183"/>
      <c r="D253" s="182"/>
      <c r="E253" s="184"/>
      <c r="F253" s="185"/>
      <c r="G253" s="250"/>
      <c r="H253" s="182"/>
      <c r="I253" s="183"/>
      <c r="J253" s="182"/>
      <c r="K253" s="184"/>
      <c r="L253" s="185"/>
      <c r="M253" s="250"/>
      <c r="N253" s="182"/>
      <c r="O253" s="183"/>
      <c r="P253" s="182"/>
      <c r="Q253" s="184"/>
      <c r="R253" s="185"/>
      <c r="S253" s="284" t="str">
        <f t="shared" si="12"/>
        <v/>
      </c>
      <c r="T253" s="284">
        <f t="shared" si="13"/>
        <v>0</v>
      </c>
      <c r="U253" s="284">
        <f t="shared" si="14"/>
        <v>0</v>
      </c>
      <c r="V253" s="284" t="str">
        <f t="shared" si="15"/>
        <v/>
      </c>
    </row>
    <row r="254" spans="2:22" ht="17.25" customHeight="1">
      <c r="B254" s="182"/>
      <c r="C254" s="183"/>
      <c r="D254" s="182"/>
      <c r="E254" s="184"/>
      <c r="F254" s="185"/>
      <c r="G254" s="250"/>
      <c r="H254" s="182"/>
      <c r="I254" s="183"/>
      <c r="J254" s="182"/>
      <c r="K254" s="184"/>
      <c r="L254" s="185"/>
      <c r="M254" s="250"/>
      <c r="N254" s="182"/>
      <c r="O254" s="183"/>
      <c r="P254" s="182"/>
      <c r="Q254" s="184"/>
      <c r="R254" s="185"/>
      <c r="S254" s="284" t="str">
        <f t="shared" si="12"/>
        <v/>
      </c>
      <c r="T254" s="284">
        <f t="shared" si="13"/>
        <v>0</v>
      </c>
      <c r="U254" s="284">
        <f t="shared" si="14"/>
        <v>0</v>
      </c>
      <c r="V254" s="284" t="str">
        <f t="shared" si="15"/>
        <v/>
      </c>
    </row>
    <row r="255" spans="2:22" ht="17.25" customHeight="1">
      <c r="B255" s="182"/>
      <c r="C255" s="183"/>
      <c r="D255" s="182"/>
      <c r="E255" s="184"/>
      <c r="F255" s="185"/>
      <c r="G255" s="250"/>
      <c r="H255" s="182"/>
      <c r="I255" s="183"/>
      <c r="J255" s="182"/>
      <c r="K255" s="184"/>
      <c r="L255" s="185"/>
      <c r="M255" s="250"/>
      <c r="N255" s="182"/>
      <c r="O255" s="183"/>
      <c r="P255" s="182"/>
      <c r="Q255" s="184"/>
      <c r="R255" s="185"/>
      <c r="S255" s="284" t="str">
        <f t="shared" si="12"/>
        <v/>
      </c>
      <c r="T255" s="284">
        <f t="shared" si="13"/>
        <v>0</v>
      </c>
      <c r="U255" s="284">
        <f t="shared" si="14"/>
        <v>0</v>
      </c>
      <c r="V255" s="284" t="str">
        <f t="shared" si="15"/>
        <v/>
      </c>
    </row>
    <row r="256" spans="2:22" ht="17.25" customHeight="1">
      <c r="B256" s="182"/>
      <c r="C256" s="183"/>
      <c r="D256" s="182"/>
      <c r="E256" s="184"/>
      <c r="F256" s="185"/>
      <c r="G256" s="250"/>
      <c r="H256" s="182"/>
      <c r="I256" s="183"/>
      <c r="J256" s="182"/>
      <c r="K256" s="184"/>
      <c r="L256" s="185"/>
      <c r="M256" s="250"/>
      <c r="N256" s="182"/>
      <c r="O256" s="183"/>
      <c r="P256" s="182"/>
      <c r="Q256" s="184"/>
      <c r="R256" s="185"/>
      <c r="S256" s="284" t="str">
        <f t="shared" si="12"/>
        <v/>
      </c>
      <c r="T256" s="284">
        <f t="shared" si="13"/>
        <v>0</v>
      </c>
      <c r="U256" s="284">
        <f t="shared" si="14"/>
        <v>0</v>
      </c>
      <c r="V256" s="284" t="str">
        <f t="shared" si="15"/>
        <v/>
      </c>
    </row>
    <row r="257" spans="2:22" ht="17.25" customHeight="1" thickBot="1">
      <c r="B257" s="202"/>
      <c r="C257" s="203"/>
      <c r="D257" s="202"/>
      <c r="E257" s="204"/>
      <c r="F257" s="205"/>
      <c r="G257" s="250"/>
      <c r="H257" s="202"/>
      <c r="I257" s="203"/>
      <c r="J257" s="202"/>
      <c r="K257" s="204"/>
      <c r="L257" s="205"/>
      <c r="M257" s="250"/>
      <c r="N257" s="202"/>
      <c r="O257" s="203"/>
      <c r="P257" s="202"/>
      <c r="Q257" s="204"/>
      <c r="R257" s="205"/>
      <c r="S257" s="284" t="str">
        <f t="shared" si="12"/>
        <v/>
      </c>
      <c r="T257" s="284">
        <f t="shared" si="13"/>
        <v>0</v>
      </c>
      <c r="U257" s="284">
        <f t="shared" si="14"/>
        <v>0</v>
      </c>
      <c r="V257" s="284" t="str">
        <f t="shared" si="15"/>
        <v/>
      </c>
    </row>
    <row r="258" spans="2:22" ht="17.25" customHeight="1">
      <c r="B258" s="166"/>
      <c r="C258" s="167"/>
      <c r="D258" s="166"/>
      <c r="E258" s="168"/>
      <c r="F258" s="169"/>
      <c r="G258" s="250"/>
      <c r="H258" s="166"/>
      <c r="I258" s="167"/>
      <c r="J258" s="166"/>
      <c r="K258" s="168"/>
      <c r="L258" s="169"/>
      <c r="M258" s="250"/>
      <c r="N258" s="166"/>
      <c r="O258" s="167"/>
      <c r="P258" s="166"/>
      <c r="Q258" s="168"/>
      <c r="R258" s="169"/>
      <c r="S258" s="284" t="str">
        <f t="shared" si="12"/>
        <v/>
      </c>
      <c r="T258" s="284">
        <f t="shared" si="13"/>
        <v>0</v>
      </c>
      <c r="U258" s="284">
        <f t="shared" si="14"/>
        <v>0</v>
      </c>
      <c r="V258" s="284" t="str">
        <f t="shared" si="15"/>
        <v/>
      </c>
    </row>
    <row r="259" spans="2:22" ht="17.25" customHeight="1">
      <c r="B259" s="170"/>
      <c r="C259" s="171"/>
      <c r="D259" s="170"/>
      <c r="E259" s="172"/>
      <c r="F259" s="173"/>
      <c r="G259" s="250"/>
      <c r="H259" s="170"/>
      <c r="I259" s="171"/>
      <c r="J259" s="170"/>
      <c r="K259" s="172"/>
      <c r="L259" s="173"/>
      <c r="M259" s="250"/>
      <c r="N259" s="170"/>
      <c r="O259" s="171"/>
      <c r="P259" s="170"/>
      <c r="Q259" s="172"/>
      <c r="R259" s="173"/>
      <c r="S259" s="284" t="str">
        <f t="shared" si="12"/>
        <v/>
      </c>
      <c r="T259" s="284">
        <f t="shared" si="13"/>
        <v>0</v>
      </c>
      <c r="U259" s="284">
        <f t="shared" si="14"/>
        <v>0</v>
      </c>
      <c r="V259" s="284" t="str">
        <f t="shared" si="15"/>
        <v/>
      </c>
    </row>
    <row r="260" spans="2:22" ht="17.25" customHeight="1">
      <c r="B260" s="170"/>
      <c r="C260" s="171"/>
      <c r="D260" s="170"/>
      <c r="E260" s="172"/>
      <c r="F260" s="173"/>
      <c r="G260" s="250"/>
      <c r="H260" s="170"/>
      <c r="I260" s="171"/>
      <c r="J260" s="170"/>
      <c r="K260" s="172"/>
      <c r="L260" s="173"/>
      <c r="M260" s="250"/>
      <c r="N260" s="170"/>
      <c r="O260" s="171"/>
      <c r="P260" s="170"/>
      <c r="Q260" s="172"/>
      <c r="R260" s="173"/>
      <c r="S260" s="284" t="str">
        <f t="shared" si="12"/>
        <v/>
      </c>
      <c r="T260" s="284">
        <f t="shared" si="13"/>
        <v>0</v>
      </c>
      <c r="U260" s="284">
        <f t="shared" si="14"/>
        <v>0</v>
      </c>
      <c r="V260" s="284" t="str">
        <f t="shared" si="15"/>
        <v/>
      </c>
    </row>
    <row r="261" spans="2:22" ht="17.25" customHeight="1">
      <c r="B261" s="170"/>
      <c r="C261" s="171"/>
      <c r="D261" s="170"/>
      <c r="E261" s="172"/>
      <c r="F261" s="173"/>
      <c r="G261" s="250"/>
      <c r="H261" s="170"/>
      <c r="I261" s="171"/>
      <c r="J261" s="170"/>
      <c r="K261" s="172"/>
      <c r="L261" s="173"/>
      <c r="M261" s="250"/>
      <c r="N261" s="170"/>
      <c r="O261" s="171"/>
      <c r="P261" s="170"/>
      <c r="Q261" s="172"/>
      <c r="R261" s="173"/>
      <c r="S261" s="284" t="str">
        <f t="shared" si="12"/>
        <v/>
      </c>
      <c r="T261" s="284">
        <f t="shared" si="13"/>
        <v>0</v>
      </c>
      <c r="U261" s="284">
        <f t="shared" si="14"/>
        <v>0</v>
      </c>
      <c r="V261" s="284" t="str">
        <f t="shared" si="15"/>
        <v/>
      </c>
    </row>
    <row r="262" spans="2:22" ht="17.25" customHeight="1">
      <c r="B262" s="170"/>
      <c r="C262" s="171"/>
      <c r="D262" s="170"/>
      <c r="E262" s="172"/>
      <c r="F262" s="173"/>
      <c r="G262" s="250"/>
      <c r="H262" s="170"/>
      <c r="I262" s="171"/>
      <c r="J262" s="170"/>
      <c r="K262" s="172"/>
      <c r="L262" s="173"/>
      <c r="M262" s="250"/>
      <c r="N262" s="170"/>
      <c r="O262" s="171"/>
      <c r="P262" s="170"/>
      <c r="Q262" s="172"/>
      <c r="R262" s="173"/>
      <c r="S262" s="284" t="str">
        <f t="shared" si="12"/>
        <v/>
      </c>
      <c r="T262" s="284">
        <f t="shared" si="13"/>
        <v>0</v>
      </c>
      <c r="U262" s="284">
        <f t="shared" si="14"/>
        <v>0</v>
      </c>
      <c r="V262" s="284" t="str">
        <f t="shared" si="15"/>
        <v/>
      </c>
    </row>
    <row r="263" spans="2:22" ht="17.25" customHeight="1">
      <c r="B263" s="170"/>
      <c r="C263" s="171"/>
      <c r="D263" s="170"/>
      <c r="E263" s="172"/>
      <c r="F263" s="173"/>
      <c r="G263" s="250"/>
      <c r="H263" s="170"/>
      <c r="I263" s="171"/>
      <c r="J263" s="170"/>
      <c r="K263" s="172"/>
      <c r="L263" s="173"/>
      <c r="M263" s="250"/>
      <c r="N263" s="170"/>
      <c r="O263" s="171"/>
      <c r="P263" s="170"/>
      <c r="Q263" s="172"/>
      <c r="R263" s="173"/>
      <c r="S263" s="284" t="str">
        <f t="shared" ref="S263:S326" si="16">IF(INDEX(C263:O263,MATCH($X$11,$B$2:$R$2,0))="","",(INDEX(B263:N263,MATCH($X$11,$B$2:$R$2,0))&amp;INDEX(C263:O263,MATCH($X$11,$B$2:$R$2,0)))*1)</f>
        <v/>
      </c>
      <c r="T263" s="284">
        <f t="shared" ref="T263:T326" si="17">INDEX(D263:P263,MATCH($X$11,$B$2:$R$2,0))</f>
        <v>0</v>
      </c>
      <c r="U263" s="284">
        <f t="shared" ref="U263:U326" si="18">INDEX(E263:Q263,MATCH($X$11,$B$2:$R$2,0))</f>
        <v>0</v>
      </c>
      <c r="V263" s="284" t="str">
        <f t="shared" ref="V263:V326" si="19">IF(INDEX(F263:R263,MATCH($X$11,$B$2:$R$2,0))-0=0,"",INDEX(F263:R263,MATCH($X$11,$B$2:$R$2,0)))</f>
        <v/>
      </c>
    </row>
    <row r="264" spans="2:22" ht="17.25" customHeight="1">
      <c r="B264" s="170"/>
      <c r="C264" s="171"/>
      <c r="D264" s="170"/>
      <c r="E264" s="172"/>
      <c r="F264" s="173"/>
      <c r="G264" s="250"/>
      <c r="H264" s="170"/>
      <c r="I264" s="171"/>
      <c r="J264" s="170"/>
      <c r="K264" s="172"/>
      <c r="L264" s="173"/>
      <c r="M264" s="250"/>
      <c r="N264" s="170"/>
      <c r="O264" s="171"/>
      <c r="P264" s="170"/>
      <c r="Q264" s="172"/>
      <c r="R264" s="173"/>
      <c r="S264" s="284" t="str">
        <f t="shared" si="16"/>
        <v/>
      </c>
      <c r="T264" s="284">
        <f t="shared" si="17"/>
        <v>0</v>
      </c>
      <c r="U264" s="284">
        <f t="shared" si="18"/>
        <v>0</v>
      </c>
      <c r="V264" s="284" t="str">
        <f t="shared" si="19"/>
        <v/>
      </c>
    </row>
    <row r="265" spans="2:22" ht="17.25" customHeight="1">
      <c r="B265" s="170"/>
      <c r="C265" s="171"/>
      <c r="D265" s="170"/>
      <c r="E265" s="172"/>
      <c r="F265" s="173"/>
      <c r="G265" s="250"/>
      <c r="H265" s="170"/>
      <c r="I265" s="171"/>
      <c r="J265" s="170"/>
      <c r="K265" s="172"/>
      <c r="L265" s="173"/>
      <c r="M265" s="250"/>
      <c r="N265" s="170"/>
      <c r="O265" s="171"/>
      <c r="P265" s="170"/>
      <c r="Q265" s="172"/>
      <c r="R265" s="173"/>
      <c r="S265" s="284" t="str">
        <f t="shared" si="16"/>
        <v/>
      </c>
      <c r="T265" s="284">
        <f t="shared" si="17"/>
        <v>0</v>
      </c>
      <c r="U265" s="284">
        <f t="shared" si="18"/>
        <v>0</v>
      </c>
      <c r="V265" s="284" t="str">
        <f t="shared" si="19"/>
        <v/>
      </c>
    </row>
    <row r="266" spans="2:22" ht="17.25" customHeight="1">
      <c r="B266" s="170"/>
      <c r="C266" s="171"/>
      <c r="D266" s="170"/>
      <c r="E266" s="172"/>
      <c r="F266" s="173"/>
      <c r="G266" s="250"/>
      <c r="H266" s="170"/>
      <c r="I266" s="171"/>
      <c r="J266" s="170"/>
      <c r="K266" s="172"/>
      <c r="L266" s="173"/>
      <c r="M266" s="250"/>
      <c r="N266" s="170"/>
      <c r="O266" s="171"/>
      <c r="P266" s="170"/>
      <c r="Q266" s="172"/>
      <c r="R266" s="173"/>
      <c r="S266" s="284" t="str">
        <f t="shared" si="16"/>
        <v/>
      </c>
      <c r="T266" s="284">
        <f t="shared" si="17"/>
        <v>0</v>
      </c>
      <c r="U266" s="284">
        <f t="shared" si="18"/>
        <v>0</v>
      </c>
      <c r="V266" s="284" t="str">
        <f t="shared" si="19"/>
        <v/>
      </c>
    </row>
    <row r="267" spans="2:22" ht="17.25" customHeight="1">
      <c r="B267" s="170"/>
      <c r="C267" s="171"/>
      <c r="D267" s="170"/>
      <c r="E267" s="172"/>
      <c r="F267" s="173"/>
      <c r="G267" s="250"/>
      <c r="H267" s="170"/>
      <c r="I267" s="171"/>
      <c r="J267" s="170"/>
      <c r="K267" s="172"/>
      <c r="L267" s="173"/>
      <c r="M267" s="250"/>
      <c r="N267" s="170"/>
      <c r="O267" s="171"/>
      <c r="P267" s="170"/>
      <c r="Q267" s="172"/>
      <c r="R267" s="173"/>
      <c r="S267" s="284" t="str">
        <f t="shared" si="16"/>
        <v/>
      </c>
      <c r="T267" s="284">
        <f t="shared" si="17"/>
        <v>0</v>
      </c>
      <c r="U267" s="284">
        <f t="shared" si="18"/>
        <v>0</v>
      </c>
      <c r="V267" s="284" t="str">
        <f t="shared" si="19"/>
        <v/>
      </c>
    </row>
    <row r="268" spans="2:22" ht="17.25" customHeight="1">
      <c r="B268" s="170"/>
      <c r="C268" s="171"/>
      <c r="D268" s="170"/>
      <c r="E268" s="172"/>
      <c r="F268" s="173"/>
      <c r="G268" s="250"/>
      <c r="H268" s="170"/>
      <c r="I268" s="171"/>
      <c r="J268" s="170"/>
      <c r="K268" s="172"/>
      <c r="L268" s="173"/>
      <c r="M268" s="250"/>
      <c r="N268" s="170"/>
      <c r="O268" s="171"/>
      <c r="P268" s="170"/>
      <c r="Q268" s="172"/>
      <c r="R268" s="173"/>
      <c r="S268" s="284" t="str">
        <f t="shared" si="16"/>
        <v/>
      </c>
      <c r="T268" s="284">
        <f t="shared" si="17"/>
        <v>0</v>
      </c>
      <c r="U268" s="284">
        <f t="shared" si="18"/>
        <v>0</v>
      </c>
      <c r="V268" s="284" t="str">
        <f t="shared" si="19"/>
        <v/>
      </c>
    </row>
    <row r="269" spans="2:22" ht="17.25" customHeight="1" thickBot="1">
      <c r="B269" s="174"/>
      <c r="C269" s="175"/>
      <c r="D269" s="174"/>
      <c r="E269" s="176"/>
      <c r="F269" s="177"/>
      <c r="G269" s="250"/>
      <c r="H269" s="174"/>
      <c r="I269" s="175"/>
      <c r="J269" s="174"/>
      <c r="K269" s="176"/>
      <c r="L269" s="177"/>
      <c r="M269" s="250"/>
      <c r="N269" s="174"/>
      <c r="O269" s="175"/>
      <c r="P269" s="174"/>
      <c r="Q269" s="176"/>
      <c r="R269" s="177"/>
      <c r="S269" s="284" t="str">
        <f t="shared" si="16"/>
        <v/>
      </c>
      <c r="T269" s="284">
        <f t="shared" si="17"/>
        <v>0</v>
      </c>
      <c r="U269" s="284">
        <f t="shared" si="18"/>
        <v>0</v>
      </c>
      <c r="V269" s="284" t="str">
        <f t="shared" si="19"/>
        <v/>
      </c>
    </row>
    <row r="270" spans="2:22" ht="17.25" customHeight="1">
      <c r="B270" s="154"/>
      <c r="C270" s="155"/>
      <c r="D270" s="154"/>
      <c r="E270" s="156"/>
      <c r="F270" s="157"/>
      <c r="G270" s="250"/>
      <c r="H270" s="154"/>
      <c r="I270" s="155"/>
      <c r="J270" s="154"/>
      <c r="K270" s="156"/>
      <c r="L270" s="157"/>
      <c r="M270" s="250"/>
      <c r="N270" s="154"/>
      <c r="O270" s="155"/>
      <c r="P270" s="154"/>
      <c r="Q270" s="156"/>
      <c r="R270" s="157"/>
      <c r="S270" s="284" t="str">
        <f t="shared" si="16"/>
        <v/>
      </c>
      <c r="T270" s="284">
        <f t="shared" si="17"/>
        <v>0</v>
      </c>
      <c r="U270" s="284">
        <f t="shared" si="18"/>
        <v>0</v>
      </c>
      <c r="V270" s="284" t="str">
        <f t="shared" si="19"/>
        <v/>
      </c>
    </row>
    <row r="271" spans="2:22" ht="17.25" customHeight="1">
      <c r="B271" s="158"/>
      <c r="C271" s="159"/>
      <c r="D271" s="158"/>
      <c r="E271" s="160"/>
      <c r="F271" s="161"/>
      <c r="G271" s="250"/>
      <c r="H271" s="158"/>
      <c r="I271" s="159"/>
      <c r="J271" s="158"/>
      <c r="K271" s="160"/>
      <c r="L271" s="161"/>
      <c r="M271" s="250"/>
      <c r="N271" s="158"/>
      <c r="O271" s="159"/>
      <c r="P271" s="158"/>
      <c r="Q271" s="160"/>
      <c r="R271" s="161"/>
      <c r="S271" s="284" t="str">
        <f t="shared" si="16"/>
        <v/>
      </c>
      <c r="T271" s="284">
        <f t="shared" si="17"/>
        <v>0</v>
      </c>
      <c r="U271" s="284">
        <f t="shared" si="18"/>
        <v>0</v>
      </c>
      <c r="V271" s="284" t="str">
        <f t="shared" si="19"/>
        <v/>
      </c>
    </row>
    <row r="272" spans="2:22" ht="17.25" customHeight="1">
      <c r="B272" s="158"/>
      <c r="C272" s="159"/>
      <c r="D272" s="158"/>
      <c r="E272" s="160"/>
      <c r="F272" s="161"/>
      <c r="G272" s="250"/>
      <c r="H272" s="158"/>
      <c r="I272" s="159"/>
      <c r="J272" s="158"/>
      <c r="K272" s="160"/>
      <c r="L272" s="161"/>
      <c r="M272" s="250"/>
      <c r="N272" s="158"/>
      <c r="O272" s="159"/>
      <c r="P272" s="158"/>
      <c r="Q272" s="160"/>
      <c r="R272" s="161"/>
      <c r="S272" s="284" t="str">
        <f t="shared" si="16"/>
        <v/>
      </c>
      <c r="T272" s="284">
        <f t="shared" si="17"/>
        <v>0</v>
      </c>
      <c r="U272" s="284">
        <f t="shared" si="18"/>
        <v>0</v>
      </c>
      <c r="V272" s="284" t="str">
        <f t="shared" si="19"/>
        <v/>
      </c>
    </row>
    <row r="273" spans="2:22" ht="17.25" customHeight="1">
      <c r="B273" s="158"/>
      <c r="C273" s="159"/>
      <c r="D273" s="158"/>
      <c r="E273" s="160"/>
      <c r="F273" s="161"/>
      <c r="G273" s="250"/>
      <c r="H273" s="158"/>
      <c r="I273" s="159"/>
      <c r="J273" s="158"/>
      <c r="K273" s="160"/>
      <c r="L273" s="161"/>
      <c r="M273" s="250"/>
      <c r="N273" s="158"/>
      <c r="O273" s="159"/>
      <c r="P273" s="158"/>
      <c r="Q273" s="160"/>
      <c r="R273" s="161"/>
      <c r="S273" s="284" t="str">
        <f t="shared" si="16"/>
        <v/>
      </c>
      <c r="T273" s="284">
        <f t="shared" si="17"/>
        <v>0</v>
      </c>
      <c r="U273" s="284">
        <f t="shared" si="18"/>
        <v>0</v>
      </c>
      <c r="V273" s="284" t="str">
        <f t="shared" si="19"/>
        <v/>
      </c>
    </row>
    <row r="274" spans="2:22" ht="17.25" customHeight="1">
      <c r="B274" s="158"/>
      <c r="C274" s="159"/>
      <c r="D274" s="158"/>
      <c r="E274" s="160"/>
      <c r="F274" s="161"/>
      <c r="G274" s="250"/>
      <c r="H274" s="158"/>
      <c r="I274" s="159"/>
      <c r="J274" s="158"/>
      <c r="K274" s="160"/>
      <c r="L274" s="161"/>
      <c r="M274" s="250"/>
      <c r="N274" s="158"/>
      <c r="O274" s="159"/>
      <c r="P274" s="158"/>
      <c r="Q274" s="160"/>
      <c r="R274" s="161"/>
      <c r="S274" s="284" t="str">
        <f t="shared" si="16"/>
        <v/>
      </c>
      <c r="T274" s="284">
        <f t="shared" si="17"/>
        <v>0</v>
      </c>
      <c r="U274" s="284">
        <f t="shared" si="18"/>
        <v>0</v>
      </c>
      <c r="V274" s="284" t="str">
        <f t="shared" si="19"/>
        <v/>
      </c>
    </row>
    <row r="275" spans="2:22" ht="17.25" customHeight="1">
      <c r="B275" s="158"/>
      <c r="C275" s="159"/>
      <c r="D275" s="158"/>
      <c r="E275" s="160"/>
      <c r="F275" s="161"/>
      <c r="G275" s="250"/>
      <c r="H275" s="158"/>
      <c r="I275" s="159"/>
      <c r="J275" s="158"/>
      <c r="K275" s="160"/>
      <c r="L275" s="161"/>
      <c r="M275" s="250"/>
      <c r="N275" s="158"/>
      <c r="O275" s="159"/>
      <c r="P275" s="158"/>
      <c r="Q275" s="160"/>
      <c r="R275" s="161"/>
      <c r="S275" s="284" t="str">
        <f t="shared" si="16"/>
        <v/>
      </c>
      <c r="T275" s="284">
        <f t="shared" si="17"/>
        <v>0</v>
      </c>
      <c r="U275" s="284">
        <f t="shared" si="18"/>
        <v>0</v>
      </c>
      <c r="V275" s="284" t="str">
        <f t="shared" si="19"/>
        <v/>
      </c>
    </row>
    <row r="276" spans="2:22" ht="17.25" customHeight="1">
      <c r="B276" s="158"/>
      <c r="C276" s="159"/>
      <c r="D276" s="158"/>
      <c r="E276" s="160"/>
      <c r="F276" s="161"/>
      <c r="G276" s="250"/>
      <c r="H276" s="158"/>
      <c r="I276" s="159"/>
      <c r="J276" s="158"/>
      <c r="K276" s="160"/>
      <c r="L276" s="161"/>
      <c r="M276" s="250"/>
      <c r="N276" s="158"/>
      <c r="O276" s="159"/>
      <c r="P276" s="158"/>
      <c r="Q276" s="160"/>
      <c r="R276" s="161"/>
      <c r="S276" s="284" t="str">
        <f t="shared" si="16"/>
        <v/>
      </c>
      <c r="T276" s="284">
        <f t="shared" si="17"/>
        <v>0</v>
      </c>
      <c r="U276" s="284">
        <f t="shared" si="18"/>
        <v>0</v>
      </c>
      <c r="V276" s="284" t="str">
        <f t="shared" si="19"/>
        <v/>
      </c>
    </row>
    <row r="277" spans="2:22" ht="17.25" customHeight="1">
      <c r="B277" s="158"/>
      <c r="C277" s="159"/>
      <c r="D277" s="158"/>
      <c r="E277" s="160"/>
      <c r="F277" s="161"/>
      <c r="G277" s="250"/>
      <c r="H277" s="158"/>
      <c r="I277" s="159"/>
      <c r="J277" s="158"/>
      <c r="K277" s="160"/>
      <c r="L277" s="161"/>
      <c r="M277" s="250"/>
      <c r="N277" s="158"/>
      <c r="O277" s="159"/>
      <c r="P277" s="158"/>
      <c r="Q277" s="160"/>
      <c r="R277" s="161"/>
      <c r="S277" s="284" t="str">
        <f t="shared" si="16"/>
        <v/>
      </c>
      <c r="T277" s="284">
        <f t="shared" si="17"/>
        <v>0</v>
      </c>
      <c r="U277" s="284">
        <f t="shared" si="18"/>
        <v>0</v>
      </c>
      <c r="V277" s="284" t="str">
        <f t="shared" si="19"/>
        <v/>
      </c>
    </row>
    <row r="278" spans="2:22" ht="17.25" customHeight="1">
      <c r="B278" s="158"/>
      <c r="C278" s="159"/>
      <c r="D278" s="158"/>
      <c r="E278" s="160"/>
      <c r="F278" s="161"/>
      <c r="G278" s="250"/>
      <c r="H278" s="158"/>
      <c r="I278" s="159"/>
      <c r="J278" s="158"/>
      <c r="K278" s="160"/>
      <c r="L278" s="161"/>
      <c r="M278" s="250"/>
      <c r="N278" s="158"/>
      <c r="O278" s="159"/>
      <c r="P278" s="158"/>
      <c r="Q278" s="160"/>
      <c r="R278" s="161"/>
      <c r="S278" s="284" t="str">
        <f t="shared" si="16"/>
        <v/>
      </c>
      <c r="T278" s="284">
        <f t="shared" si="17"/>
        <v>0</v>
      </c>
      <c r="U278" s="284">
        <f t="shared" si="18"/>
        <v>0</v>
      </c>
      <c r="V278" s="284" t="str">
        <f t="shared" si="19"/>
        <v/>
      </c>
    </row>
    <row r="279" spans="2:22" ht="17.25" customHeight="1">
      <c r="B279" s="158"/>
      <c r="C279" s="159"/>
      <c r="D279" s="158"/>
      <c r="E279" s="160"/>
      <c r="F279" s="161"/>
      <c r="G279" s="250"/>
      <c r="H279" s="158"/>
      <c r="I279" s="159"/>
      <c r="J279" s="158"/>
      <c r="K279" s="160"/>
      <c r="L279" s="161"/>
      <c r="M279" s="250"/>
      <c r="N279" s="158"/>
      <c r="O279" s="159"/>
      <c r="P279" s="158"/>
      <c r="Q279" s="160"/>
      <c r="R279" s="161"/>
      <c r="S279" s="284" t="str">
        <f t="shared" si="16"/>
        <v/>
      </c>
      <c r="T279" s="284">
        <f t="shared" si="17"/>
        <v>0</v>
      </c>
      <c r="U279" s="284">
        <f t="shared" si="18"/>
        <v>0</v>
      </c>
      <c r="V279" s="284" t="str">
        <f t="shared" si="19"/>
        <v/>
      </c>
    </row>
    <row r="280" spans="2:22" ht="17.25" customHeight="1">
      <c r="B280" s="158"/>
      <c r="C280" s="159"/>
      <c r="D280" s="158"/>
      <c r="E280" s="160"/>
      <c r="F280" s="161"/>
      <c r="G280" s="250"/>
      <c r="H280" s="158"/>
      <c r="I280" s="159"/>
      <c r="J280" s="158"/>
      <c r="K280" s="160"/>
      <c r="L280" s="161"/>
      <c r="M280" s="250"/>
      <c r="N280" s="158"/>
      <c r="O280" s="159"/>
      <c r="P280" s="158"/>
      <c r="Q280" s="160"/>
      <c r="R280" s="161"/>
      <c r="S280" s="284" t="str">
        <f t="shared" si="16"/>
        <v/>
      </c>
      <c r="T280" s="284">
        <f t="shared" si="17"/>
        <v>0</v>
      </c>
      <c r="U280" s="284">
        <f t="shared" si="18"/>
        <v>0</v>
      </c>
      <c r="V280" s="284" t="str">
        <f t="shared" si="19"/>
        <v/>
      </c>
    </row>
    <row r="281" spans="2:22" ht="17.25" customHeight="1" thickBot="1">
      <c r="B281" s="162"/>
      <c r="C281" s="163"/>
      <c r="D281" s="162"/>
      <c r="E281" s="164"/>
      <c r="F281" s="165"/>
      <c r="G281" s="250"/>
      <c r="H281" s="162"/>
      <c r="I281" s="163"/>
      <c r="J281" s="162"/>
      <c r="K281" s="164"/>
      <c r="L281" s="165"/>
      <c r="M281" s="250"/>
      <c r="N281" s="162"/>
      <c r="O281" s="163"/>
      <c r="P281" s="162"/>
      <c r="Q281" s="164"/>
      <c r="R281" s="165"/>
      <c r="S281" s="284" t="str">
        <f t="shared" si="16"/>
        <v/>
      </c>
      <c r="T281" s="284">
        <f t="shared" si="17"/>
        <v>0</v>
      </c>
      <c r="U281" s="284">
        <f t="shared" si="18"/>
        <v>0</v>
      </c>
      <c r="V281" s="284" t="str">
        <f t="shared" si="19"/>
        <v/>
      </c>
    </row>
    <row r="282" spans="2:22" ht="17.25" customHeight="1">
      <c r="B282" s="166"/>
      <c r="C282" s="167"/>
      <c r="D282" s="166"/>
      <c r="E282" s="168"/>
      <c r="F282" s="169"/>
      <c r="G282" s="250"/>
      <c r="H282" s="166"/>
      <c r="I282" s="167"/>
      <c r="J282" s="166"/>
      <c r="K282" s="168"/>
      <c r="L282" s="169"/>
      <c r="M282" s="250"/>
      <c r="N282" s="166"/>
      <c r="O282" s="167"/>
      <c r="P282" s="166"/>
      <c r="Q282" s="168"/>
      <c r="R282" s="169"/>
      <c r="S282" s="284" t="str">
        <f t="shared" si="16"/>
        <v/>
      </c>
      <c r="T282" s="284">
        <f t="shared" si="17"/>
        <v>0</v>
      </c>
      <c r="U282" s="284">
        <f t="shared" si="18"/>
        <v>0</v>
      </c>
      <c r="V282" s="284" t="str">
        <f t="shared" si="19"/>
        <v/>
      </c>
    </row>
    <row r="283" spans="2:22" ht="17.25" customHeight="1">
      <c r="B283" s="170"/>
      <c r="C283" s="171"/>
      <c r="D283" s="170"/>
      <c r="E283" s="172"/>
      <c r="F283" s="173"/>
      <c r="G283" s="250"/>
      <c r="H283" s="170"/>
      <c r="I283" s="171"/>
      <c r="J283" s="170"/>
      <c r="K283" s="172"/>
      <c r="L283" s="173"/>
      <c r="M283" s="250"/>
      <c r="N283" s="170"/>
      <c r="O283" s="171"/>
      <c r="P283" s="170"/>
      <c r="Q283" s="172"/>
      <c r="R283" s="173"/>
      <c r="S283" s="284" t="str">
        <f t="shared" si="16"/>
        <v/>
      </c>
      <c r="T283" s="284">
        <f t="shared" si="17"/>
        <v>0</v>
      </c>
      <c r="U283" s="284">
        <f t="shared" si="18"/>
        <v>0</v>
      </c>
      <c r="V283" s="284" t="str">
        <f t="shared" si="19"/>
        <v/>
      </c>
    </row>
    <row r="284" spans="2:22" ht="17.25" customHeight="1">
      <c r="B284" s="170"/>
      <c r="C284" s="171"/>
      <c r="D284" s="170"/>
      <c r="E284" s="172"/>
      <c r="F284" s="173"/>
      <c r="G284" s="250"/>
      <c r="H284" s="170"/>
      <c r="I284" s="171"/>
      <c r="J284" s="170"/>
      <c r="K284" s="172"/>
      <c r="L284" s="173"/>
      <c r="M284" s="250"/>
      <c r="N284" s="170"/>
      <c r="O284" s="171"/>
      <c r="P284" s="170"/>
      <c r="Q284" s="172"/>
      <c r="R284" s="173"/>
      <c r="S284" s="284" t="str">
        <f t="shared" si="16"/>
        <v/>
      </c>
      <c r="T284" s="284">
        <f t="shared" si="17"/>
        <v>0</v>
      </c>
      <c r="U284" s="284">
        <f t="shared" si="18"/>
        <v>0</v>
      </c>
      <c r="V284" s="284" t="str">
        <f t="shared" si="19"/>
        <v/>
      </c>
    </row>
    <row r="285" spans="2:22" ht="17.25" customHeight="1">
      <c r="B285" s="170"/>
      <c r="C285" s="171"/>
      <c r="D285" s="170"/>
      <c r="E285" s="172"/>
      <c r="F285" s="173"/>
      <c r="G285" s="250"/>
      <c r="H285" s="170"/>
      <c r="I285" s="171"/>
      <c r="J285" s="170"/>
      <c r="K285" s="172"/>
      <c r="L285" s="173"/>
      <c r="M285" s="250"/>
      <c r="N285" s="170"/>
      <c r="O285" s="171"/>
      <c r="P285" s="170"/>
      <c r="Q285" s="172"/>
      <c r="R285" s="173"/>
      <c r="S285" s="284" t="str">
        <f t="shared" si="16"/>
        <v/>
      </c>
      <c r="T285" s="284">
        <f t="shared" si="17"/>
        <v>0</v>
      </c>
      <c r="U285" s="284">
        <f t="shared" si="18"/>
        <v>0</v>
      </c>
      <c r="V285" s="284" t="str">
        <f t="shared" si="19"/>
        <v/>
      </c>
    </row>
    <row r="286" spans="2:22" ht="17.25" customHeight="1">
      <c r="B286" s="170"/>
      <c r="C286" s="171"/>
      <c r="D286" s="170"/>
      <c r="E286" s="172"/>
      <c r="F286" s="173"/>
      <c r="G286" s="250"/>
      <c r="H286" s="170"/>
      <c r="I286" s="171"/>
      <c r="J286" s="170"/>
      <c r="K286" s="172"/>
      <c r="L286" s="173"/>
      <c r="M286" s="250"/>
      <c r="N286" s="170"/>
      <c r="O286" s="171"/>
      <c r="P286" s="170"/>
      <c r="Q286" s="172"/>
      <c r="R286" s="173"/>
      <c r="S286" s="284" t="str">
        <f t="shared" si="16"/>
        <v/>
      </c>
      <c r="T286" s="284">
        <f t="shared" si="17"/>
        <v>0</v>
      </c>
      <c r="U286" s="284">
        <f t="shared" si="18"/>
        <v>0</v>
      </c>
      <c r="V286" s="284" t="str">
        <f t="shared" si="19"/>
        <v/>
      </c>
    </row>
    <row r="287" spans="2:22" ht="17.25" customHeight="1">
      <c r="B287" s="170"/>
      <c r="C287" s="171"/>
      <c r="D287" s="170"/>
      <c r="E287" s="172"/>
      <c r="F287" s="173"/>
      <c r="G287" s="250"/>
      <c r="H287" s="170"/>
      <c r="I287" s="171"/>
      <c r="J287" s="170"/>
      <c r="K287" s="172"/>
      <c r="L287" s="173"/>
      <c r="M287" s="250"/>
      <c r="N287" s="170"/>
      <c r="O287" s="171"/>
      <c r="P287" s="170"/>
      <c r="Q287" s="172"/>
      <c r="R287" s="173"/>
      <c r="S287" s="284" t="str">
        <f t="shared" si="16"/>
        <v/>
      </c>
      <c r="T287" s="284">
        <f t="shared" si="17"/>
        <v>0</v>
      </c>
      <c r="U287" s="284">
        <f t="shared" si="18"/>
        <v>0</v>
      </c>
      <c r="V287" s="284" t="str">
        <f t="shared" si="19"/>
        <v/>
      </c>
    </row>
    <row r="288" spans="2:22" ht="17.25" customHeight="1">
      <c r="B288" s="170"/>
      <c r="C288" s="171"/>
      <c r="D288" s="170"/>
      <c r="E288" s="172"/>
      <c r="F288" s="173"/>
      <c r="G288" s="250"/>
      <c r="H288" s="170"/>
      <c r="I288" s="171"/>
      <c r="J288" s="170"/>
      <c r="K288" s="172"/>
      <c r="L288" s="173"/>
      <c r="M288" s="250"/>
      <c r="N288" s="170"/>
      <c r="O288" s="171"/>
      <c r="P288" s="170"/>
      <c r="Q288" s="172"/>
      <c r="R288" s="173"/>
      <c r="S288" s="284" t="str">
        <f t="shared" si="16"/>
        <v/>
      </c>
      <c r="T288" s="284">
        <f t="shared" si="17"/>
        <v>0</v>
      </c>
      <c r="U288" s="284">
        <f t="shared" si="18"/>
        <v>0</v>
      </c>
      <c r="V288" s="284" t="str">
        <f t="shared" si="19"/>
        <v/>
      </c>
    </row>
    <row r="289" spans="2:22" ht="17.25" customHeight="1">
      <c r="B289" s="170"/>
      <c r="C289" s="171"/>
      <c r="D289" s="170"/>
      <c r="E289" s="172"/>
      <c r="F289" s="173"/>
      <c r="G289" s="250"/>
      <c r="H289" s="170"/>
      <c r="I289" s="171"/>
      <c r="J289" s="170"/>
      <c r="K289" s="172"/>
      <c r="L289" s="173"/>
      <c r="M289" s="250"/>
      <c r="N289" s="170"/>
      <c r="O289" s="171"/>
      <c r="P289" s="170"/>
      <c r="Q289" s="172"/>
      <c r="R289" s="173"/>
      <c r="S289" s="284" t="str">
        <f t="shared" si="16"/>
        <v/>
      </c>
      <c r="T289" s="284">
        <f t="shared" si="17"/>
        <v>0</v>
      </c>
      <c r="U289" s="284">
        <f t="shared" si="18"/>
        <v>0</v>
      </c>
      <c r="V289" s="284" t="str">
        <f t="shared" si="19"/>
        <v/>
      </c>
    </row>
    <row r="290" spans="2:22" ht="17.25" customHeight="1">
      <c r="B290" s="170"/>
      <c r="C290" s="171"/>
      <c r="D290" s="170"/>
      <c r="E290" s="172"/>
      <c r="F290" s="173"/>
      <c r="G290" s="250"/>
      <c r="H290" s="170"/>
      <c r="I290" s="171"/>
      <c r="J290" s="170"/>
      <c r="K290" s="172"/>
      <c r="L290" s="173"/>
      <c r="M290" s="250"/>
      <c r="N290" s="170"/>
      <c r="O290" s="171"/>
      <c r="P290" s="170"/>
      <c r="Q290" s="172"/>
      <c r="R290" s="173"/>
      <c r="S290" s="284" t="str">
        <f t="shared" si="16"/>
        <v/>
      </c>
      <c r="T290" s="284">
        <f t="shared" si="17"/>
        <v>0</v>
      </c>
      <c r="U290" s="284">
        <f t="shared" si="18"/>
        <v>0</v>
      </c>
      <c r="V290" s="284" t="str">
        <f t="shared" si="19"/>
        <v/>
      </c>
    </row>
    <row r="291" spans="2:22" ht="17.25" customHeight="1">
      <c r="B291" s="170"/>
      <c r="C291" s="171"/>
      <c r="D291" s="170"/>
      <c r="E291" s="172"/>
      <c r="F291" s="173"/>
      <c r="G291" s="250"/>
      <c r="H291" s="170"/>
      <c r="I291" s="171"/>
      <c r="J291" s="170"/>
      <c r="K291" s="172"/>
      <c r="L291" s="173"/>
      <c r="M291" s="250"/>
      <c r="N291" s="170"/>
      <c r="O291" s="171"/>
      <c r="P291" s="170"/>
      <c r="Q291" s="172"/>
      <c r="R291" s="173"/>
      <c r="S291" s="284" t="str">
        <f t="shared" si="16"/>
        <v/>
      </c>
      <c r="T291" s="284">
        <f t="shared" si="17"/>
        <v>0</v>
      </c>
      <c r="U291" s="284">
        <f t="shared" si="18"/>
        <v>0</v>
      </c>
      <c r="V291" s="284" t="str">
        <f t="shared" si="19"/>
        <v/>
      </c>
    </row>
    <row r="292" spans="2:22" ht="17.25" customHeight="1">
      <c r="B292" s="170"/>
      <c r="C292" s="171"/>
      <c r="D292" s="170"/>
      <c r="E292" s="172"/>
      <c r="F292" s="173"/>
      <c r="G292" s="250"/>
      <c r="H292" s="170"/>
      <c r="I292" s="171"/>
      <c r="J292" s="170"/>
      <c r="K292" s="172"/>
      <c r="L292" s="173"/>
      <c r="M292" s="250"/>
      <c r="N292" s="170"/>
      <c r="O292" s="171"/>
      <c r="P292" s="170"/>
      <c r="Q292" s="172"/>
      <c r="R292" s="173"/>
      <c r="S292" s="284" t="str">
        <f t="shared" si="16"/>
        <v/>
      </c>
      <c r="T292" s="284">
        <f t="shared" si="17"/>
        <v>0</v>
      </c>
      <c r="U292" s="284">
        <f t="shared" si="18"/>
        <v>0</v>
      </c>
      <c r="V292" s="284" t="str">
        <f t="shared" si="19"/>
        <v/>
      </c>
    </row>
    <row r="293" spans="2:22" ht="17.25" customHeight="1" thickBot="1">
      <c r="B293" s="174"/>
      <c r="C293" s="175"/>
      <c r="D293" s="174"/>
      <c r="E293" s="176"/>
      <c r="F293" s="177"/>
      <c r="G293" s="250"/>
      <c r="H293" s="174"/>
      <c r="I293" s="175"/>
      <c r="J293" s="174"/>
      <c r="K293" s="176"/>
      <c r="L293" s="177"/>
      <c r="M293" s="250"/>
      <c r="N293" s="174"/>
      <c r="O293" s="175"/>
      <c r="P293" s="174"/>
      <c r="Q293" s="176"/>
      <c r="R293" s="177"/>
      <c r="S293" s="284" t="str">
        <f t="shared" si="16"/>
        <v/>
      </c>
      <c r="T293" s="284">
        <f t="shared" si="17"/>
        <v>0</v>
      </c>
      <c r="U293" s="284">
        <f t="shared" si="18"/>
        <v>0</v>
      </c>
      <c r="V293" s="284" t="str">
        <f t="shared" si="19"/>
        <v/>
      </c>
    </row>
    <row r="294" spans="2:22" ht="17.25" customHeight="1">
      <c r="B294" s="178"/>
      <c r="C294" s="179"/>
      <c r="D294" s="178"/>
      <c r="E294" s="180"/>
      <c r="F294" s="181"/>
      <c r="G294" s="250"/>
      <c r="H294" s="178"/>
      <c r="I294" s="179"/>
      <c r="J294" s="178"/>
      <c r="K294" s="180"/>
      <c r="L294" s="181"/>
      <c r="M294" s="250"/>
      <c r="N294" s="178"/>
      <c r="O294" s="179"/>
      <c r="P294" s="178"/>
      <c r="Q294" s="180"/>
      <c r="R294" s="181"/>
      <c r="S294" s="284" t="str">
        <f t="shared" si="16"/>
        <v/>
      </c>
      <c r="T294" s="284">
        <f t="shared" si="17"/>
        <v>0</v>
      </c>
      <c r="U294" s="284">
        <f t="shared" si="18"/>
        <v>0</v>
      </c>
      <c r="V294" s="284" t="str">
        <f t="shared" si="19"/>
        <v/>
      </c>
    </row>
    <row r="295" spans="2:22" ht="17.25" customHeight="1">
      <c r="B295" s="182"/>
      <c r="C295" s="183"/>
      <c r="D295" s="182"/>
      <c r="E295" s="184"/>
      <c r="F295" s="185"/>
      <c r="G295" s="250"/>
      <c r="H295" s="182"/>
      <c r="I295" s="183"/>
      <c r="J295" s="182"/>
      <c r="K295" s="184"/>
      <c r="L295" s="185"/>
      <c r="M295" s="250"/>
      <c r="N295" s="182"/>
      <c r="O295" s="183"/>
      <c r="P295" s="182"/>
      <c r="Q295" s="184"/>
      <c r="R295" s="185"/>
      <c r="S295" s="284" t="str">
        <f t="shared" si="16"/>
        <v/>
      </c>
      <c r="T295" s="284">
        <f t="shared" si="17"/>
        <v>0</v>
      </c>
      <c r="U295" s="284">
        <f t="shared" si="18"/>
        <v>0</v>
      </c>
      <c r="V295" s="284" t="str">
        <f t="shared" si="19"/>
        <v/>
      </c>
    </row>
    <row r="296" spans="2:22" ht="17.25" customHeight="1">
      <c r="B296" s="182"/>
      <c r="C296" s="183"/>
      <c r="D296" s="182"/>
      <c r="E296" s="184"/>
      <c r="F296" s="185"/>
      <c r="G296" s="250"/>
      <c r="H296" s="182"/>
      <c r="I296" s="183"/>
      <c r="J296" s="182"/>
      <c r="K296" s="184"/>
      <c r="L296" s="185"/>
      <c r="M296" s="250"/>
      <c r="N296" s="182"/>
      <c r="O296" s="183"/>
      <c r="P296" s="182"/>
      <c r="Q296" s="184"/>
      <c r="R296" s="185"/>
      <c r="S296" s="284" t="str">
        <f t="shared" si="16"/>
        <v/>
      </c>
      <c r="T296" s="284">
        <f t="shared" si="17"/>
        <v>0</v>
      </c>
      <c r="U296" s="284">
        <f t="shared" si="18"/>
        <v>0</v>
      </c>
      <c r="V296" s="284" t="str">
        <f t="shared" si="19"/>
        <v/>
      </c>
    </row>
    <row r="297" spans="2:22" ht="17.25" customHeight="1">
      <c r="B297" s="182"/>
      <c r="C297" s="183"/>
      <c r="D297" s="182"/>
      <c r="E297" s="184"/>
      <c r="F297" s="185"/>
      <c r="G297" s="250"/>
      <c r="H297" s="182"/>
      <c r="I297" s="183"/>
      <c r="J297" s="182"/>
      <c r="K297" s="184"/>
      <c r="L297" s="185"/>
      <c r="M297" s="250"/>
      <c r="N297" s="182"/>
      <c r="O297" s="183"/>
      <c r="P297" s="182"/>
      <c r="Q297" s="184"/>
      <c r="R297" s="185"/>
      <c r="S297" s="284" t="str">
        <f t="shared" si="16"/>
        <v/>
      </c>
      <c r="T297" s="284">
        <f t="shared" si="17"/>
        <v>0</v>
      </c>
      <c r="U297" s="284">
        <f t="shared" si="18"/>
        <v>0</v>
      </c>
      <c r="V297" s="284" t="str">
        <f t="shared" si="19"/>
        <v/>
      </c>
    </row>
    <row r="298" spans="2:22" ht="17.25" customHeight="1">
      <c r="B298" s="182"/>
      <c r="C298" s="183"/>
      <c r="D298" s="182"/>
      <c r="E298" s="184"/>
      <c r="F298" s="185"/>
      <c r="G298" s="250"/>
      <c r="H298" s="182"/>
      <c r="I298" s="183"/>
      <c r="J298" s="182"/>
      <c r="K298" s="184"/>
      <c r="L298" s="185"/>
      <c r="M298" s="250"/>
      <c r="N298" s="182"/>
      <c r="O298" s="183"/>
      <c r="P298" s="182"/>
      <c r="Q298" s="184"/>
      <c r="R298" s="185"/>
      <c r="S298" s="284" t="str">
        <f t="shared" si="16"/>
        <v/>
      </c>
      <c r="T298" s="284">
        <f t="shared" si="17"/>
        <v>0</v>
      </c>
      <c r="U298" s="284">
        <f t="shared" si="18"/>
        <v>0</v>
      </c>
      <c r="V298" s="284" t="str">
        <f t="shared" si="19"/>
        <v/>
      </c>
    </row>
    <row r="299" spans="2:22" ht="17.25" customHeight="1">
      <c r="B299" s="182"/>
      <c r="C299" s="183"/>
      <c r="D299" s="182"/>
      <c r="E299" s="184"/>
      <c r="F299" s="185"/>
      <c r="G299" s="250"/>
      <c r="H299" s="182"/>
      <c r="I299" s="183"/>
      <c r="J299" s="182"/>
      <c r="K299" s="184"/>
      <c r="L299" s="185"/>
      <c r="M299" s="250"/>
      <c r="N299" s="182"/>
      <c r="O299" s="183"/>
      <c r="P299" s="182"/>
      <c r="Q299" s="184"/>
      <c r="R299" s="185"/>
      <c r="S299" s="284" t="str">
        <f t="shared" si="16"/>
        <v/>
      </c>
      <c r="T299" s="284">
        <f t="shared" si="17"/>
        <v>0</v>
      </c>
      <c r="U299" s="284">
        <f t="shared" si="18"/>
        <v>0</v>
      </c>
      <c r="V299" s="284" t="str">
        <f t="shared" si="19"/>
        <v/>
      </c>
    </row>
    <row r="300" spans="2:22" ht="17.25" customHeight="1">
      <c r="B300" s="182"/>
      <c r="C300" s="183"/>
      <c r="D300" s="182"/>
      <c r="E300" s="184"/>
      <c r="F300" s="185"/>
      <c r="G300" s="250"/>
      <c r="H300" s="182"/>
      <c r="I300" s="183"/>
      <c r="J300" s="182"/>
      <c r="K300" s="184"/>
      <c r="L300" s="185"/>
      <c r="M300" s="250"/>
      <c r="N300" s="182"/>
      <c r="O300" s="183"/>
      <c r="P300" s="182"/>
      <c r="Q300" s="184"/>
      <c r="R300" s="185"/>
      <c r="S300" s="284" t="str">
        <f t="shared" si="16"/>
        <v/>
      </c>
      <c r="T300" s="284">
        <f t="shared" si="17"/>
        <v>0</v>
      </c>
      <c r="U300" s="284">
        <f t="shared" si="18"/>
        <v>0</v>
      </c>
      <c r="V300" s="284" t="str">
        <f t="shared" si="19"/>
        <v/>
      </c>
    </row>
    <row r="301" spans="2:22" ht="17.25" customHeight="1">
      <c r="B301" s="182"/>
      <c r="C301" s="183"/>
      <c r="D301" s="182"/>
      <c r="E301" s="184"/>
      <c r="F301" s="185"/>
      <c r="G301" s="250"/>
      <c r="H301" s="182"/>
      <c r="I301" s="183"/>
      <c r="J301" s="182"/>
      <c r="K301" s="184"/>
      <c r="L301" s="185"/>
      <c r="M301" s="250"/>
      <c r="N301" s="182"/>
      <c r="O301" s="183"/>
      <c r="P301" s="182"/>
      <c r="Q301" s="184"/>
      <c r="R301" s="185"/>
      <c r="S301" s="284" t="str">
        <f t="shared" si="16"/>
        <v/>
      </c>
      <c r="T301" s="284">
        <f t="shared" si="17"/>
        <v>0</v>
      </c>
      <c r="U301" s="284">
        <f t="shared" si="18"/>
        <v>0</v>
      </c>
      <c r="V301" s="284" t="str">
        <f t="shared" si="19"/>
        <v/>
      </c>
    </row>
    <row r="302" spans="2:22" ht="17.25" customHeight="1">
      <c r="B302" s="182"/>
      <c r="C302" s="183"/>
      <c r="D302" s="182"/>
      <c r="E302" s="184"/>
      <c r="F302" s="185"/>
      <c r="G302" s="250"/>
      <c r="H302" s="182"/>
      <c r="I302" s="183"/>
      <c r="J302" s="182"/>
      <c r="K302" s="184"/>
      <c r="L302" s="185"/>
      <c r="M302" s="250"/>
      <c r="N302" s="182"/>
      <c r="O302" s="183"/>
      <c r="P302" s="182"/>
      <c r="Q302" s="184"/>
      <c r="R302" s="185"/>
      <c r="S302" s="284" t="str">
        <f t="shared" si="16"/>
        <v/>
      </c>
      <c r="T302" s="284">
        <f t="shared" si="17"/>
        <v>0</v>
      </c>
      <c r="U302" s="284">
        <f t="shared" si="18"/>
        <v>0</v>
      </c>
      <c r="V302" s="284" t="str">
        <f t="shared" si="19"/>
        <v/>
      </c>
    </row>
    <row r="303" spans="2:22" ht="17.25" customHeight="1">
      <c r="B303" s="182"/>
      <c r="C303" s="183"/>
      <c r="D303" s="182"/>
      <c r="E303" s="184"/>
      <c r="F303" s="185"/>
      <c r="G303" s="250"/>
      <c r="H303" s="182"/>
      <c r="I303" s="183"/>
      <c r="J303" s="182"/>
      <c r="K303" s="184"/>
      <c r="L303" s="185"/>
      <c r="M303" s="250"/>
      <c r="N303" s="182"/>
      <c r="O303" s="183"/>
      <c r="P303" s="182"/>
      <c r="Q303" s="184"/>
      <c r="R303" s="185"/>
      <c r="S303" s="284" t="str">
        <f t="shared" si="16"/>
        <v/>
      </c>
      <c r="T303" s="284">
        <f t="shared" si="17"/>
        <v>0</v>
      </c>
      <c r="U303" s="284">
        <f t="shared" si="18"/>
        <v>0</v>
      </c>
      <c r="V303" s="284" t="str">
        <f t="shared" si="19"/>
        <v/>
      </c>
    </row>
    <row r="304" spans="2:22" ht="17.25" customHeight="1">
      <c r="B304" s="182"/>
      <c r="C304" s="183"/>
      <c r="D304" s="182"/>
      <c r="E304" s="184"/>
      <c r="F304" s="185"/>
      <c r="G304" s="250"/>
      <c r="H304" s="182"/>
      <c r="I304" s="183"/>
      <c r="J304" s="182"/>
      <c r="K304" s="184"/>
      <c r="L304" s="185"/>
      <c r="M304" s="250"/>
      <c r="N304" s="182"/>
      <c r="O304" s="183"/>
      <c r="P304" s="182"/>
      <c r="Q304" s="184"/>
      <c r="R304" s="185"/>
      <c r="S304" s="284" t="str">
        <f t="shared" si="16"/>
        <v/>
      </c>
      <c r="T304" s="284">
        <f t="shared" si="17"/>
        <v>0</v>
      </c>
      <c r="U304" s="284">
        <f t="shared" si="18"/>
        <v>0</v>
      </c>
      <c r="V304" s="284" t="str">
        <f t="shared" si="19"/>
        <v/>
      </c>
    </row>
    <row r="305" spans="2:22" ht="17.25" customHeight="1" thickBot="1">
      <c r="B305" s="186"/>
      <c r="C305" s="187"/>
      <c r="D305" s="186"/>
      <c r="E305" s="188"/>
      <c r="F305" s="189"/>
      <c r="G305" s="250"/>
      <c r="H305" s="186"/>
      <c r="I305" s="187"/>
      <c r="J305" s="186"/>
      <c r="K305" s="188"/>
      <c r="L305" s="189"/>
      <c r="M305" s="250"/>
      <c r="N305" s="186"/>
      <c r="O305" s="187"/>
      <c r="P305" s="186"/>
      <c r="Q305" s="188"/>
      <c r="R305" s="189"/>
      <c r="S305" s="284" t="str">
        <f t="shared" si="16"/>
        <v/>
      </c>
      <c r="T305" s="284">
        <f t="shared" si="17"/>
        <v>0</v>
      </c>
      <c r="U305" s="284">
        <f t="shared" si="18"/>
        <v>0</v>
      </c>
      <c r="V305" s="284" t="str">
        <f t="shared" si="19"/>
        <v/>
      </c>
    </row>
    <row r="306" spans="2:22" ht="17.25" customHeight="1">
      <c r="B306" s="190"/>
      <c r="C306" s="191"/>
      <c r="D306" s="190"/>
      <c r="E306" s="192"/>
      <c r="F306" s="193"/>
      <c r="G306" s="250"/>
      <c r="H306" s="190"/>
      <c r="I306" s="191"/>
      <c r="J306" s="190"/>
      <c r="K306" s="192"/>
      <c r="L306" s="193"/>
      <c r="M306" s="250"/>
      <c r="N306" s="190"/>
      <c r="O306" s="191"/>
      <c r="P306" s="190"/>
      <c r="Q306" s="192"/>
      <c r="R306" s="193"/>
      <c r="S306" s="284" t="str">
        <f t="shared" si="16"/>
        <v/>
      </c>
      <c r="T306" s="284">
        <f t="shared" si="17"/>
        <v>0</v>
      </c>
      <c r="U306" s="284">
        <f t="shared" si="18"/>
        <v>0</v>
      </c>
      <c r="V306" s="284" t="str">
        <f t="shared" si="19"/>
        <v/>
      </c>
    </row>
    <row r="307" spans="2:22" ht="17.25" customHeight="1">
      <c r="B307" s="194"/>
      <c r="C307" s="195"/>
      <c r="D307" s="194"/>
      <c r="E307" s="196"/>
      <c r="F307" s="197"/>
      <c r="G307" s="250"/>
      <c r="H307" s="194"/>
      <c r="I307" s="195"/>
      <c r="J307" s="194"/>
      <c r="K307" s="196"/>
      <c r="L307" s="197"/>
      <c r="M307" s="250"/>
      <c r="N307" s="194"/>
      <c r="O307" s="195"/>
      <c r="P307" s="194"/>
      <c r="Q307" s="196"/>
      <c r="R307" s="197"/>
      <c r="S307" s="284" t="str">
        <f t="shared" si="16"/>
        <v/>
      </c>
      <c r="T307" s="284">
        <f t="shared" si="17"/>
        <v>0</v>
      </c>
      <c r="U307" s="284">
        <f t="shared" si="18"/>
        <v>0</v>
      </c>
      <c r="V307" s="284" t="str">
        <f t="shared" si="19"/>
        <v/>
      </c>
    </row>
    <row r="308" spans="2:22" ht="17.25" customHeight="1">
      <c r="B308" s="194"/>
      <c r="C308" s="195"/>
      <c r="D308" s="194"/>
      <c r="E308" s="196"/>
      <c r="F308" s="197"/>
      <c r="G308" s="250"/>
      <c r="H308" s="194"/>
      <c r="I308" s="195"/>
      <c r="J308" s="194"/>
      <c r="K308" s="196"/>
      <c r="L308" s="197"/>
      <c r="M308" s="250"/>
      <c r="N308" s="194"/>
      <c r="O308" s="195"/>
      <c r="P308" s="194"/>
      <c r="Q308" s="196"/>
      <c r="R308" s="197"/>
      <c r="S308" s="284" t="str">
        <f t="shared" si="16"/>
        <v/>
      </c>
      <c r="T308" s="284">
        <f t="shared" si="17"/>
        <v>0</v>
      </c>
      <c r="U308" s="284">
        <f t="shared" si="18"/>
        <v>0</v>
      </c>
      <c r="V308" s="284" t="str">
        <f t="shared" si="19"/>
        <v/>
      </c>
    </row>
    <row r="309" spans="2:22" ht="17.25" customHeight="1">
      <c r="B309" s="194"/>
      <c r="C309" s="195"/>
      <c r="D309" s="194"/>
      <c r="E309" s="196"/>
      <c r="F309" s="197"/>
      <c r="G309" s="250"/>
      <c r="H309" s="194"/>
      <c r="I309" s="195"/>
      <c r="J309" s="194"/>
      <c r="K309" s="196"/>
      <c r="L309" s="197"/>
      <c r="M309" s="250"/>
      <c r="N309" s="194"/>
      <c r="O309" s="195"/>
      <c r="P309" s="194"/>
      <c r="Q309" s="196"/>
      <c r="R309" s="197"/>
      <c r="S309" s="284" t="str">
        <f t="shared" si="16"/>
        <v/>
      </c>
      <c r="T309" s="284">
        <f t="shared" si="17"/>
        <v>0</v>
      </c>
      <c r="U309" s="284">
        <f t="shared" si="18"/>
        <v>0</v>
      </c>
      <c r="V309" s="284" t="str">
        <f t="shared" si="19"/>
        <v/>
      </c>
    </row>
    <row r="310" spans="2:22" ht="17.25" customHeight="1">
      <c r="B310" s="194"/>
      <c r="C310" s="195"/>
      <c r="D310" s="194"/>
      <c r="E310" s="196"/>
      <c r="F310" s="197"/>
      <c r="G310" s="250"/>
      <c r="H310" s="194"/>
      <c r="I310" s="195"/>
      <c r="J310" s="194"/>
      <c r="K310" s="196"/>
      <c r="L310" s="197"/>
      <c r="M310" s="250"/>
      <c r="N310" s="194"/>
      <c r="O310" s="195"/>
      <c r="P310" s="194"/>
      <c r="Q310" s="196"/>
      <c r="R310" s="197"/>
      <c r="S310" s="284" t="str">
        <f t="shared" si="16"/>
        <v/>
      </c>
      <c r="T310" s="284">
        <f t="shared" si="17"/>
        <v>0</v>
      </c>
      <c r="U310" s="284">
        <f t="shared" si="18"/>
        <v>0</v>
      </c>
      <c r="V310" s="284" t="str">
        <f t="shared" si="19"/>
        <v/>
      </c>
    </row>
    <row r="311" spans="2:22" ht="17.25" customHeight="1">
      <c r="B311" s="194"/>
      <c r="C311" s="195"/>
      <c r="D311" s="194"/>
      <c r="E311" s="196"/>
      <c r="F311" s="197"/>
      <c r="G311" s="250"/>
      <c r="H311" s="194"/>
      <c r="I311" s="195"/>
      <c r="J311" s="194"/>
      <c r="K311" s="196"/>
      <c r="L311" s="197"/>
      <c r="M311" s="250"/>
      <c r="N311" s="194"/>
      <c r="O311" s="195"/>
      <c r="P311" s="194"/>
      <c r="Q311" s="196"/>
      <c r="R311" s="197"/>
      <c r="S311" s="284" t="str">
        <f t="shared" si="16"/>
        <v/>
      </c>
      <c r="T311" s="284">
        <f t="shared" si="17"/>
        <v>0</v>
      </c>
      <c r="U311" s="284">
        <f t="shared" si="18"/>
        <v>0</v>
      </c>
      <c r="V311" s="284" t="str">
        <f t="shared" si="19"/>
        <v/>
      </c>
    </row>
    <row r="312" spans="2:22" ht="17.25" customHeight="1">
      <c r="B312" s="194"/>
      <c r="C312" s="195"/>
      <c r="D312" s="194"/>
      <c r="E312" s="196"/>
      <c r="F312" s="197"/>
      <c r="G312" s="250"/>
      <c r="H312" s="194"/>
      <c r="I312" s="195"/>
      <c r="J312" s="194"/>
      <c r="K312" s="196"/>
      <c r="L312" s="197"/>
      <c r="M312" s="250"/>
      <c r="N312" s="194"/>
      <c r="O312" s="195"/>
      <c r="P312" s="194"/>
      <c r="Q312" s="196"/>
      <c r="R312" s="197"/>
      <c r="S312" s="284" t="str">
        <f t="shared" si="16"/>
        <v/>
      </c>
      <c r="T312" s="284">
        <f t="shared" si="17"/>
        <v>0</v>
      </c>
      <c r="U312" s="284">
        <f t="shared" si="18"/>
        <v>0</v>
      </c>
      <c r="V312" s="284" t="str">
        <f t="shared" si="19"/>
        <v/>
      </c>
    </row>
    <row r="313" spans="2:22" ht="17.25" customHeight="1">
      <c r="B313" s="194"/>
      <c r="C313" s="195"/>
      <c r="D313" s="194"/>
      <c r="E313" s="196"/>
      <c r="F313" s="197"/>
      <c r="G313" s="250"/>
      <c r="H313" s="194"/>
      <c r="I313" s="195"/>
      <c r="J313" s="194"/>
      <c r="K313" s="196"/>
      <c r="L313" s="197"/>
      <c r="M313" s="250"/>
      <c r="N313" s="194"/>
      <c r="O313" s="195"/>
      <c r="P313" s="194"/>
      <c r="Q313" s="196"/>
      <c r="R313" s="197"/>
      <c r="S313" s="284" t="str">
        <f t="shared" si="16"/>
        <v/>
      </c>
      <c r="T313" s="284">
        <f t="shared" si="17"/>
        <v>0</v>
      </c>
      <c r="U313" s="284">
        <f t="shared" si="18"/>
        <v>0</v>
      </c>
      <c r="V313" s="284" t="str">
        <f t="shared" si="19"/>
        <v/>
      </c>
    </row>
    <row r="314" spans="2:22" ht="17.25" customHeight="1">
      <c r="B314" s="194"/>
      <c r="C314" s="195"/>
      <c r="D314" s="194"/>
      <c r="E314" s="196"/>
      <c r="F314" s="197"/>
      <c r="G314" s="250"/>
      <c r="H314" s="194"/>
      <c r="I314" s="195"/>
      <c r="J314" s="194"/>
      <c r="K314" s="196"/>
      <c r="L314" s="197"/>
      <c r="M314" s="250"/>
      <c r="N314" s="194"/>
      <c r="O314" s="195"/>
      <c r="P314" s="194"/>
      <c r="Q314" s="196"/>
      <c r="R314" s="197"/>
      <c r="S314" s="284" t="str">
        <f t="shared" si="16"/>
        <v/>
      </c>
      <c r="T314" s="284">
        <f t="shared" si="17"/>
        <v>0</v>
      </c>
      <c r="U314" s="284">
        <f t="shared" si="18"/>
        <v>0</v>
      </c>
      <c r="V314" s="284" t="str">
        <f t="shared" si="19"/>
        <v/>
      </c>
    </row>
    <row r="315" spans="2:22" ht="17.25" customHeight="1">
      <c r="B315" s="194"/>
      <c r="C315" s="195"/>
      <c r="D315" s="194"/>
      <c r="E315" s="196"/>
      <c r="F315" s="197"/>
      <c r="G315" s="250"/>
      <c r="H315" s="194"/>
      <c r="I315" s="195"/>
      <c r="J315" s="194"/>
      <c r="K315" s="196"/>
      <c r="L315" s="197"/>
      <c r="M315" s="250"/>
      <c r="N315" s="194"/>
      <c r="O315" s="195"/>
      <c r="P315" s="194"/>
      <c r="Q315" s="196"/>
      <c r="R315" s="197"/>
      <c r="S315" s="284" t="str">
        <f t="shared" si="16"/>
        <v/>
      </c>
      <c r="T315" s="284">
        <f t="shared" si="17"/>
        <v>0</v>
      </c>
      <c r="U315" s="284">
        <f t="shared" si="18"/>
        <v>0</v>
      </c>
      <c r="V315" s="284" t="str">
        <f t="shared" si="19"/>
        <v/>
      </c>
    </row>
    <row r="316" spans="2:22" ht="17.25" customHeight="1">
      <c r="B316" s="194"/>
      <c r="C316" s="195"/>
      <c r="D316" s="194"/>
      <c r="E316" s="196"/>
      <c r="F316" s="197"/>
      <c r="G316" s="250"/>
      <c r="H316" s="194"/>
      <c r="I316" s="195"/>
      <c r="J316" s="194"/>
      <c r="K316" s="196"/>
      <c r="L316" s="197"/>
      <c r="M316" s="250"/>
      <c r="N316" s="194"/>
      <c r="O316" s="195"/>
      <c r="P316" s="194"/>
      <c r="Q316" s="196"/>
      <c r="R316" s="197"/>
      <c r="S316" s="284" t="str">
        <f t="shared" si="16"/>
        <v/>
      </c>
      <c r="T316" s="284">
        <f t="shared" si="17"/>
        <v>0</v>
      </c>
      <c r="U316" s="284">
        <f t="shared" si="18"/>
        <v>0</v>
      </c>
      <c r="V316" s="284" t="str">
        <f t="shared" si="19"/>
        <v/>
      </c>
    </row>
    <row r="317" spans="2:22" ht="17.25" customHeight="1" thickBot="1">
      <c r="B317" s="198"/>
      <c r="C317" s="199"/>
      <c r="D317" s="198"/>
      <c r="E317" s="200"/>
      <c r="F317" s="201"/>
      <c r="G317" s="250"/>
      <c r="H317" s="198"/>
      <c r="I317" s="199"/>
      <c r="J317" s="198"/>
      <c r="K317" s="200"/>
      <c r="L317" s="201"/>
      <c r="M317" s="250"/>
      <c r="N317" s="198"/>
      <c r="O317" s="199"/>
      <c r="P317" s="198"/>
      <c r="Q317" s="200"/>
      <c r="R317" s="201"/>
      <c r="S317" s="284" t="str">
        <f t="shared" si="16"/>
        <v/>
      </c>
      <c r="T317" s="284">
        <f t="shared" si="17"/>
        <v>0</v>
      </c>
      <c r="U317" s="284">
        <f t="shared" si="18"/>
        <v>0</v>
      </c>
      <c r="V317" s="284" t="str">
        <f t="shared" si="19"/>
        <v/>
      </c>
    </row>
    <row r="318" spans="2:22" ht="17.25" customHeight="1">
      <c r="B318" s="178"/>
      <c r="C318" s="179"/>
      <c r="D318" s="178"/>
      <c r="E318" s="180"/>
      <c r="F318" s="181"/>
      <c r="G318" s="250"/>
      <c r="H318" s="178"/>
      <c r="I318" s="179"/>
      <c r="J318" s="178"/>
      <c r="K318" s="180"/>
      <c r="L318" s="181"/>
      <c r="M318" s="250"/>
      <c r="N318" s="178"/>
      <c r="O318" s="179"/>
      <c r="P318" s="178"/>
      <c r="Q318" s="180"/>
      <c r="R318" s="181"/>
      <c r="S318" s="284" t="str">
        <f t="shared" si="16"/>
        <v/>
      </c>
      <c r="T318" s="284">
        <f t="shared" si="17"/>
        <v>0</v>
      </c>
      <c r="U318" s="284">
        <f t="shared" si="18"/>
        <v>0</v>
      </c>
      <c r="V318" s="284" t="str">
        <f t="shared" si="19"/>
        <v/>
      </c>
    </row>
    <row r="319" spans="2:22" ht="17.25" customHeight="1">
      <c r="B319" s="182"/>
      <c r="C319" s="183"/>
      <c r="D319" s="182"/>
      <c r="E319" s="184"/>
      <c r="F319" s="185"/>
      <c r="G319" s="250"/>
      <c r="H319" s="182"/>
      <c r="I319" s="183"/>
      <c r="J319" s="182"/>
      <c r="K319" s="184"/>
      <c r="L319" s="185"/>
      <c r="M319" s="250"/>
      <c r="N319" s="182"/>
      <c r="O319" s="183"/>
      <c r="P319" s="182"/>
      <c r="Q319" s="184"/>
      <c r="R319" s="185"/>
      <c r="S319" s="284" t="str">
        <f t="shared" si="16"/>
        <v/>
      </c>
      <c r="T319" s="284">
        <f t="shared" si="17"/>
        <v>0</v>
      </c>
      <c r="U319" s="284">
        <f t="shared" si="18"/>
        <v>0</v>
      </c>
      <c r="V319" s="284" t="str">
        <f t="shared" si="19"/>
        <v/>
      </c>
    </row>
    <row r="320" spans="2:22" ht="17.25" customHeight="1">
      <c r="B320" s="182"/>
      <c r="C320" s="183"/>
      <c r="D320" s="182"/>
      <c r="E320" s="184"/>
      <c r="F320" s="185"/>
      <c r="G320" s="250"/>
      <c r="H320" s="182"/>
      <c r="I320" s="183"/>
      <c r="J320" s="182"/>
      <c r="K320" s="184"/>
      <c r="L320" s="185"/>
      <c r="M320" s="250"/>
      <c r="N320" s="182"/>
      <c r="O320" s="183"/>
      <c r="P320" s="182"/>
      <c r="Q320" s="184"/>
      <c r="R320" s="185"/>
      <c r="S320" s="284" t="str">
        <f t="shared" si="16"/>
        <v/>
      </c>
      <c r="T320" s="284">
        <f t="shared" si="17"/>
        <v>0</v>
      </c>
      <c r="U320" s="284">
        <f t="shared" si="18"/>
        <v>0</v>
      </c>
      <c r="V320" s="284" t="str">
        <f t="shared" si="19"/>
        <v/>
      </c>
    </row>
    <row r="321" spans="2:22" ht="17.25" customHeight="1">
      <c r="B321" s="182"/>
      <c r="C321" s="183"/>
      <c r="D321" s="182"/>
      <c r="E321" s="184"/>
      <c r="F321" s="185"/>
      <c r="G321" s="250"/>
      <c r="H321" s="182"/>
      <c r="I321" s="183"/>
      <c r="J321" s="182"/>
      <c r="K321" s="184"/>
      <c r="L321" s="185"/>
      <c r="M321" s="250"/>
      <c r="N321" s="182"/>
      <c r="O321" s="183"/>
      <c r="P321" s="182"/>
      <c r="Q321" s="184"/>
      <c r="R321" s="185"/>
      <c r="S321" s="284" t="str">
        <f t="shared" si="16"/>
        <v/>
      </c>
      <c r="T321" s="284">
        <f t="shared" si="17"/>
        <v>0</v>
      </c>
      <c r="U321" s="284">
        <f t="shared" si="18"/>
        <v>0</v>
      </c>
      <c r="V321" s="284" t="str">
        <f t="shared" si="19"/>
        <v/>
      </c>
    </row>
    <row r="322" spans="2:22" ht="17.25" customHeight="1">
      <c r="B322" s="182"/>
      <c r="C322" s="183"/>
      <c r="D322" s="182"/>
      <c r="E322" s="184"/>
      <c r="F322" s="185"/>
      <c r="G322" s="250"/>
      <c r="H322" s="182"/>
      <c r="I322" s="183"/>
      <c r="J322" s="182"/>
      <c r="K322" s="184"/>
      <c r="L322" s="185"/>
      <c r="M322" s="250"/>
      <c r="N322" s="182"/>
      <c r="O322" s="183"/>
      <c r="P322" s="182"/>
      <c r="Q322" s="184"/>
      <c r="R322" s="185"/>
      <c r="S322" s="284" t="str">
        <f t="shared" si="16"/>
        <v/>
      </c>
      <c r="T322" s="284">
        <f t="shared" si="17"/>
        <v>0</v>
      </c>
      <c r="U322" s="284">
        <f t="shared" si="18"/>
        <v>0</v>
      </c>
      <c r="V322" s="284" t="str">
        <f t="shared" si="19"/>
        <v/>
      </c>
    </row>
    <row r="323" spans="2:22" ht="17.25" customHeight="1">
      <c r="B323" s="182"/>
      <c r="C323" s="183"/>
      <c r="D323" s="182"/>
      <c r="E323" s="184"/>
      <c r="F323" s="185"/>
      <c r="G323" s="250"/>
      <c r="H323" s="182"/>
      <c r="I323" s="183"/>
      <c r="J323" s="182"/>
      <c r="K323" s="184"/>
      <c r="L323" s="185"/>
      <c r="M323" s="250"/>
      <c r="N323" s="182"/>
      <c r="O323" s="183"/>
      <c r="P323" s="182"/>
      <c r="Q323" s="184"/>
      <c r="R323" s="185"/>
      <c r="S323" s="284" t="str">
        <f t="shared" si="16"/>
        <v/>
      </c>
      <c r="T323" s="284">
        <f t="shared" si="17"/>
        <v>0</v>
      </c>
      <c r="U323" s="284">
        <f t="shared" si="18"/>
        <v>0</v>
      </c>
      <c r="V323" s="284" t="str">
        <f t="shared" si="19"/>
        <v/>
      </c>
    </row>
    <row r="324" spans="2:22" ht="17.25" customHeight="1">
      <c r="B324" s="182"/>
      <c r="C324" s="183"/>
      <c r="D324" s="182"/>
      <c r="E324" s="184"/>
      <c r="F324" s="185"/>
      <c r="G324" s="250"/>
      <c r="H324" s="182"/>
      <c r="I324" s="183"/>
      <c r="J324" s="182"/>
      <c r="K324" s="184"/>
      <c r="L324" s="185"/>
      <c r="M324" s="250"/>
      <c r="N324" s="182"/>
      <c r="O324" s="183"/>
      <c r="P324" s="182"/>
      <c r="Q324" s="184"/>
      <c r="R324" s="185"/>
      <c r="S324" s="284" t="str">
        <f t="shared" si="16"/>
        <v/>
      </c>
      <c r="T324" s="284">
        <f t="shared" si="17"/>
        <v>0</v>
      </c>
      <c r="U324" s="284">
        <f t="shared" si="18"/>
        <v>0</v>
      </c>
      <c r="V324" s="284" t="str">
        <f t="shared" si="19"/>
        <v/>
      </c>
    </row>
    <row r="325" spans="2:22" ht="17.25" customHeight="1">
      <c r="B325" s="182"/>
      <c r="C325" s="183"/>
      <c r="D325" s="182"/>
      <c r="E325" s="184"/>
      <c r="F325" s="185"/>
      <c r="G325" s="250"/>
      <c r="H325" s="182"/>
      <c r="I325" s="183"/>
      <c r="J325" s="182"/>
      <c r="K325" s="184"/>
      <c r="L325" s="185"/>
      <c r="M325" s="250"/>
      <c r="N325" s="182"/>
      <c r="O325" s="183"/>
      <c r="P325" s="182"/>
      <c r="Q325" s="184"/>
      <c r="R325" s="185"/>
      <c r="S325" s="284" t="str">
        <f t="shared" si="16"/>
        <v/>
      </c>
      <c r="T325" s="284">
        <f t="shared" si="17"/>
        <v>0</v>
      </c>
      <c r="U325" s="284">
        <f t="shared" si="18"/>
        <v>0</v>
      </c>
      <c r="V325" s="284" t="str">
        <f t="shared" si="19"/>
        <v/>
      </c>
    </row>
    <row r="326" spans="2:22" ht="17.25" customHeight="1">
      <c r="B326" s="182"/>
      <c r="C326" s="183"/>
      <c r="D326" s="182"/>
      <c r="E326" s="184"/>
      <c r="F326" s="185"/>
      <c r="G326" s="250"/>
      <c r="H326" s="182"/>
      <c r="I326" s="183"/>
      <c r="J326" s="182"/>
      <c r="K326" s="184"/>
      <c r="L326" s="185"/>
      <c r="M326" s="250"/>
      <c r="N326" s="182"/>
      <c r="O326" s="183"/>
      <c r="P326" s="182"/>
      <c r="Q326" s="184"/>
      <c r="R326" s="185"/>
      <c r="S326" s="284" t="str">
        <f t="shared" si="16"/>
        <v/>
      </c>
      <c r="T326" s="284">
        <f t="shared" si="17"/>
        <v>0</v>
      </c>
      <c r="U326" s="284">
        <f t="shared" si="18"/>
        <v>0</v>
      </c>
      <c r="V326" s="284" t="str">
        <f t="shared" si="19"/>
        <v/>
      </c>
    </row>
    <row r="327" spans="2:22" ht="17.25" customHeight="1">
      <c r="B327" s="182"/>
      <c r="C327" s="183"/>
      <c r="D327" s="182"/>
      <c r="E327" s="184"/>
      <c r="F327" s="185"/>
      <c r="G327" s="250"/>
      <c r="H327" s="182"/>
      <c r="I327" s="183"/>
      <c r="J327" s="182"/>
      <c r="K327" s="184"/>
      <c r="L327" s="185"/>
      <c r="M327" s="250"/>
      <c r="N327" s="182"/>
      <c r="O327" s="183"/>
      <c r="P327" s="182"/>
      <c r="Q327" s="184"/>
      <c r="R327" s="185"/>
      <c r="S327" s="284" t="str">
        <f t="shared" ref="S327:S390" si="20">IF(INDEX(C327:O327,MATCH($X$11,$B$2:$R$2,0))="","",(INDEX(B327:N327,MATCH($X$11,$B$2:$R$2,0))&amp;INDEX(C327:O327,MATCH($X$11,$B$2:$R$2,0)))*1)</f>
        <v/>
      </c>
      <c r="T327" s="284">
        <f t="shared" ref="T327:T390" si="21">INDEX(D327:P327,MATCH($X$11,$B$2:$R$2,0))</f>
        <v>0</v>
      </c>
      <c r="U327" s="284">
        <f t="shared" ref="U327:U390" si="22">INDEX(E327:Q327,MATCH($X$11,$B$2:$R$2,0))</f>
        <v>0</v>
      </c>
      <c r="V327" s="284" t="str">
        <f t="shared" ref="V327:V390" si="23">IF(INDEX(F327:R327,MATCH($X$11,$B$2:$R$2,0))-0=0,"",INDEX(F327:R327,MATCH($X$11,$B$2:$R$2,0)))</f>
        <v/>
      </c>
    </row>
    <row r="328" spans="2:22" ht="17.25" customHeight="1">
      <c r="B328" s="182"/>
      <c r="C328" s="183"/>
      <c r="D328" s="182"/>
      <c r="E328" s="184"/>
      <c r="F328" s="185"/>
      <c r="G328" s="250"/>
      <c r="H328" s="182"/>
      <c r="I328" s="183"/>
      <c r="J328" s="182"/>
      <c r="K328" s="184"/>
      <c r="L328" s="185"/>
      <c r="M328" s="250"/>
      <c r="N328" s="182"/>
      <c r="O328" s="183"/>
      <c r="P328" s="182"/>
      <c r="Q328" s="184"/>
      <c r="R328" s="185"/>
      <c r="S328" s="284" t="str">
        <f t="shared" si="20"/>
        <v/>
      </c>
      <c r="T328" s="284">
        <f t="shared" si="21"/>
        <v>0</v>
      </c>
      <c r="U328" s="284">
        <f t="shared" si="22"/>
        <v>0</v>
      </c>
      <c r="V328" s="284" t="str">
        <f t="shared" si="23"/>
        <v/>
      </c>
    </row>
    <row r="329" spans="2:22" ht="17.25" customHeight="1" thickBot="1">
      <c r="B329" s="186"/>
      <c r="C329" s="187"/>
      <c r="D329" s="186"/>
      <c r="E329" s="188"/>
      <c r="F329" s="189"/>
      <c r="G329" s="250"/>
      <c r="H329" s="186"/>
      <c r="I329" s="187"/>
      <c r="J329" s="186"/>
      <c r="K329" s="188"/>
      <c r="L329" s="189"/>
      <c r="M329" s="250"/>
      <c r="N329" s="186"/>
      <c r="O329" s="187"/>
      <c r="P329" s="186"/>
      <c r="Q329" s="188"/>
      <c r="R329" s="189"/>
      <c r="S329" s="284" t="str">
        <f t="shared" si="20"/>
        <v/>
      </c>
      <c r="T329" s="284">
        <f t="shared" si="21"/>
        <v>0</v>
      </c>
      <c r="U329" s="284">
        <f t="shared" si="22"/>
        <v>0</v>
      </c>
      <c r="V329" s="284" t="str">
        <f t="shared" si="23"/>
        <v/>
      </c>
    </row>
    <row r="330" spans="2:22" ht="17.25" customHeight="1">
      <c r="B330" s="190"/>
      <c r="C330" s="191"/>
      <c r="D330" s="190"/>
      <c r="E330" s="192"/>
      <c r="F330" s="193"/>
      <c r="G330" s="250"/>
      <c r="H330" s="190"/>
      <c r="I330" s="191"/>
      <c r="J330" s="190"/>
      <c r="K330" s="192"/>
      <c r="L330" s="193"/>
      <c r="M330" s="250"/>
      <c r="N330" s="190"/>
      <c r="O330" s="191"/>
      <c r="P330" s="190"/>
      <c r="Q330" s="192"/>
      <c r="R330" s="193"/>
      <c r="S330" s="284" t="str">
        <f t="shared" si="20"/>
        <v/>
      </c>
      <c r="T330" s="284">
        <f t="shared" si="21"/>
        <v>0</v>
      </c>
      <c r="U330" s="284">
        <f t="shared" si="22"/>
        <v>0</v>
      </c>
      <c r="V330" s="284" t="str">
        <f t="shared" si="23"/>
        <v/>
      </c>
    </row>
    <row r="331" spans="2:22" ht="17.25" customHeight="1">
      <c r="B331" s="194"/>
      <c r="C331" s="195"/>
      <c r="D331" s="194"/>
      <c r="E331" s="196"/>
      <c r="F331" s="197"/>
      <c r="G331" s="250"/>
      <c r="H331" s="194"/>
      <c r="I331" s="195"/>
      <c r="J331" s="194"/>
      <c r="K331" s="196"/>
      <c r="L331" s="197"/>
      <c r="M331" s="250"/>
      <c r="N331" s="194"/>
      <c r="O331" s="195"/>
      <c r="P331" s="194"/>
      <c r="Q331" s="196"/>
      <c r="R331" s="197"/>
      <c r="S331" s="284" t="str">
        <f t="shared" si="20"/>
        <v/>
      </c>
      <c r="T331" s="284">
        <f t="shared" si="21"/>
        <v>0</v>
      </c>
      <c r="U331" s="284">
        <f t="shared" si="22"/>
        <v>0</v>
      </c>
      <c r="V331" s="284" t="str">
        <f t="shared" si="23"/>
        <v/>
      </c>
    </row>
    <row r="332" spans="2:22" ht="17.25" customHeight="1">
      <c r="B332" s="194"/>
      <c r="C332" s="195"/>
      <c r="D332" s="194"/>
      <c r="E332" s="196"/>
      <c r="F332" s="197"/>
      <c r="G332" s="250"/>
      <c r="H332" s="194"/>
      <c r="I332" s="195"/>
      <c r="J332" s="194"/>
      <c r="K332" s="196"/>
      <c r="L332" s="197"/>
      <c r="M332" s="250"/>
      <c r="N332" s="194"/>
      <c r="O332" s="195"/>
      <c r="P332" s="194"/>
      <c r="Q332" s="196"/>
      <c r="R332" s="197"/>
      <c r="S332" s="284" t="str">
        <f t="shared" si="20"/>
        <v/>
      </c>
      <c r="T332" s="284">
        <f t="shared" si="21"/>
        <v>0</v>
      </c>
      <c r="U332" s="284">
        <f t="shared" si="22"/>
        <v>0</v>
      </c>
      <c r="V332" s="284" t="str">
        <f t="shared" si="23"/>
        <v/>
      </c>
    </row>
    <row r="333" spans="2:22" ht="17.25" customHeight="1">
      <c r="B333" s="194"/>
      <c r="C333" s="195"/>
      <c r="D333" s="194"/>
      <c r="E333" s="196"/>
      <c r="F333" s="197"/>
      <c r="G333" s="250"/>
      <c r="H333" s="194"/>
      <c r="I333" s="195"/>
      <c r="J333" s="194"/>
      <c r="K333" s="196"/>
      <c r="L333" s="197"/>
      <c r="M333" s="250"/>
      <c r="N333" s="194"/>
      <c r="O333" s="195"/>
      <c r="P333" s="194"/>
      <c r="Q333" s="196"/>
      <c r="R333" s="197"/>
      <c r="S333" s="284" t="str">
        <f t="shared" si="20"/>
        <v/>
      </c>
      <c r="T333" s="284">
        <f t="shared" si="21"/>
        <v>0</v>
      </c>
      <c r="U333" s="284">
        <f t="shared" si="22"/>
        <v>0</v>
      </c>
      <c r="V333" s="284" t="str">
        <f t="shared" si="23"/>
        <v/>
      </c>
    </row>
    <row r="334" spans="2:22" ht="17.25" customHeight="1">
      <c r="B334" s="194"/>
      <c r="C334" s="195"/>
      <c r="D334" s="194"/>
      <c r="E334" s="196"/>
      <c r="F334" s="197"/>
      <c r="G334" s="250"/>
      <c r="H334" s="194"/>
      <c r="I334" s="195"/>
      <c r="J334" s="194"/>
      <c r="K334" s="196"/>
      <c r="L334" s="197"/>
      <c r="M334" s="250"/>
      <c r="N334" s="194"/>
      <c r="O334" s="195"/>
      <c r="P334" s="194"/>
      <c r="Q334" s="196"/>
      <c r="R334" s="197"/>
      <c r="S334" s="284" t="str">
        <f t="shared" si="20"/>
        <v/>
      </c>
      <c r="T334" s="284">
        <f t="shared" si="21"/>
        <v>0</v>
      </c>
      <c r="U334" s="284">
        <f t="shared" si="22"/>
        <v>0</v>
      </c>
      <c r="V334" s="284" t="str">
        <f t="shared" si="23"/>
        <v/>
      </c>
    </row>
    <row r="335" spans="2:22" ht="17.25" customHeight="1">
      <c r="B335" s="194"/>
      <c r="C335" s="195"/>
      <c r="D335" s="194"/>
      <c r="E335" s="196"/>
      <c r="F335" s="197"/>
      <c r="G335" s="250"/>
      <c r="H335" s="194"/>
      <c r="I335" s="195"/>
      <c r="J335" s="194"/>
      <c r="K335" s="196"/>
      <c r="L335" s="197"/>
      <c r="M335" s="250"/>
      <c r="N335" s="194"/>
      <c r="O335" s="195"/>
      <c r="P335" s="194"/>
      <c r="Q335" s="196"/>
      <c r="R335" s="197"/>
      <c r="S335" s="284" t="str">
        <f t="shared" si="20"/>
        <v/>
      </c>
      <c r="T335" s="284">
        <f t="shared" si="21"/>
        <v>0</v>
      </c>
      <c r="U335" s="284">
        <f t="shared" si="22"/>
        <v>0</v>
      </c>
      <c r="V335" s="284" t="str">
        <f t="shared" si="23"/>
        <v/>
      </c>
    </row>
    <row r="336" spans="2:22" ht="17.25" customHeight="1">
      <c r="B336" s="194"/>
      <c r="C336" s="195"/>
      <c r="D336" s="194"/>
      <c r="E336" s="196"/>
      <c r="F336" s="197"/>
      <c r="G336" s="250"/>
      <c r="H336" s="194"/>
      <c r="I336" s="195"/>
      <c r="J336" s="194"/>
      <c r="K336" s="196"/>
      <c r="L336" s="197"/>
      <c r="M336" s="250"/>
      <c r="N336" s="194"/>
      <c r="O336" s="195"/>
      <c r="P336" s="194"/>
      <c r="Q336" s="196"/>
      <c r="R336" s="197"/>
      <c r="S336" s="284" t="str">
        <f t="shared" si="20"/>
        <v/>
      </c>
      <c r="T336" s="284">
        <f t="shared" si="21"/>
        <v>0</v>
      </c>
      <c r="U336" s="284">
        <f t="shared" si="22"/>
        <v>0</v>
      </c>
      <c r="V336" s="284" t="str">
        <f t="shared" si="23"/>
        <v/>
      </c>
    </row>
    <row r="337" spans="2:22" ht="17.25" customHeight="1">
      <c r="B337" s="194"/>
      <c r="C337" s="195"/>
      <c r="D337" s="194"/>
      <c r="E337" s="196"/>
      <c r="F337" s="197"/>
      <c r="G337" s="250"/>
      <c r="H337" s="194"/>
      <c r="I337" s="195"/>
      <c r="J337" s="194"/>
      <c r="K337" s="196"/>
      <c r="L337" s="197"/>
      <c r="M337" s="250"/>
      <c r="N337" s="194"/>
      <c r="O337" s="195"/>
      <c r="P337" s="194"/>
      <c r="Q337" s="196"/>
      <c r="R337" s="197"/>
      <c r="S337" s="284" t="str">
        <f t="shared" si="20"/>
        <v/>
      </c>
      <c r="T337" s="284">
        <f t="shared" si="21"/>
        <v>0</v>
      </c>
      <c r="U337" s="284">
        <f t="shared" si="22"/>
        <v>0</v>
      </c>
      <c r="V337" s="284" t="str">
        <f t="shared" si="23"/>
        <v/>
      </c>
    </row>
    <row r="338" spans="2:22" ht="17.25" customHeight="1">
      <c r="B338" s="194"/>
      <c r="C338" s="195"/>
      <c r="D338" s="194"/>
      <c r="E338" s="196"/>
      <c r="F338" s="197"/>
      <c r="G338" s="250"/>
      <c r="H338" s="194"/>
      <c r="I338" s="195"/>
      <c r="J338" s="194"/>
      <c r="K338" s="196"/>
      <c r="L338" s="197"/>
      <c r="M338" s="250"/>
      <c r="N338" s="194"/>
      <c r="O338" s="195"/>
      <c r="P338" s="194"/>
      <c r="Q338" s="196"/>
      <c r="R338" s="197"/>
      <c r="S338" s="284" t="str">
        <f t="shared" si="20"/>
        <v/>
      </c>
      <c r="T338" s="284">
        <f t="shared" si="21"/>
        <v>0</v>
      </c>
      <c r="U338" s="284">
        <f t="shared" si="22"/>
        <v>0</v>
      </c>
      <c r="V338" s="284" t="str">
        <f t="shared" si="23"/>
        <v/>
      </c>
    </row>
    <row r="339" spans="2:22" ht="17.25" customHeight="1">
      <c r="B339" s="194"/>
      <c r="C339" s="195"/>
      <c r="D339" s="194"/>
      <c r="E339" s="196"/>
      <c r="F339" s="197"/>
      <c r="G339" s="250"/>
      <c r="H339" s="194"/>
      <c r="I339" s="195"/>
      <c r="J339" s="194"/>
      <c r="K339" s="196"/>
      <c r="L339" s="197"/>
      <c r="M339" s="250"/>
      <c r="N339" s="194"/>
      <c r="O339" s="195"/>
      <c r="P339" s="194"/>
      <c r="Q339" s="196"/>
      <c r="R339" s="197"/>
      <c r="S339" s="284" t="str">
        <f t="shared" si="20"/>
        <v/>
      </c>
      <c r="T339" s="284">
        <f t="shared" si="21"/>
        <v>0</v>
      </c>
      <c r="U339" s="284">
        <f t="shared" si="22"/>
        <v>0</v>
      </c>
      <c r="V339" s="284" t="str">
        <f t="shared" si="23"/>
        <v/>
      </c>
    </row>
    <row r="340" spans="2:22" ht="17.25" customHeight="1">
      <c r="B340" s="194"/>
      <c r="C340" s="195"/>
      <c r="D340" s="194"/>
      <c r="E340" s="196"/>
      <c r="F340" s="197"/>
      <c r="G340" s="250"/>
      <c r="H340" s="194"/>
      <c r="I340" s="195"/>
      <c r="J340" s="194"/>
      <c r="K340" s="196"/>
      <c r="L340" s="197"/>
      <c r="M340" s="250"/>
      <c r="N340" s="194"/>
      <c r="O340" s="195"/>
      <c r="P340" s="194"/>
      <c r="Q340" s="196"/>
      <c r="R340" s="197"/>
      <c r="S340" s="284" t="str">
        <f t="shared" si="20"/>
        <v/>
      </c>
      <c r="T340" s="284">
        <f t="shared" si="21"/>
        <v>0</v>
      </c>
      <c r="U340" s="284">
        <f t="shared" si="22"/>
        <v>0</v>
      </c>
      <c r="V340" s="284" t="str">
        <f t="shared" si="23"/>
        <v/>
      </c>
    </row>
    <row r="341" spans="2:22" ht="17.25" customHeight="1" thickBot="1">
      <c r="B341" s="198"/>
      <c r="C341" s="199"/>
      <c r="D341" s="198"/>
      <c r="E341" s="200"/>
      <c r="F341" s="201"/>
      <c r="G341" s="250"/>
      <c r="H341" s="198"/>
      <c r="I341" s="199"/>
      <c r="J341" s="198"/>
      <c r="K341" s="200"/>
      <c r="L341" s="201"/>
      <c r="M341" s="250"/>
      <c r="N341" s="198"/>
      <c r="O341" s="199"/>
      <c r="P341" s="198"/>
      <c r="Q341" s="200"/>
      <c r="R341" s="201"/>
      <c r="S341" s="284" t="str">
        <f t="shared" si="20"/>
        <v/>
      </c>
      <c r="T341" s="284">
        <f t="shared" si="21"/>
        <v>0</v>
      </c>
      <c r="U341" s="284">
        <f t="shared" si="22"/>
        <v>0</v>
      </c>
      <c r="V341" s="284" t="str">
        <f t="shared" si="23"/>
        <v/>
      </c>
    </row>
    <row r="342" spans="2:22" ht="17.25" customHeight="1">
      <c r="B342" s="178"/>
      <c r="C342" s="179"/>
      <c r="D342" s="178"/>
      <c r="E342" s="180"/>
      <c r="F342" s="181"/>
      <c r="G342" s="250"/>
      <c r="H342" s="178"/>
      <c r="I342" s="179"/>
      <c r="J342" s="178"/>
      <c r="K342" s="180"/>
      <c r="L342" s="181"/>
      <c r="M342" s="250"/>
      <c r="N342" s="178"/>
      <c r="O342" s="179"/>
      <c r="P342" s="178"/>
      <c r="Q342" s="180"/>
      <c r="R342" s="181"/>
      <c r="S342" s="284" t="str">
        <f t="shared" si="20"/>
        <v/>
      </c>
      <c r="T342" s="284">
        <f t="shared" si="21"/>
        <v>0</v>
      </c>
      <c r="U342" s="284">
        <f t="shared" si="22"/>
        <v>0</v>
      </c>
      <c r="V342" s="284" t="str">
        <f t="shared" si="23"/>
        <v/>
      </c>
    </row>
    <row r="343" spans="2:22" ht="17.25" customHeight="1">
      <c r="B343" s="182"/>
      <c r="C343" s="183"/>
      <c r="D343" s="182"/>
      <c r="E343" s="184"/>
      <c r="F343" s="185"/>
      <c r="G343" s="250"/>
      <c r="H343" s="182"/>
      <c r="I343" s="183"/>
      <c r="J343" s="182"/>
      <c r="K343" s="184"/>
      <c r="L343" s="185"/>
      <c r="M343" s="250"/>
      <c r="N343" s="182"/>
      <c r="O343" s="183"/>
      <c r="P343" s="182"/>
      <c r="Q343" s="184"/>
      <c r="R343" s="185"/>
      <c r="S343" s="284" t="str">
        <f t="shared" si="20"/>
        <v/>
      </c>
      <c r="T343" s="284">
        <f t="shared" si="21"/>
        <v>0</v>
      </c>
      <c r="U343" s="284">
        <f t="shared" si="22"/>
        <v>0</v>
      </c>
      <c r="V343" s="284" t="str">
        <f t="shared" si="23"/>
        <v/>
      </c>
    </row>
    <row r="344" spans="2:22" ht="17.25" customHeight="1">
      <c r="B344" s="182"/>
      <c r="C344" s="183"/>
      <c r="D344" s="182"/>
      <c r="E344" s="184"/>
      <c r="F344" s="185"/>
      <c r="G344" s="250"/>
      <c r="H344" s="182"/>
      <c r="I344" s="183"/>
      <c r="J344" s="182"/>
      <c r="K344" s="184"/>
      <c r="L344" s="185"/>
      <c r="M344" s="250"/>
      <c r="N344" s="182"/>
      <c r="O344" s="183"/>
      <c r="P344" s="182"/>
      <c r="Q344" s="184"/>
      <c r="R344" s="185"/>
      <c r="S344" s="284" t="str">
        <f t="shared" si="20"/>
        <v/>
      </c>
      <c r="T344" s="284">
        <f t="shared" si="21"/>
        <v>0</v>
      </c>
      <c r="U344" s="284">
        <f t="shared" si="22"/>
        <v>0</v>
      </c>
      <c r="V344" s="284" t="str">
        <f t="shared" si="23"/>
        <v/>
      </c>
    </row>
    <row r="345" spans="2:22" ht="17.25" customHeight="1">
      <c r="B345" s="182"/>
      <c r="C345" s="183"/>
      <c r="D345" s="182"/>
      <c r="E345" s="184"/>
      <c r="F345" s="185"/>
      <c r="G345" s="250"/>
      <c r="H345" s="182"/>
      <c r="I345" s="183"/>
      <c r="J345" s="182"/>
      <c r="K345" s="184"/>
      <c r="L345" s="185"/>
      <c r="M345" s="250"/>
      <c r="N345" s="182"/>
      <c r="O345" s="183"/>
      <c r="P345" s="182"/>
      <c r="Q345" s="184"/>
      <c r="R345" s="185"/>
      <c r="S345" s="284" t="str">
        <f t="shared" si="20"/>
        <v/>
      </c>
      <c r="T345" s="284">
        <f t="shared" si="21"/>
        <v>0</v>
      </c>
      <c r="U345" s="284">
        <f t="shared" si="22"/>
        <v>0</v>
      </c>
      <c r="V345" s="284" t="str">
        <f t="shared" si="23"/>
        <v/>
      </c>
    </row>
    <row r="346" spans="2:22" ht="17.25" customHeight="1">
      <c r="B346" s="182"/>
      <c r="C346" s="183"/>
      <c r="D346" s="182"/>
      <c r="E346" s="184"/>
      <c r="F346" s="185"/>
      <c r="G346" s="250"/>
      <c r="H346" s="182"/>
      <c r="I346" s="183"/>
      <c r="J346" s="182"/>
      <c r="K346" s="184"/>
      <c r="L346" s="185"/>
      <c r="M346" s="250"/>
      <c r="N346" s="182"/>
      <c r="O346" s="183"/>
      <c r="P346" s="182"/>
      <c r="Q346" s="184"/>
      <c r="R346" s="185"/>
      <c r="S346" s="284" t="str">
        <f t="shared" si="20"/>
        <v/>
      </c>
      <c r="T346" s="284">
        <f t="shared" si="21"/>
        <v>0</v>
      </c>
      <c r="U346" s="284">
        <f t="shared" si="22"/>
        <v>0</v>
      </c>
      <c r="V346" s="284" t="str">
        <f t="shared" si="23"/>
        <v/>
      </c>
    </row>
    <row r="347" spans="2:22" ht="17.25" customHeight="1">
      <c r="B347" s="182"/>
      <c r="C347" s="183"/>
      <c r="D347" s="182"/>
      <c r="E347" s="184"/>
      <c r="F347" s="185"/>
      <c r="G347" s="250"/>
      <c r="H347" s="182"/>
      <c r="I347" s="183"/>
      <c r="J347" s="182"/>
      <c r="K347" s="184"/>
      <c r="L347" s="185"/>
      <c r="M347" s="250"/>
      <c r="N347" s="182"/>
      <c r="O347" s="183"/>
      <c r="P347" s="182"/>
      <c r="Q347" s="184"/>
      <c r="R347" s="185"/>
      <c r="S347" s="284" t="str">
        <f t="shared" si="20"/>
        <v/>
      </c>
      <c r="T347" s="284">
        <f t="shared" si="21"/>
        <v>0</v>
      </c>
      <c r="U347" s="284">
        <f t="shared" si="22"/>
        <v>0</v>
      </c>
      <c r="V347" s="284" t="str">
        <f t="shared" si="23"/>
        <v/>
      </c>
    </row>
    <row r="348" spans="2:22" ht="17.25" customHeight="1">
      <c r="B348" s="182"/>
      <c r="C348" s="183"/>
      <c r="D348" s="182"/>
      <c r="E348" s="184"/>
      <c r="F348" s="185"/>
      <c r="G348" s="250"/>
      <c r="H348" s="182"/>
      <c r="I348" s="183"/>
      <c r="J348" s="182"/>
      <c r="K348" s="184"/>
      <c r="L348" s="185"/>
      <c r="M348" s="250"/>
      <c r="N348" s="182"/>
      <c r="O348" s="183"/>
      <c r="P348" s="182"/>
      <c r="Q348" s="184"/>
      <c r="R348" s="185"/>
      <c r="S348" s="284" t="str">
        <f t="shared" si="20"/>
        <v/>
      </c>
      <c r="T348" s="284">
        <f t="shared" si="21"/>
        <v>0</v>
      </c>
      <c r="U348" s="284">
        <f t="shared" si="22"/>
        <v>0</v>
      </c>
      <c r="V348" s="284" t="str">
        <f t="shared" si="23"/>
        <v/>
      </c>
    </row>
    <row r="349" spans="2:22" ht="17.25" customHeight="1">
      <c r="B349" s="182"/>
      <c r="C349" s="183"/>
      <c r="D349" s="182"/>
      <c r="E349" s="184"/>
      <c r="F349" s="185"/>
      <c r="G349" s="250"/>
      <c r="H349" s="182"/>
      <c r="I349" s="183"/>
      <c r="J349" s="182"/>
      <c r="K349" s="184"/>
      <c r="L349" s="185"/>
      <c r="M349" s="250"/>
      <c r="N349" s="182"/>
      <c r="O349" s="183"/>
      <c r="P349" s="182"/>
      <c r="Q349" s="184"/>
      <c r="R349" s="185"/>
      <c r="S349" s="284" t="str">
        <f t="shared" si="20"/>
        <v/>
      </c>
      <c r="T349" s="284">
        <f t="shared" si="21"/>
        <v>0</v>
      </c>
      <c r="U349" s="284">
        <f t="shared" si="22"/>
        <v>0</v>
      </c>
      <c r="V349" s="284" t="str">
        <f t="shared" si="23"/>
        <v/>
      </c>
    </row>
    <row r="350" spans="2:22" ht="17.25" customHeight="1">
      <c r="B350" s="182"/>
      <c r="C350" s="183"/>
      <c r="D350" s="182"/>
      <c r="E350" s="184"/>
      <c r="F350" s="185"/>
      <c r="G350" s="250"/>
      <c r="H350" s="182"/>
      <c r="I350" s="183"/>
      <c r="J350" s="182"/>
      <c r="K350" s="184"/>
      <c r="L350" s="185"/>
      <c r="M350" s="250"/>
      <c r="N350" s="182"/>
      <c r="O350" s="183"/>
      <c r="P350" s="182"/>
      <c r="Q350" s="184"/>
      <c r="R350" s="185"/>
      <c r="S350" s="284" t="str">
        <f t="shared" si="20"/>
        <v/>
      </c>
      <c r="T350" s="284">
        <f t="shared" si="21"/>
        <v>0</v>
      </c>
      <c r="U350" s="284">
        <f t="shared" si="22"/>
        <v>0</v>
      </c>
      <c r="V350" s="284" t="str">
        <f t="shared" si="23"/>
        <v/>
      </c>
    </row>
    <row r="351" spans="2:22" ht="17.25" customHeight="1">
      <c r="B351" s="182"/>
      <c r="C351" s="183"/>
      <c r="D351" s="182"/>
      <c r="E351" s="184"/>
      <c r="F351" s="185"/>
      <c r="G351" s="250"/>
      <c r="H351" s="182"/>
      <c r="I351" s="183"/>
      <c r="J351" s="182"/>
      <c r="K351" s="184"/>
      <c r="L351" s="185"/>
      <c r="M351" s="250"/>
      <c r="N351" s="182"/>
      <c r="O351" s="183"/>
      <c r="P351" s="182"/>
      <c r="Q351" s="184"/>
      <c r="R351" s="185"/>
      <c r="S351" s="284" t="str">
        <f t="shared" si="20"/>
        <v/>
      </c>
      <c r="T351" s="284">
        <f t="shared" si="21"/>
        <v>0</v>
      </c>
      <c r="U351" s="284">
        <f t="shared" si="22"/>
        <v>0</v>
      </c>
      <c r="V351" s="284" t="str">
        <f t="shared" si="23"/>
        <v/>
      </c>
    </row>
    <row r="352" spans="2:22" ht="17.25" customHeight="1">
      <c r="B352" s="182"/>
      <c r="C352" s="183"/>
      <c r="D352" s="182"/>
      <c r="E352" s="184"/>
      <c r="F352" s="185"/>
      <c r="G352" s="250"/>
      <c r="H352" s="182"/>
      <c r="I352" s="183"/>
      <c r="J352" s="182"/>
      <c r="K352" s="184"/>
      <c r="L352" s="185"/>
      <c r="M352" s="250"/>
      <c r="N352" s="182"/>
      <c r="O352" s="183"/>
      <c r="P352" s="182"/>
      <c r="Q352" s="184"/>
      <c r="R352" s="185"/>
      <c r="S352" s="284" t="str">
        <f t="shared" si="20"/>
        <v/>
      </c>
      <c r="T352" s="284">
        <f t="shared" si="21"/>
        <v>0</v>
      </c>
      <c r="U352" s="284">
        <f t="shared" si="22"/>
        <v>0</v>
      </c>
      <c r="V352" s="284" t="str">
        <f t="shared" si="23"/>
        <v/>
      </c>
    </row>
    <row r="353" spans="2:22" ht="17.25" customHeight="1" thickBot="1">
      <c r="B353" s="186"/>
      <c r="C353" s="187"/>
      <c r="D353" s="186"/>
      <c r="E353" s="188"/>
      <c r="F353" s="189"/>
      <c r="G353" s="250"/>
      <c r="H353" s="186"/>
      <c r="I353" s="187"/>
      <c r="J353" s="186"/>
      <c r="K353" s="188"/>
      <c r="L353" s="189"/>
      <c r="M353" s="250"/>
      <c r="N353" s="186"/>
      <c r="O353" s="187"/>
      <c r="P353" s="186"/>
      <c r="Q353" s="188"/>
      <c r="R353" s="189"/>
      <c r="S353" s="284" t="str">
        <f t="shared" si="20"/>
        <v/>
      </c>
      <c r="T353" s="284">
        <f t="shared" si="21"/>
        <v>0</v>
      </c>
      <c r="U353" s="284">
        <f t="shared" si="22"/>
        <v>0</v>
      </c>
      <c r="V353" s="284" t="str">
        <f t="shared" si="23"/>
        <v/>
      </c>
    </row>
    <row r="354" spans="2:22" ht="17.25" customHeight="1">
      <c r="B354" s="190"/>
      <c r="C354" s="191"/>
      <c r="D354" s="190"/>
      <c r="E354" s="192"/>
      <c r="F354" s="193"/>
      <c r="G354" s="250"/>
      <c r="H354" s="190"/>
      <c r="I354" s="191"/>
      <c r="J354" s="190"/>
      <c r="K354" s="192"/>
      <c r="L354" s="193"/>
      <c r="M354" s="250"/>
      <c r="N354" s="190"/>
      <c r="O354" s="191"/>
      <c r="P354" s="190"/>
      <c r="Q354" s="192"/>
      <c r="R354" s="193"/>
      <c r="S354" s="284" t="str">
        <f t="shared" si="20"/>
        <v/>
      </c>
      <c r="T354" s="284">
        <f t="shared" si="21"/>
        <v>0</v>
      </c>
      <c r="U354" s="284">
        <f t="shared" si="22"/>
        <v>0</v>
      </c>
      <c r="V354" s="284" t="str">
        <f t="shared" si="23"/>
        <v/>
      </c>
    </row>
    <row r="355" spans="2:22" ht="17.25" customHeight="1">
      <c r="B355" s="194"/>
      <c r="C355" s="195"/>
      <c r="D355" s="194"/>
      <c r="E355" s="196"/>
      <c r="F355" s="197"/>
      <c r="G355" s="250"/>
      <c r="H355" s="194"/>
      <c r="I355" s="195"/>
      <c r="J355" s="194"/>
      <c r="K355" s="196"/>
      <c r="L355" s="197"/>
      <c r="M355" s="250"/>
      <c r="N355" s="194"/>
      <c r="O355" s="195"/>
      <c r="P355" s="194"/>
      <c r="Q355" s="196"/>
      <c r="R355" s="197"/>
      <c r="S355" s="284" t="str">
        <f t="shared" si="20"/>
        <v/>
      </c>
      <c r="T355" s="284">
        <f t="shared" si="21"/>
        <v>0</v>
      </c>
      <c r="U355" s="284">
        <f t="shared" si="22"/>
        <v>0</v>
      </c>
      <c r="V355" s="284" t="str">
        <f t="shared" si="23"/>
        <v/>
      </c>
    </row>
    <row r="356" spans="2:22" ht="17.25" customHeight="1">
      <c r="B356" s="194"/>
      <c r="C356" s="195"/>
      <c r="D356" s="194"/>
      <c r="E356" s="196"/>
      <c r="F356" s="197"/>
      <c r="G356" s="250"/>
      <c r="H356" s="194"/>
      <c r="I356" s="195"/>
      <c r="J356" s="194"/>
      <c r="K356" s="196"/>
      <c r="L356" s="197"/>
      <c r="M356" s="250"/>
      <c r="N356" s="194"/>
      <c r="O356" s="195"/>
      <c r="P356" s="194"/>
      <c r="Q356" s="196"/>
      <c r="R356" s="197"/>
      <c r="S356" s="284" t="str">
        <f t="shared" si="20"/>
        <v/>
      </c>
      <c r="T356" s="284">
        <f t="shared" si="21"/>
        <v>0</v>
      </c>
      <c r="U356" s="284">
        <f t="shared" si="22"/>
        <v>0</v>
      </c>
      <c r="V356" s="284" t="str">
        <f t="shared" si="23"/>
        <v/>
      </c>
    </row>
    <row r="357" spans="2:22" ht="17.25" customHeight="1">
      <c r="B357" s="194"/>
      <c r="C357" s="195"/>
      <c r="D357" s="194"/>
      <c r="E357" s="196"/>
      <c r="F357" s="197"/>
      <c r="G357" s="250"/>
      <c r="H357" s="194"/>
      <c r="I357" s="195"/>
      <c r="J357" s="194"/>
      <c r="K357" s="196"/>
      <c r="L357" s="197"/>
      <c r="M357" s="250"/>
      <c r="N357" s="194"/>
      <c r="O357" s="195"/>
      <c r="P357" s="194"/>
      <c r="Q357" s="196"/>
      <c r="R357" s="197"/>
      <c r="S357" s="284" t="str">
        <f t="shared" si="20"/>
        <v/>
      </c>
      <c r="T357" s="284">
        <f t="shared" si="21"/>
        <v>0</v>
      </c>
      <c r="U357" s="284">
        <f t="shared" si="22"/>
        <v>0</v>
      </c>
      <c r="V357" s="284" t="str">
        <f t="shared" si="23"/>
        <v/>
      </c>
    </row>
    <row r="358" spans="2:22" ht="17.25" customHeight="1">
      <c r="B358" s="194"/>
      <c r="C358" s="195"/>
      <c r="D358" s="194"/>
      <c r="E358" s="196"/>
      <c r="F358" s="197"/>
      <c r="G358" s="250"/>
      <c r="H358" s="194"/>
      <c r="I358" s="195"/>
      <c r="J358" s="194"/>
      <c r="K358" s="196"/>
      <c r="L358" s="197"/>
      <c r="M358" s="250"/>
      <c r="N358" s="194"/>
      <c r="O358" s="195"/>
      <c r="P358" s="194"/>
      <c r="Q358" s="196"/>
      <c r="R358" s="197"/>
      <c r="S358" s="284" t="str">
        <f t="shared" si="20"/>
        <v/>
      </c>
      <c r="T358" s="284">
        <f t="shared" si="21"/>
        <v>0</v>
      </c>
      <c r="U358" s="284">
        <f t="shared" si="22"/>
        <v>0</v>
      </c>
      <c r="V358" s="284" t="str">
        <f t="shared" si="23"/>
        <v/>
      </c>
    </row>
    <row r="359" spans="2:22" ht="17.25" customHeight="1">
      <c r="B359" s="194"/>
      <c r="C359" s="195"/>
      <c r="D359" s="194"/>
      <c r="E359" s="196"/>
      <c r="F359" s="197"/>
      <c r="G359" s="250"/>
      <c r="H359" s="194"/>
      <c r="I359" s="195"/>
      <c r="J359" s="194"/>
      <c r="K359" s="196"/>
      <c r="L359" s="197"/>
      <c r="M359" s="250"/>
      <c r="N359" s="194"/>
      <c r="O359" s="195"/>
      <c r="P359" s="194"/>
      <c r="Q359" s="196"/>
      <c r="R359" s="197"/>
      <c r="S359" s="284" t="str">
        <f t="shared" si="20"/>
        <v/>
      </c>
      <c r="T359" s="284">
        <f t="shared" si="21"/>
        <v>0</v>
      </c>
      <c r="U359" s="284">
        <f t="shared" si="22"/>
        <v>0</v>
      </c>
      <c r="V359" s="284" t="str">
        <f t="shared" si="23"/>
        <v/>
      </c>
    </row>
    <row r="360" spans="2:22" ht="17.25" customHeight="1">
      <c r="B360" s="194"/>
      <c r="C360" s="195"/>
      <c r="D360" s="194"/>
      <c r="E360" s="196"/>
      <c r="F360" s="197"/>
      <c r="G360" s="250"/>
      <c r="H360" s="194"/>
      <c r="I360" s="195"/>
      <c r="J360" s="194"/>
      <c r="K360" s="196"/>
      <c r="L360" s="197"/>
      <c r="M360" s="250"/>
      <c r="N360" s="194"/>
      <c r="O360" s="195"/>
      <c r="P360" s="194"/>
      <c r="Q360" s="196"/>
      <c r="R360" s="197"/>
      <c r="S360" s="284" t="str">
        <f t="shared" si="20"/>
        <v/>
      </c>
      <c r="T360" s="284">
        <f t="shared" si="21"/>
        <v>0</v>
      </c>
      <c r="U360" s="284">
        <f t="shared" si="22"/>
        <v>0</v>
      </c>
      <c r="V360" s="284" t="str">
        <f t="shared" si="23"/>
        <v/>
      </c>
    </row>
    <row r="361" spans="2:22" ht="17.25" customHeight="1">
      <c r="B361" s="194"/>
      <c r="C361" s="195"/>
      <c r="D361" s="194"/>
      <c r="E361" s="196"/>
      <c r="F361" s="197"/>
      <c r="G361" s="250"/>
      <c r="H361" s="194"/>
      <c r="I361" s="195"/>
      <c r="J361" s="194"/>
      <c r="K361" s="196"/>
      <c r="L361" s="197"/>
      <c r="M361" s="250"/>
      <c r="N361" s="194"/>
      <c r="O361" s="195"/>
      <c r="P361" s="194"/>
      <c r="Q361" s="196"/>
      <c r="R361" s="197"/>
      <c r="S361" s="284" t="str">
        <f t="shared" si="20"/>
        <v/>
      </c>
      <c r="T361" s="284">
        <f t="shared" si="21"/>
        <v>0</v>
      </c>
      <c r="U361" s="284">
        <f t="shared" si="22"/>
        <v>0</v>
      </c>
      <c r="V361" s="284" t="str">
        <f t="shared" si="23"/>
        <v/>
      </c>
    </row>
    <row r="362" spans="2:22" ht="17.25" customHeight="1">
      <c r="B362" s="194"/>
      <c r="C362" s="195"/>
      <c r="D362" s="194"/>
      <c r="E362" s="196"/>
      <c r="F362" s="197"/>
      <c r="G362" s="250"/>
      <c r="H362" s="194"/>
      <c r="I362" s="195"/>
      <c r="J362" s="194"/>
      <c r="K362" s="196"/>
      <c r="L362" s="197"/>
      <c r="M362" s="250"/>
      <c r="N362" s="194"/>
      <c r="O362" s="195"/>
      <c r="P362" s="194"/>
      <c r="Q362" s="196"/>
      <c r="R362" s="197"/>
      <c r="S362" s="284" t="str">
        <f t="shared" si="20"/>
        <v/>
      </c>
      <c r="T362" s="284">
        <f t="shared" si="21"/>
        <v>0</v>
      </c>
      <c r="U362" s="284">
        <f t="shared" si="22"/>
        <v>0</v>
      </c>
      <c r="V362" s="284" t="str">
        <f t="shared" si="23"/>
        <v/>
      </c>
    </row>
    <row r="363" spans="2:22" ht="17.25" customHeight="1">
      <c r="B363" s="194"/>
      <c r="C363" s="195"/>
      <c r="D363" s="194"/>
      <c r="E363" s="196"/>
      <c r="F363" s="197"/>
      <c r="G363" s="250"/>
      <c r="H363" s="194"/>
      <c r="I363" s="195"/>
      <c r="J363" s="194"/>
      <c r="K363" s="196"/>
      <c r="L363" s="197"/>
      <c r="M363" s="250"/>
      <c r="N363" s="194"/>
      <c r="O363" s="195"/>
      <c r="P363" s="194"/>
      <c r="Q363" s="196"/>
      <c r="R363" s="197"/>
      <c r="S363" s="284" t="str">
        <f t="shared" si="20"/>
        <v/>
      </c>
      <c r="T363" s="284">
        <f t="shared" si="21"/>
        <v>0</v>
      </c>
      <c r="U363" s="284">
        <f t="shared" si="22"/>
        <v>0</v>
      </c>
      <c r="V363" s="284" t="str">
        <f t="shared" si="23"/>
        <v/>
      </c>
    </row>
    <row r="364" spans="2:22" ht="17.25" customHeight="1">
      <c r="B364" s="194"/>
      <c r="C364" s="195"/>
      <c r="D364" s="194"/>
      <c r="E364" s="196"/>
      <c r="F364" s="197"/>
      <c r="G364" s="250"/>
      <c r="H364" s="194"/>
      <c r="I364" s="195"/>
      <c r="J364" s="194"/>
      <c r="K364" s="196"/>
      <c r="L364" s="197"/>
      <c r="M364" s="250"/>
      <c r="N364" s="194"/>
      <c r="O364" s="195"/>
      <c r="P364" s="194"/>
      <c r="Q364" s="196"/>
      <c r="R364" s="197"/>
      <c r="S364" s="284" t="str">
        <f t="shared" si="20"/>
        <v/>
      </c>
      <c r="T364" s="284">
        <f t="shared" si="21"/>
        <v>0</v>
      </c>
      <c r="U364" s="284">
        <f t="shared" si="22"/>
        <v>0</v>
      </c>
      <c r="V364" s="284" t="str">
        <f t="shared" si="23"/>
        <v/>
      </c>
    </row>
    <row r="365" spans="2:22" ht="17.25" customHeight="1" thickBot="1">
      <c r="B365" s="198"/>
      <c r="C365" s="199"/>
      <c r="D365" s="198"/>
      <c r="E365" s="200"/>
      <c r="F365" s="201"/>
      <c r="G365" s="250"/>
      <c r="H365" s="198"/>
      <c r="I365" s="199"/>
      <c r="J365" s="198"/>
      <c r="K365" s="200"/>
      <c r="L365" s="201"/>
      <c r="M365" s="250"/>
      <c r="N365" s="198"/>
      <c r="O365" s="199"/>
      <c r="P365" s="198"/>
      <c r="Q365" s="200"/>
      <c r="R365" s="201"/>
      <c r="S365" s="284" t="str">
        <f t="shared" si="20"/>
        <v/>
      </c>
      <c r="T365" s="284">
        <f t="shared" si="21"/>
        <v>0</v>
      </c>
      <c r="U365" s="284">
        <f t="shared" si="22"/>
        <v>0</v>
      </c>
      <c r="V365" s="284" t="str">
        <f t="shared" si="23"/>
        <v/>
      </c>
    </row>
    <row r="366" spans="2:22" ht="17.25" customHeight="1">
      <c r="B366" s="178"/>
      <c r="C366" s="179"/>
      <c r="D366" s="178"/>
      <c r="E366" s="180"/>
      <c r="F366" s="181"/>
      <c r="G366" s="250"/>
      <c r="H366" s="178"/>
      <c r="I366" s="179"/>
      <c r="J366" s="178"/>
      <c r="K366" s="180"/>
      <c r="L366" s="181"/>
      <c r="M366" s="250"/>
      <c r="N366" s="178"/>
      <c r="O366" s="179"/>
      <c r="P366" s="178"/>
      <c r="Q366" s="180"/>
      <c r="R366" s="181"/>
      <c r="S366" s="284" t="str">
        <f t="shared" si="20"/>
        <v/>
      </c>
      <c r="T366" s="284">
        <f t="shared" si="21"/>
        <v>0</v>
      </c>
      <c r="U366" s="284">
        <f t="shared" si="22"/>
        <v>0</v>
      </c>
      <c r="V366" s="284" t="str">
        <f t="shared" si="23"/>
        <v/>
      </c>
    </row>
    <row r="367" spans="2:22" ht="17.25" customHeight="1">
      <c r="B367" s="182"/>
      <c r="C367" s="183"/>
      <c r="D367" s="182"/>
      <c r="E367" s="184"/>
      <c r="F367" s="185"/>
      <c r="G367" s="250"/>
      <c r="H367" s="182"/>
      <c r="I367" s="183"/>
      <c r="J367" s="182"/>
      <c r="K367" s="184"/>
      <c r="L367" s="185"/>
      <c r="M367" s="250"/>
      <c r="N367" s="182"/>
      <c r="O367" s="183"/>
      <c r="P367" s="182"/>
      <c r="Q367" s="184"/>
      <c r="R367" s="185"/>
      <c r="S367" s="284" t="str">
        <f t="shared" si="20"/>
        <v/>
      </c>
      <c r="T367" s="284">
        <f t="shared" si="21"/>
        <v>0</v>
      </c>
      <c r="U367" s="284">
        <f t="shared" si="22"/>
        <v>0</v>
      </c>
      <c r="V367" s="284" t="str">
        <f t="shared" si="23"/>
        <v/>
      </c>
    </row>
    <row r="368" spans="2:22" ht="17.25" customHeight="1">
      <c r="B368" s="182"/>
      <c r="C368" s="183"/>
      <c r="D368" s="182"/>
      <c r="E368" s="184"/>
      <c r="F368" s="185"/>
      <c r="G368" s="250"/>
      <c r="H368" s="182"/>
      <c r="I368" s="183"/>
      <c r="J368" s="182"/>
      <c r="K368" s="184"/>
      <c r="L368" s="185"/>
      <c r="M368" s="250"/>
      <c r="N368" s="182"/>
      <c r="O368" s="183"/>
      <c r="P368" s="182"/>
      <c r="Q368" s="184"/>
      <c r="R368" s="185"/>
      <c r="S368" s="284" t="str">
        <f t="shared" si="20"/>
        <v/>
      </c>
      <c r="T368" s="284">
        <f t="shared" si="21"/>
        <v>0</v>
      </c>
      <c r="U368" s="284">
        <f t="shared" si="22"/>
        <v>0</v>
      </c>
      <c r="V368" s="284" t="str">
        <f t="shared" si="23"/>
        <v/>
      </c>
    </row>
    <row r="369" spans="2:22" ht="17.25" customHeight="1">
      <c r="B369" s="182"/>
      <c r="C369" s="183"/>
      <c r="D369" s="182"/>
      <c r="E369" s="184"/>
      <c r="F369" s="185"/>
      <c r="G369" s="250"/>
      <c r="H369" s="182"/>
      <c r="I369" s="183"/>
      <c r="J369" s="182"/>
      <c r="K369" s="184"/>
      <c r="L369" s="185"/>
      <c r="M369" s="250"/>
      <c r="N369" s="182"/>
      <c r="O369" s="183"/>
      <c r="P369" s="182"/>
      <c r="Q369" s="184"/>
      <c r="R369" s="185"/>
      <c r="S369" s="284" t="str">
        <f t="shared" si="20"/>
        <v/>
      </c>
      <c r="T369" s="284">
        <f t="shared" si="21"/>
        <v>0</v>
      </c>
      <c r="U369" s="284">
        <f t="shared" si="22"/>
        <v>0</v>
      </c>
      <c r="V369" s="284" t="str">
        <f t="shared" si="23"/>
        <v/>
      </c>
    </row>
    <row r="370" spans="2:22" ht="17.25" customHeight="1">
      <c r="B370" s="182"/>
      <c r="C370" s="183"/>
      <c r="D370" s="182"/>
      <c r="E370" s="184"/>
      <c r="F370" s="185"/>
      <c r="G370" s="250"/>
      <c r="H370" s="182"/>
      <c r="I370" s="183"/>
      <c r="J370" s="182"/>
      <c r="K370" s="184"/>
      <c r="L370" s="185"/>
      <c r="M370" s="250"/>
      <c r="N370" s="182"/>
      <c r="O370" s="183"/>
      <c r="P370" s="182"/>
      <c r="Q370" s="184"/>
      <c r="R370" s="185"/>
      <c r="S370" s="284" t="str">
        <f t="shared" si="20"/>
        <v/>
      </c>
      <c r="T370" s="284">
        <f t="shared" si="21"/>
        <v>0</v>
      </c>
      <c r="U370" s="284">
        <f t="shared" si="22"/>
        <v>0</v>
      </c>
      <c r="V370" s="284" t="str">
        <f t="shared" si="23"/>
        <v/>
      </c>
    </row>
    <row r="371" spans="2:22" ht="17.25" customHeight="1">
      <c r="B371" s="182"/>
      <c r="C371" s="183"/>
      <c r="D371" s="182"/>
      <c r="E371" s="184"/>
      <c r="F371" s="185"/>
      <c r="G371" s="250"/>
      <c r="H371" s="182"/>
      <c r="I371" s="183"/>
      <c r="J371" s="182"/>
      <c r="K371" s="184"/>
      <c r="L371" s="185"/>
      <c r="M371" s="250"/>
      <c r="N371" s="182"/>
      <c r="O371" s="183"/>
      <c r="P371" s="182"/>
      <c r="Q371" s="184"/>
      <c r="R371" s="185"/>
      <c r="S371" s="284" t="str">
        <f t="shared" si="20"/>
        <v/>
      </c>
      <c r="T371" s="284">
        <f t="shared" si="21"/>
        <v>0</v>
      </c>
      <c r="U371" s="284">
        <f t="shared" si="22"/>
        <v>0</v>
      </c>
      <c r="V371" s="284" t="str">
        <f t="shared" si="23"/>
        <v/>
      </c>
    </row>
    <row r="372" spans="2:22" ht="17.25" customHeight="1">
      <c r="B372" s="182"/>
      <c r="C372" s="183"/>
      <c r="D372" s="182"/>
      <c r="E372" s="184"/>
      <c r="F372" s="185"/>
      <c r="G372" s="250"/>
      <c r="H372" s="182"/>
      <c r="I372" s="183"/>
      <c r="J372" s="182"/>
      <c r="K372" s="184"/>
      <c r="L372" s="185"/>
      <c r="M372" s="250"/>
      <c r="N372" s="182"/>
      <c r="O372" s="183"/>
      <c r="P372" s="182"/>
      <c r="Q372" s="184"/>
      <c r="R372" s="185"/>
      <c r="S372" s="284" t="str">
        <f t="shared" si="20"/>
        <v/>
      </c>
      <c r="T372" s="284">
        <f t="shared" si="21"/>
        <v>0</v>
      </c>
      <c r="U372" s="284">
        <f t="shared" si="22"/>
        <v>0</v>
      </c>
      <c r="V372" s="284" t="str">
        <f t="shared" si="23"/>
        <v/>
      </c>
    </row>
    <row r="373" spans="2:22" ht="17.25" customHeight="1">
      <c r="B373" s="182"/>
      <c r="C373" s="183"/>
      <c r="D373" s="182"/>
      <c r="E373" s="184"/>
      <c r="F373" s="185"/>
      <c r="G373" s="250"/>
      <c r="H373" s="182"/>
      <c r="I373" s="183"/>
      <c r="J373" s="182"/>
      <c r="K373" s="184"/>
      <c r="L373" s="185"/>
      <c r="M373" s="250"/>
      <c r="N373" s="182"/>
      <c r="O373" s="183"/>
      <c r="P373" s="182"/>
      <c r="Q373" s="184"/>
      <c r="R373" s="185"/>
      <c r="S373" s="284" t="str">
        <f t="shared" si="20"/>
        <v/>
      </c>
      <c r="T373" s="284">
        <f t="shared" si="21"/>
        <v>0</v>
      </c>
      <c r="U373" s="284">
        <f t="shared" si="22"/>
        <v>0</v>
      </c>
      <c r="V373" s="284" t="str">
        <f t="shared" si="23"/>
        <v/>
      </c>
    </row>
    <row r="374" spans="2:22" ht="17.25" customHeight="1">
      <c r="B374" s="182"/>
      <c r="C374" s="183"/>
      <c r="D374" s="182"/>
      <c r="E374" s="184"/>
      <c r="F374" s="185"/>
      <c r="G374" s="250"/>
      <c r="H374" s="182"/>
      <c r="I374" s="183"/>
      <c r="J374" s="182"/>
      <c r="K374" s="184"/>
      <c r="L374" s="185"/>
      <c r="M374" s="250"/>
      <c r="N374" s="182"/>
      <c r="O374" s="183"/>
      <c r="P374" s="182"/>
      <c r="Q374" s="184"/>
      <c r="R374" s="185"/>
      <c r="S374" s="284" t="str">
        <f t="shared" si="20"/>
        <v/>
      </c>
      <c r="T374" s="284">
        <f t="shared" si="21"/>
        <v>0</v>
      </c>
      <c r="U374" s="284">
        <f t="shared" si="22"/>
        <v>0</v>
      </c>
      <c r="V374" s="284" t="str">
        <f t="shared" si="23"/>
        <v/>
      </c>
    </row>
    <row r="375" spans="2:22" ht="17.25" customHeight="1">
      <c r="B375" s="182"/>
      <c r="C375" s="183"/>
      <c r="D375" s="182"/>
      <c r="E375" s="184"/>
      <c r="F375" s="185"/>
      <c r="G375" s="250"/>
      <c r="H375" s="182"/>
      <c r="I375" s="183"/>
      <c r="J375" s="182"/>
      <c r="K375" s="184"/>
      <c r="L375" s="185"/>
      <c r="M375" s="250"/>
      <c r="N375" s="182"/>
      <c r="O375" s="183"/>
      <c r="P375" s="182"/>
      <c r="Q375" s="184"/>
      <c r="R375" s="185"/>
      <c r="S375" s="284" t="str">
        <f t="shared" si="20"/>
        <v/>
      </c>
      <c r="T375" s="284">
        <f t="shared" si="21"/>
        <v>0</v>
      </c>
      <c r="U375" s="284">
        <f t="shared" si="22"/>
        <v>0</v>
      </c>
      <c r="V375" s="284" t="str">
        <f t="shared" si="23"/>
        <v/>
      </c>
    </row>
    <row r="376" spans="2:22" ht="17.25" customHeight="1">
      <c r="B376" s="182"/>
      <c r="C376" s="183"/>
      <c r="D376" s="182"/>
      <c r="E376" s="184"/>
      <c r="F376" s="185"/>
      <c r="G376" s="250"/>
      <c r="H376" s="182"/>
      <c r="I376" s="183"/>
      <c r="J376" s="182"/>
      <c r="K376" s="184"/>
      <c r="L376" s="185"/>
      <c r="M376" s="250"/>
      <c r="N376" s="182"/>
      <c r="O376" s="183"/>
      <c r="P376" s="182"/>
      <c r="Q376" s="184"/>
      <c r="R376" s="185"/>
      <c r="S376" s="284" t="str">
        <f t="shared" si="20"/>
        <v/>
      </c>
      <c r="T376" s="284">
        <f t="shared" si="21"/>
        <v>0</v>
      </c>
      <c r="U376" s="284">
        <f t="shared" si="22"/>
        <v>0</v>
      </c>
      <c r="V376" s="284" t="str">
        <f t="shared" si="23"/>
        <v/>
      </c>
    </row>
    <row r="377" spans="2:22" ht="17.25" customHeight="1" thickBot="1">
      <c r="B377" s="202"/>
      <c r="C377" s="203"/>
      <c r="D377" s="202"/>
      <c r="E377" s="204"/>
      <c r="F377" s="205"/>
      <c r="G377" s="250"/>
      <c r="H377" s="202"/>
      <c r="I377" s="203"/>
      <c r="J377" s="202"/>
      <c r="K377" s="204"/>
      <c r="L377" s="205"/>
      <c r="M377" s="250"/>
      <c r="N377" s="202"/>
      <c r="O377" s="203"/>
      <c r="P377" s="202"/>
      <c r="Q377" s="204"/>
      <c r="R377" s="205"/>
      <c r="S377" s="284" t="str">
        <f t="shared" si="20"/>
        <v/>
      </c>
      <c r="T377" s="284">
        <f t="shared" si="21"/>
        <v>0</v>
      </c>
      <c r="U377" s="284">
        <f t="shared" si="22"/>
        <v>0</v>
      </c>
      <c r="V377" s="284" t="str">
        <f t="shared" si="23"/>
        <v/>
      </c>
    </row>
    <row r="378" spans="2:22" ht="17.25" customHeight="1">
      <c r="S378" s="284" t="str">
        <f t="shared" si="20"/>
        <v/>
      </c>
      <c r="T378" s="284">
        <f t="shared" si="21"/>
        <v>0</v>
      </c>
      <c r="U378" s="284">
        <f t="shared" si="22"/>
        <v>0</v>
      </c>
      <c r="V378" s="284" t="str">
        <f t="shared" si="23"/>
        <v/>
      </c>
    </row>
    <row r="379" spans="2:22" ht="17.25" customHeight="1">
      <c r="S379" s="284" t="str">
        <f t="shared" si="20"/>
        <v/>
      </c>
      <c r="T379" s="284">
        <f t="shared" si="21"/>
        <v>0</v>
      </c>
      <c r="U379" s="284">
        <f t="shared" si="22"/>
        <v>0</v>
      </c>
      <c r="V379" s="284" t="str">
        <f t="shared" si="23"/>
        <v/>
      </c>
    </row>
    <row r="380" spans="2:22" ht="17.25" customHeight="1">
      <c r="S380" s="284" t="str">
        <f t="shared" si="20"/>
        <v/>
      </c>
      <c r="T380" s="284">
        <f t="shared" si="21"/>
        <v>0</v>
      </c>
      <c r="U380" s="284">
        <f t="shared" si="22"/>
        <v>0</v>
      </c>
      <c r="V380" s="284" t="str">
        <f t="shared" si="23"/>
        <v/>
      </c>
    </row>
    <row r="381" spans="2:22" ht="17.25" customHeight="1">
      <c r="S381" s="284" t="str">
        <f t="shared" si="20"/>
        <v/>
      </c>
      <c r="T381" s="284">
        <f t="shared" si="21"/>
        <v>0</v>
      </c>
      <c r="U381" s="284">
        <f t="shared" si="22"/>
        <v>0</v>
      </c>
      <c r="V381" s="284" t="str">
        <f t="shared" si="23"/>
        <v/>
      </c>
    </row>
    <row r="382" spans="2:22" ht="17.25" customHeight="1">
      <c r="S382" s="284" t="str">
        <f t="shared" si="20"/>
        <v/>
      </c>
      <c r="T382" s="284">
        <f t="shared" si="21"/>
        <v>0</v>
      </c>
      <c r="U382" s="284">
        <f t="shared" si="22"/>
        <v>0</v>
      </c>
      <c r="V382" s="284" t="str">
        <f t="shared" si="23"/>
        <v/>
      </c>
    </row>
    <row r="383" spans="2:22" ht="17.25" customHeight="1">
      <c r="S383" s="284" t="str">
        <f t="shared" si="20"/>
        <v/>
      </c>
      <c r="T383" s="284">
        <f t="shared" si="21"/>
        <v>0</v>
      </c>
      <c r="U383" s="284">
        <f t="shared" si="22"/>
        <v>0</v>
      </c>
      <c r="V383" s="284" t="str">
        <f t="shared" si="23"/>
        <v/>
      </c>
    </row>
    <row r="384" spans="2:22" ht="17.25" customHeight="1">
      <c r="S384" s="284" t="str">
        <f t="shared" si="20"/>
        <v/>
      </c>
      <c r="T384" s="284">
        <f t="shared" si="21"/>
        <v>0</v>
      </c>
      <c r="U384" s="284">
        <f t="shared" si="22"/>
        <v>0</v>
      </c>
      <c r="V384" s="284" t="str">
        <f t="shared" si="23"/>
        <v/>
      </c>
    </row>
    <row r="385" spans="19:22" ht="17.25" customHeight="1">
      <c r="S385" s="284" t="str">
        <f t="shared" si="20"/>
        <v/>
      </c>
      <c r="T385" s="284">
        <f t="shared" si="21"/>
        <v>0</v>
      </c>
      <c r="U385" s="284">
        <f t="shared" si="22"/>
        <v>0</v>
      </c>
      <c r="V385" s="284" t="str">
        <f t="shared" si="23"/>
        <v/>
      </c>
    </row>
    <row r="386" spans="19:22" ht="17.25" customHeight="1">
      <c r="S386" s="284" t="str">
        <f t="shared" si="20"/>
        <v/>
      </c>
      <c r="T386" s="284">
        <f t="shared" si="21"/>
        <v>0</v>
      </c>
      <c r="U386" s="284">
        <f t="shared" si="22"/>
        <v>0</v>
      </c>
      <c r="V386" s="284" t="str">
        <f t="shared" si="23"/>
        <v/>
      </c>
    </row>
    <row r="387" spans="19:22" ht="17.25" customHeight="1">
      <c r="S387" s="284" t="str">
        <f t="shared" si="20"/>
        <v/>
      </c>
      <c r="T387" s="284">
        <f t="shared" si="21"/>
        <v>0</v>
      </c>
      <c r="U387" s="284">
        <f t="shared" si="22"/>
        <v>0</v>
      </c>
      <c r="V387" s="284" t="str">
        <f t="shared" si="23"/>
        <v/>
      </c>
    </row>
    <row r="388" spans="19:22" ht="17.25" customHeight="1">
      <c r="S388" s="284" t="str">
        <f t="shared" si="20"/>
        <v/>
      </c>
      <c r="T388" s="284">
        <f t="shared" si="21"/>
        <v>0</v>
      </c>
      <c r="U388" s="284">
        <f t="shared" si="22"/>
        <v>0</v>
      </c>
      <c r="V388" s="284" t="str">
        <f t="shared" si="23"/>
        <v/>
      </c>
    </row>
    <row r="389" spans="19:22" ht="17.25" customHeight="1">
      <c r="S389" s="284" t="str">
        <f t="shared" si="20"/>
        <v/>
      </c>
      <c r="T389" s="284">
        <f t="shared" si="21"/>
        <v>0</v>
      </c>
      <c r="U389" s="284">
        <f t="shared" si="22"/>
        <v>0</v>
      </c>
      <c r="V389" s="284" t="str">
        <f t="shared" si="23"/>
        <v/>
      </c>
    </row>
    <row r="390" spans="19:22" ht="17.25" customHeight="1">
      <c r="S390" s="284" t="str">
        <f t="shared" si="20"/>
        <v/>
      </c>
      <c r="T390" s="284">
        <f t="shared" si="21"/>
        <v>0</v>
      </c>
      <c r="U390" s="284">
        <f t="shared" si="22"/>
        <v>0</v>
      </c>
      <c r="V390" s="284" t="str">
        <f t="shared" si="23"/>
        <v/>
      </c>
    </row>
    <row r="391" spans="19:22" ht="17.25" customHeight="1">
      <c r="S391" s="284" t="str">
        <f t="shared" ref="S391:S454" si="24">IF(INDEX(C391:O391,MATCH($X$11,$B$2:$R$2,0))="","",(INDEX(B391:N391,MATCH($X$11,$B$2:$R$2,0))&amp;INDEX(C391:O391,MATCH($X$11,$B$2:$R$2,0)))*1)</f>
        <v/>
      </c>
      <c r="T391" s="284">
        <f t="shared" ref="T391:T454" si="25">INDEX(D391:P391,MATCH($X$11,$B$2:$R$2,0))</f>
        <v>0</v>
      </c>
      <c r="U391" s="284">
        <f t="shared" ref="U391:U454" si="26">INDEX(E391:Q391,MATCH($X$11,$B$2:$R$2,0))</f>
        <v>0</v>
      </c>
      <c r="V391" s="284" t="str">
        <f t="shared" ref="V391:V454" si="27">IF(INDEX(F391:R391,MATCH($X$11,$B$2:$R$2,0))-0=0,"",INDEX(F391:R391,MATCH($X$11,$B$2:$R$2,0)))</f>
        <v/>
      </c>
    </row>
    <row r="392" spans="19:22" ht="17.25" customHeight="1">
      <c r="S392" s="284" t="str">
        <f t="shared" si="24"/>
        <v/>
      </c>
      <c r="T392" s="284">
        <f t="shared" si="25"/>
        <v>0</v>
      </c>
      <c r="U392" s="284">
        <f t="shared" si="26"/>
        <v>0</v>
      </c>
      <c r="V392" s="284" t="str">
        <f t="shared" si="27"/>
        <v/>
      </c>
    </row>
    <row r="393" spans="19:22" ht="17.25" customHeight="1">
      <c r="S393" s="284" t="str">
        <f t="shared" si="24"/>
        <v/>
      </c>
      <c r="T393" s="284">
        <f t="shared" si="25"/>
        <v>0</v>
      </c>
      <c r="U393" s="284">
        <f t="shared" si="26"/>
        <v>0</v>
      </c>
      <c r="V393" s="284" t="str">
        <f t="shared" si="27"/>
        <v/>
      </c>
    </row>
    <row r="394" spans="19:22" ht="17.25" customHeight="1">
      <c r="S394" s="284" t="str">
        <f t="shared" si="24"/>
        <v/>
      </c>
      <c r="T394" s="284">
        <f t="shared" si="25"/>
        <v>0</v>
      </c>
      <c r="U394" s="284">
        <f t="shared" si="26"/>
        <v>0</v>
      </c>
      <c r="V394" s="284" t="str">
        <f t="shared" si="27"/>
        <v/>
      </c>
    </row>
    <row r="395" spans="19:22" ht="17.25" customHeight="1">
      <c r="S395" s="284" t="str">
        <f t="shared" si="24"/>
        <v/>
      </c>
      <c r="T395" s="284">
        <f t="shared" si="25"/>
        <v>0</v>
      </c>
      <c r="U395" s="284">
        <f t="shared" si="26"/>
        <v>0</v>
      </c>
      <c r="V395" s="284" t="str">
        <f t="shared" si="27"/>
        <v/>
      </c>
    </row>
    <row r="396" spans="19:22" ht="17.25" customHeight="1">
      <c r="S396" s="284" t="str">
        <f t="shared" si="24"/>
        <v/>
      </c>
      <c r="T396" s="284">
        <f t="shared" si="25"/>
        <v>0</v>
      </c>
      <c r="U396" s="284">
        <f t="shared" si="26"/>
        <v>0</v>
      </c>
      <c r="V396" s="284" t="str">
        <f t="shared" si="27"/>
        <v/>
      </c>
    </row>
    <row r="397" spans="19:22" ht="17.25" customHeight="1">
      <c r="S397" s="284" t="str">
        <f t="shared" si="24"/>
        <v/>
      </c>
      <c r="T397" s="284">
        <f t="shared" si="25"/>
        <v>0</v>
      </c>
      <c r="U397" s="284">
        <f t="shared" si="26"/>
        <v>0</v>
      </c>
      <c r="V397" s="284" t="str">
        <f t="shared" si="27"/>
        <v/>
      </c>
    </row>
    <row r="398" spans="19:22" ht="17.25" customHeight="1">
      <c r="S398" s="284" t="str">
        <f t="shared" si="24"/>
        <v/>
      </c>
      <c r="T398" s="284">
        <f t="shared" si="25"/>
        <v>0</v>
      </c>
      <c r="U398" s="284">
        <f t="shared" si="26"/>
        <v>0</v>
      </c>
      <c r="V398" s="284" t="str">
        <f t="shared" si="27"/>
        <v/>
      </c>
    </row>
    <row r="399" spans="19:22" ht="17.25" customHeight="1">
      <c r="S399" s="284" t="str">
        <f t="shared" si="24"/>
        <v/>
      </c>
      <c r="T399" s="284">
        <f t="shared" si="25"/>
        <v>0</v>
      </c>
      <c r="U399" s="284">
        <f t="shared" si="26"/>
        <v>0</v>
      </c>
      <c r="V399" s="284" t="str">
        <f t="shared" si="27"/>
        <v/>
      </c>
    </row>
    <row r="400" spans="19:22" ht="17.25" customHeight="1">
      <c r="S400" s="284" t="str">
        <f t="shared" si="24"/>
        <v/>
      </c>
      <c r="T400" s="284">
        <f t="shared" si="25"/>
        <v>0</v>
      </c>
      <c r="U400" s="284">
        <f t="shared" si="26"/>
        <v>0</v>
      </c>
      <c r="V400" s="284" t="str">
        <f t="shared" si="27"/>
        <v/>
      </c>
    </row>
    <row r="401" spans="19:22" ht="17.25" customHeight="1">
      <c r="S401" s="284" t="str">
        <f t="shared" si="24"/>
        <v/>
      </c>
      <c r="T401" s="284">
        <f t="shared" si="25"/>
        <v>0</v>
      </c>
      <c r="U401" s="284">
        <f t="shared" si="26"/>
        <v>0</v>
      </c>
      <c r="V401" s="284" t="str">
        <f t="shared" si="27"/>
        <v/>
      </c>
    </row>
    <row r="402" spans="19:22" ht="17.25" customHeight="1">
      <c r="S402" s="284" t="str">
        <f t="shared" si="24"/>
        <v/>
      </c>
      <c r="T402" s="284">
        <f t="shared" si="25"/>
        <v>0</v>
      </c>
      <c r="U402" s="284">
        <f t="shared" si="26"/>
        <v>0</v>
      </c>
      <c r="V402" s="284" t="str">
        <f t="shared" si="27"/>
        <v/>
      </c>
    </row>
    <row r="403" spans="19:22" ht="17.25" customHeight="1">
      <c r="S403" s="284" t="str">
        <f t="shared" si="24"/>
        <v/>
      </c>
      <c r="T403" s="284">
        <f t="shared" si="25"/>
        <v>0</v>
      </c>
      <c r="U403" s="284">
        <f t="shared" si="26"/>
        <v>0</v>
      </c>
      <c r="V403" s="284" t="str">
        <f t="shared" si="27"/>
        <v/>
      </c>
    </row>
    <row r="404" spans="19:22" ht="17.25" customHeight="1">
      <c r="S404" s="284" t="str">
        <f t="shared" si="24"/>
        <v/>
      </c>
      <c r="T404" s="284">
        <f t="shared" si="25"/>
        <v>0</v>
      </c>
      <c r="U404" s="284">
        <f t="shared" si="26"/>
        <v>0</v>
      </c>
      <c r="V404" s="284" t="str">
        <f t="shared" si="27"/>
        <v/>
      </c>
    </row>
    <row r="405" spans="19:22" ht="17.25" customHeight="1">
      <c r="S405" s="284" t="str">
        <f t="shared" si="24"/>
        <v/>
      </c>
      <c r="T405" s="284">
        <f t="shared" si="25"/>
        <v>0</v>
      </c>
      <c r="U405" s="284">
        <f t="shared" si="26"/>
        <v>0</v>
      </c>
      <c r="V405" s="284" t="str">
        <f t="shared" si="27"/>
        <v/>
      </c>
    </row>
    <row r="406" spans="19:22" ht="17.25" customHeight="1">
      <c r="S406" s="284" t="str">
        <f t="shared" si="24"/>
        <v/>
      </c>
      <c r="T406" s="284">
        <f t="shared" si="25"/>
        <v>0</v>
      </c>
      <c r="U406" s="284">
        <f t="shared" si="26"/>
        <v>0</v>
      </c>
      <c r="V406" s="284" t="str">
        <f t="shared" si="27"/>
        <v/>
      </c>
    </row>
    <row r="407" spans="19:22" ht="17.25" customHeight="1">
      <c r="S407" s="284" t="str">
        <f t="shared" si="24"/>
        <v/>
      </c>
      <c r="T407" s="284">
        <f t="shared" si="25"/>
        <v>0</v>
      </c>
      <c r="U407" s="284">
        <f t="shared" si="26"/>
        <v>0</v>
      </c>
      <c r="V407" s="284" t="str">
        <f t="shared" si="27"/>
        <v/>
      </c>
    </row>
    <row r="408" spans="19:22" ht="17.25" customHeight="1">
      <c r="S408" s="284" t="str">
        <f t="shared" si="24"/>
        <v/>
      </c>
      <c r="T408" s="284">
        <f t="shared" si="25"/>
        <v>0</v>
      </c>
      <c r="U408" s="284">
        <f t="shared" si="26"/>
        <v>0</v>
      </c>
      <c r="V408" s="284" t="str">
        <f t="shared" si="27"/>
        <v/>
      </c>
    </row>
    <row r="409" spans="19:22" ht="17.25" customHeight="1">
      <c r="S409" s="284" t="str">
        <f t="shared" si="24"/>
        <v/>
      </c>
      <c r="T409" s="284">
        <f t="shared" si="25"/>
        <v>0</v>
      </c>
      <c r="U409" s="284">
        <f t="shared" si="26"/>
        <v>0</v>
      </c>
      <c r="V409" s="284" t="str">
        <f t="shared" si="27"/>
        <v/>
      </c>
    </row>
    <row r="410" spans="19:22" ht="17.25" customHeight="1">
      <c r="S410" s="284" t="str">
        <f t="shared" si="24"/>
        <v/>
      </c>
      <c r="T410" s="284">
        <f t="shared" si="25"/>
        <v>0</v>
      </c>
      <c r="U410" s="284">
        <f t="shared" si="26"/>
        <v>0</v>
      </c>
      <c r="V410" s="284" t="str">
        <f t="shared" si="27"/>
        <v/>
      </c>
    </row>
    <row r="411" spans="19:22" ht="17.25" customHeight="1">
      <c r="S411" s="284" t="str">
        <f t="shared" si="24"/>
        <v/>
      </c>
      <c r="T411" s="284">
        <f t="shared" si="25"/>
        <v>0</v>
      </c>
      <c r="U411" s="284">
        <f t="shared" si="26"/>
        <v>0</v>
      </c>
      <c r="V411" s="284" t="str">
        <f t="shared" si="27"/>
        <v/>
      </c>
    </row>
    <row r="412" spans="19:22" ht="17.25" customHeight="1">
      <c r="S412" s="284" t="str">
        <f t="shared" si="24"/>
        <v/>
      </c>
      <c r="T412" s="284">
        <f t="shared" si="25"/>
        <v>0</v>
      </c>
      <c r="U412" s="284">
        <f t="shared" si="26"/>
        <v>0</v>
      </c>
      <c r="V412" s="284" t="str">
        <f t="shared" si="27"/>
        <v/>
      </c>
    </row>
    <row r="413" spans="19:22" ht="17.25" customHeight="1">
      <c r="S413" s="284" t="str">
        <f t="shared" si="24"/>
        <v/>
      </c>
      <c r="T413" s="284">
        <f t="shared" si="25"/>
        <v>0</v>
      </c>
      <c r="U413" s="284">
        <f t="shared" si="26"/>
        <v>0</v>
      </c>
      <c r="V413" s="284" t="str">
        <f t="shared" si="27"/>
        <v/>
      </c>
    </row>
    <row r="414" spans="19:22" ht="17.25" customHeight="1">
      <c r="S414" s="284" t="str">
        <f t="shared" si="24"/>
        <v/>
      </c>
      <c r="T414" s="284">
        <f t="shared" si="25"/>
        <v>0</v>
      </c>
      <c r="U414" s="284">
        <f t="shared" si="26"/>
        <v>0</v>
      </c>
      <c r="V414" s="284" t="str">
        <f t="shared" si="27"/>
        <v/>
      </c>
    </row>
    <row r="415" spans="19:22" ht="17.25" customHeight="1">
      <c r="S415" s="284" t="str">
        <f t="shared" si="24"/>
        <v/>
      </c>
      <c r="T415" s="284">
        <f t="shared" si="25"/>
        <v>0</v>
      </c>
      <c r="U415" s="284">
        <f t="shared" si="26"/>
        <v>0</v>
      </c>
      <c r="V415" s="284" t="str">
        <f t="shared" si="27"/>
        <v/>
      </c>
    </row>
    <row r="416" spans="19:22" ht="17.25" customHeight="1">
      <c r="S416" s="284" t="str">
        <f t="shared" si="24"/>
        <v/>
      </c>
      <c r="T416" s="284">
        <f t="shared" si="25"/>
        <v>0</v>
      </c>
      <c r="U416" s="284">
        <f t="shared" si="26"/>
        <v>0</v>
      </c>
      <c r="V416" s="284" t="str">
        <f t="shared" si="27"/>
        <v/>
      </c>
    </row>
    <row r="417" spans="19:22" ht="17.25" customHeight="1">
      <c r="S417" s="284" t="str">
        <f t="shared" si="24"/>
        <v/>
      </c>
      <c r="T417" s="284">
        <f t="shared" si="25"/>
        <v>0</v>
      </c>
      <c r="U417" s="284">
        <f t="shared" si="26"/>
        <v>0</v>
      </c>
      <c r="V417" s="284" t="str">
        <f t="shared" si="27"/>
        <v/>
      </c>
    </row>
    <row r="418" spans="19:22" ht="17.25" customHeight="1">
      <c r="S418" s="284" t="str">
        <f t="shared" si="24"/>
        <v/>
      </c>
      <c r="T418" s="284">
        <f t="shared" si="25"/>
        <v>0</v>
      </c>
      <c r="U418" s="284">
        <f t="shared" si="26"/>
        <v>0</v>
      </c>
      <c r="V418" s="284" t="str">
        <f t="shared" si="27"/>
        <v/>
      </c>
    </row>
    <row r="419" spans="19:22" ht="17.25" customHeight="1">
      <c r="S419" s="284" t="str">
        <f t="shared" si="24"/>
        <v/>
      </c>
      <c r="T419" s="284">
        <f t="shared" si="25"/>
        <v>0</v>
      </c>
      <c r="U419" s="284">
        <f t="shared" si="26"/>
        <v>0</v>
      </c>
      <c r="V419" s="284" t="str">
        <f t="shared" si="27"/>
        <v/>
      </c>
    </row>
    <row r="420" spans="19:22" ht="17.25" customHeight="1">
      <c r="S420" s="284" t="str">
        <f t="shared" si="24"/>
        <v/>
      </c>
      <c r="T420" s="284">
        <f t="shared" si="25"/>
        <v>0</v>
      </c>
      <c r="U420" s="284">
        <f t="shared" si="26"/>
        <v>0</v>
      </c>
      <c r="V420" s="284" t="str">
        <f t="shared" si="27"/>
        <v/>
      </c>
    </row>
    <row r="421" spans="19:22" ht="17.25" customHeight="1">
      <c r="S421" s="284" t="str">
        <f t="shared" si="24"/>
        <v/>
      </c>
      <c r="T421" s="284">
        <f t="shared" si="25"/>
        <v>0</v>
      </c>
      <c r="U421" s="284">
        <f t="shared" si="26"/>
        <v>0</v>
      </c>
      <c r="V421" s="284" t="str">
        <f t="shared" si="27"/>
        <v/>
      </c>
    </row>
    <row r="422" spans="19:22" ht="17.25" customHeight="1">
      <c r="S422" s="284" t="str">
        <f t="shared" si="24"/>
        <v/>
      </c>
      <c r="T422" s="284">
        <f t="shared" si="25"/>
        <v>0</v>
      </c>
      <c r="U422" s="284">
        <f t="shared" si="26"/>
        <v>0</v>
      </c>
      <c r="V422" s="284" t="str">
        <f t="shared" si="27"/>
        <v/>
      </c>
    </row>
    <row r="423" spans="19:22" ht="17.25" customHeight="1">
      <c r="S423" s="284" t="str">
        <f t="shared" si="24"/>
        <v/>
      </c>
      <c r="T423" s="284">
        <f t="shared" si="25"/>
        <v>0</v>
      </c>
      <c r="U423" s="284">
        <f t="shared" si="26"/>
        <v>0</v>
      </c>
      <c r="V423" s="284" t="str">
        <f t="shared" si="27"/>
        <v/>
      </c>
    </row>
    <row r="424" spans="19:22" ht="17.25" customHeight="1">
      <c r="S424" s="284" t="str">
        <f t="shared" si="24"/>
        <v/>
      </c>
      <c r="T424" s="284">
        <f t="shared" si="25"/>
        <v>0</v>
      </c>
      <c r="U424" s="284">
        <f t="shared" si="26"/>
        <v>0</v>
      </c>
      <c r="V424" s="284" t="str">
        <f t="shared" si="27"/>
        <v/>
      </c>
    </row>
    <row r="425" spans="19:22" ht="17.25" customHeight="1">
      <c r="S425" s="284" t="str">
        <f t="shared" si="24"/>
        <v/>
      </c>
      <c r="T425" s="284">
        <f t="shared" si="25"/>
        <v>0</v>
      </c>
      <c r="U425" s="284">
        <f t="shared" si="26"/>
        <v>0</v>
      </c>
      <c r="V425" s="284" t="str">
        <f t="shared" si="27"/>
        <v/>
      </c>
    </row>
    <row r="426" spans="19:22" ht="17.25" customHeight="1">
      <c r="S426" s="284" t="str">
        <f t="shared" si="24"/>
        <v/>
      </c>
      <c r="T426" s="284">
        <f t="shared" si="25"/>
        <v>0</v>
      </c>
      <c r="U426" s="284">
        <f t="shared" si="26"/>
        <v>0</v>
      </c>
      <c r="V426" s="284" t="str">
        <f t="shared" si="27"/>
        <v/>
      </c>
    </row>
    <row r="427" spans="19:22" ht="17.25" customHeight="1">
      <c r="S427" s="284" t="str">
        <f t="shared" si="24"/>
        <v/>
      </c>
      <c r="T427" s="284">
        <f t="shared" si="25"/>
        <v>0</v>
      </c>
      <c r="U427" s="284">
        <f t="shared" si="26"/>
        <v>0</v>
      </c>
      <c r="V427" s="284" t="str">
        <f t="shared" si="27"/>
        <v/>
      </c>
    </row>
    <row r="428" spans="19:22" ht="17.25" customHeight="1">
      <c r="S428" s="284" t="str">
        <f t="shared" si="24"/>
        <v/>
      </c>
      <c r="T428" s="284">
        <f t="shared" si="25"/>
        <v>0</v>
      </c>
      <c r="U428" s="284">
        <f t="shared" si="26"/>
        <v>0</v>
      </c>
      <c r="V428" s="284" t="str">
        <f t="shared" si="27"/>
        <v/>
      </c>
    </row>
    <row r="429" spans="19:22" ht="17.25" customHeight="1">
      <c r="S429" s="284" t="str">
        <f t="shared" si="24"/>
        <v/>
      </c>
      <c r="T429" s="284">
        <f t="shared" si="25"/>
        <v>0</v>
      </c>
      <c r="U429" s="284">
        <f t="shared" si="26"/>
        <v>0</v>
      </c>
      <c r="V429" s="284" t="str">
        <f t="shared" si="27"/>
        <v/>
      </c>
    </row>
    <row r="430" spans="19:22" ht="17.25" customHeight="1">
      <c r="S430" s="284" t="str">
        <f t="shared" si="24"/>
        <v/>
      </c>
      <c r="T430" s="284">
        <f t="shared" si="25"/>
        <v>0</v>
      </c>
      <c r="U430" s="284">
        <f t="shared" si="26"/>
        <v>0</v>
      </c>
      <c r="V430" s="284" t="str">
        <f t="shared" si="27"/>
        <v/>
      </c>
    </row>
    <row r="431" spans="19:22" ht="17.25" customHeight="1">
      <c r="S431" s="284" t="str">
        <f t="shared" si="24"/>
        <v/>
      </c>
      <c r="T431" s="284">
        <f t="shared" si="25"/>
        <v>0</v>
      </c>
      <c r="U431" s="284">
        <f t="shared" si="26"/>
        <v>0</v>
      </c>
      <c r="V431" s="284" t="str">
        <f t="shared" si="27"/>
        <v/>
      </c>
    </row>
    <row r="432" spans="19:22" ht="17.25" customHeight="1">
      <c r="S432" s="284" t="str">
        <f t="shared" si="24"/>
        <v/>
      </c>
      <c r="T432" s="284">
        <f t="shared" si="25"/>
        <v>0</v>
      </c>
      <c r="U432" s="284">
        <f t="shared" si="26"/>
        <v>0</v>
      </c>
      <c r="V432" s="284" t="str">
        <f t="shared" si="27"/>
        <v/>
      </c>
    </row>
    <row r="433" spans="19:22" ht="17.25" customHeight="1">
      <c r="S433" s="284" t="str">
        <f t="shared" si="24"/>
        <v/>
      </c>
      <c r="T433" s="284">
        <f t="shared" si="25"/>
        <v>0</v>
      </c>
      <c r="U433" s="284">
        <f t="shared" si="26"/>
        <v>0</v>
      </c>
      <c r="V433" s="284" t="str">
        <f t="shared" si="27"/>
        <v/>
      </c>
    </row>
    <row r="434" spans="19:22" ht="17.25" customHeight="1">
      <c r="S434" s="284" t="str">
        <f t="shared" si="24"/>
        <v/>
      </c>
      <c r="T434" s="284">
        <f t="shared" si="25"/>
        <v>0</v>
      </c>
      <c r="U434" s="284">
        <f t="shared" si="26"/>
        <v>0</v>
      </c>
      <c r="V434" s="284" t="str">
        <f t="shared" si="27"/>
        <v/>
      </c>
    </row>
    <row r="435" spans="19:22" ht="17.25" customHeight="1">
      <c r="S435" s="284" t="str">
        <f t="shared" si="24"/>
        <v/>
      </c>
      <c r="T435" s="284">
        <f t="shared" si="25"/>
        <v>0</v>
      </c>
      <c r="U435" s="284">
        <f t="shared" si="26"/>
        <v>0</v>
      </c>
      <c r="V435" s="284" t="str">
        <f t="shared" si="27"/>
        <v/>
      </c>
    </row>
    <row r="436" spans="19:22" ht="17.25" customHeight="1">
      <c r="S436" s="284" t="str">
        <f t="shared" si="24"/>
        <v/>
      </c>
      <c r="T436" s="284">
        <f t="shared" si="25"/>
        <v>0</v>
      </c>
      <c r="U436" s="284">
        <f t="shared" si="26"/>
        <v>0</v>
      </c>
      <c r="V436" s="284" t="str">
        <f t="shared" si="27"/>
        <v/>
      </c>
    </row>
    <row r="437" spans="19:22" ht="17.25" customHeight="1">
      <c r="S437" s="284" t="str">
        <f t="shared" si="24"/>
        <v/>
      </c>
      <c r="T437" s="284">
        <f t="shared" si="25"/>
        <v>0</v>
      </c>
      <c r="U437" s="284">
        <f t="shared" si="26"/>
        <v>0</v>
      </c>
      <c r="V437" s="284" t="str">
        <f t="shared" si="27"/>
        <v/>
      </c>
    </row>
    <row r="438" spans="19:22" ht="17.25" customHeight="1">
      <c r="S438" s="284" t="str">
        <f t="shared" si="24"/>
        <v/>
      </c>
      <c r="T438" s="284">
        <f t="shared" si="25"/>
        <v>0</v>
      </c>
      <c r="U438" s="284">
        <f t="shared" si="26"/>
        <v>0</v>
      </c>
      <c r="V438" s="284" t="str">
        <f t="shared" si="27"/>
        <v/>
      </c>
    </row>
    <row r="439" spans="19:22" ht="17.25" customHeight="1">
      <c r="S439" s="284" t="str">
        <f t="shared" si="24"/>
        <v/>
      </c>
      <c r="T439" s="284">
        <f t="shared" si="25"/>
        <v>0</v>
      </c>
      <c r="U439" s="284">
        <f t="shared" si="26"/>
        <v>0</v>
      </c>
      <c r="V439" s="284" t="str">
        <f t="shared" si="27"/>
        <v/>
      </c>
    </row>
    <row r="440" spans="19:22" ht="17.25" customHeight="1">
      <c r="S440" s="284" t="str">
        <f t="shared" si="24"/>
        <v/>
      </c>
      <c r="T440" s="284">
        <f t="shared" si="25"/>
        <v>0</v>
      </c>
      <c r="U440" s="284">
        <f t="shared" si="26"/>
        <v>0</v>
      </c>
      <c r="V440" s="284" t="str">
        <f t="shared" si="27"/>
        <v/>
      </c>
    </row>
    <row r="441" spans="19:22" ht="17.25" customHeight="1">
      <c r="S441" s="284" t="str">
        <f t="shared" si="24"/>
        <v/>
      </c>
      <c r="T441" s="284">
        <f t="shared" si="25"/>
        <v>0</v>
      </c>
      <c r="U441" s="284">
        <f t="shared" si="26"/>
        <v>0</v>
      </c>
      <c r="V441" s="284" t="str">
        <f t="shared" si="27"/>
        <v/>
      </c>
    </row>
    <row r="442" spans="19:22" ht="17.25" customHeight="1">
      <c r="S442" s="284" t="str">
        <f t="shared" si="24"/>
        <v/>
      </c>
      <c r="T442" s="284">
        <f t="shared" si="25"/>
        <v>0</v>
      </c>
      <c r="U442" s="284">
        <f t="shared" si="26"/>
        <v>0</v>
      </c>
      <c r="V442" s="284" t="str">
        <f t="shared" si="27"/>
        <v/>
      </c>
    </row>
    <row r="443" spans="19:22" ht="17.25" customHeight="1">
      <c r="S443" s="284" t="str">
        <f t="shared" si="24"/>
        <v/>
      </c>
      <c r="T443" s="284">
        <f t="shared" si="25"/>
        <v>0</v>
      </c>
      <c r="U443" s="284">
        <f t="shared" si="26"/>
        <v>0</v>
      </c>
      <c r="V443" s="284" t="str">
        <f t="shared" si="27"/>
        <v/>
      </c>
    </row>
    <row r="444" spans="19:22" ht="17.25" customHeight="1">
      <c r="S444" s="284" t="str">
        <f t="shared" si="24"/>
        <v/>
      </c>
      <c r="T444" s="284">
        <f t="shared" si="25"/>
        <v>0</v>
      </c>
      <c r="U444" s="284">
        <f t="shared" si="26"/>
        <v>0</v>
      </c>
      <c r="V444" s="284" t="str">
        <f t="shared" si="27"/>
        <v/>
      </c>
    </row>
    <row r="445" spans="19:22" ht="17.25" customHeight="1">
      <c r="S445" s="284" t="str">
        <f t="shared" si="24"/>
        <v/>
      </c>
      <c r="T445" s="284">
        <f t="shared" si="25"/>
        <v>0</v>
      </c>
      <c r="U445" s="284">
        <f t="shared" si="26"/>
        <v>0</v>
      </c>
      <c r="V445" s="284" t="str">
        <f t="shared" si="27"/>
        <v/>
      </c>
    </row>
    <row r="446" spans="19:22" ht="17.25" customHeight="1">
      <c r="S446" s="284" t="str">
        <f t="shared" si="24"/>
        <v/>
      </c>
      <c r="T446" s="284">
        <f t="shared" si="25"/>
        <v>0</v>
      </c>
      <c r="U446" s="284">
        <f t="shared" si="26"/>
        <v>0</v>
      </c>
      <c r="V446" s="284" t="str">
        <f t="shared" si="27"/>
        <v/>
      </c>
    </row>
    <row r="447" spans="19:22" ht="17.25" customHeight="1">
      <c r="S447" s="284" t="str">
        <f t="shared" si="24"/>
        <v/>
      </c>
      <c r="T447" s="284">
        <f t="shared" si="25"/>
        <v>0</v>
      </c>
      <c r="U447" s="284">
        <f t="shared" si="26"/>
        <v>0</v>
      </c>
      <c r="V447" s="284" t="str">
        <f t="shared" si="27"/>
        <v/>
      </c>
    </row>
    <row r="448" spans="19:22" ht="17.25" customHeight="1">
      <c r="S448" s="284" t="str">
        <f t="shared" si="24"/>
        <v/>
      </c>
      <c r="T448" s="284">
        <f t="shared" si="25"/>
        <v>0</v>
      </c>
      <c r="U448" s="284">
        <f t="shared" si="26"/>
        <v>0</v>
      </c>
      <c r="V448" s="284" t="str">
        <f t="shared" si="27"/>
        <v/>
      </c>
    </row>
    <row r="449" spans="19:22" ht="17.25" customHeight="1">
      <c r="S449" s="284" t="str">
        <f t="shared" si="24"/>
        <v/>
      </c>
      <c r="T449" s="284">
        <f t="shared" si="25"/>
        <v>0</v>
      </c>
      <c r="U449" s="284">
        <f t="shared" si="26"/>
        <v>0</v>
      </c>
      <c r="V449" s="284" t="str">
        <f t="shared" si="27"/>
        <v/>
      </c>
    </row>
    <row r="450" spans="19:22" ht="17.25" customHeight="1">
      <c r="S450" s="284" t="str">
        <f t="shared" si="24"/>
        <v/>
      </c>
      <c r="T450" s="284">
        <f t="shared" si="25"/>
        <v>0</v>
      </c>
      <c r="U450" s="284">
        <f t="shared" si="26"/>
        <v>0</v>
      </c>
      <c r="V450" s="284" t="str">
        <f t="shared" si="27"/>
        <v/>
      </c>
    </row>
    <row r="451" spans="19:22" ht="17.25" customHeight="1">
      <c r="S451" s="284" t="str">
        <f t="shared" si="24"/>
        <v/>
      </c>
      <c r="T451" s="284">
        <f t="shared" si="25"/>
        <v>0</v>
      </c>
      <c r="U451" s="284">
        <f t="shared" si="26"/>
        <v>0</v>
      </c>
      <c r="V451" s="284" t="str">
        <f t="shared" si="27"/>
        <v/>
      </c>
    </row>
    <row r="452" spans="19:22" ht="17.25" customHeight="1">
      <c r="S452" s="284" t="str">
        <f t="shared" si="24"/>
        <v/>
      </c>
      <c r="T452" s="284">
        <f t="shared" si="25"/>
        <v>0</v>
      </c>
      <c r="U452" s="284">
        <f t="shared" si="26"/>
        <v>0</v>
      </c>
      <c r="V452" s="284" t="str">
        <f t="shared" si="27"/>
        <v/>
      </c>
    </row>
    <row r="453" spans="19:22" ht="17.25" customHeight="1">
      <c r="S453" s="284" t="str">
        <f t="shared" si="24"/>
        <v/>
      </c>
      <c r="T453" s="284">
        <f t="shared" si="25"/>
        <v>0</v>
      </c>
      <c r="U453" s="284">
        <f t="shared" si="26"/>
        <v>0</v>
      </c>
      <c r="V453" s="284" t="str">
        <f t="shared" si="27"/>
        <v/>
      </c>
    </row>
    <row r="454" spans="19:22" ht="17.25" customHeight="1">
      <c r="S454" s="284" t="str">
        <f t="shared" si="24"/>
        <v/>
      </c>
      <c r="T454" s="284">
        <f t="shared" si="25"/>
        <v>0</v>
      </c>
      <c r="U454" s="284">
        <f t="shared" si="26"/>
        <v>0</v>
      </c>
      <c r="V454" s="284" t="str">
        <f t="shared" si="27"/>
        <v/>
      </c>
    </row>
    <row r="455" spans="19:22" ht="17.25" customHeight="1">
      <c r="S455" s="284" t="str">
        <f t="shared" ref="S455:S518" si="28">IF(INDEX(C455:O455,MATCH($X$11,$B$2:$R$2,0))="","",(INDEX(B455:N455,MATCH($X$11,$B$2:$R$2,0))&amp;INDEX(C455:O455,MATCH($X$11,$B$2:$R$2,0)))*1)</f>
        <v/>
      </c>
      <c r="T455" s="284">
        <f t="shared" ref="T455:T518" si="29">INDEX(D455:P455,MATCH($X$11,$B$2:$R$2,0))</f>
        <v>0</v>
      </c>
      <c r="U455" s="284">
        <f t="shared" ref="U455:U518" si="30">INDEX(E455:Q455,MATCH($X$11,$B$2:$R$2,0))</f>
        <v>0</v>
      </c>
      <c r="V455" s="284" t="str">
        <f t="shared" ref="V455:V518" si="31">IF(INDEX(F455:R455,MATCH($X$11,$B$2:$R$2,0))-0=0,"",INDEX(F455:R455,MATCH($X$11,$B$2:$R$2,0)))</f>
        <v/>
      </c>
    </row>
    <row r="456" spans="19:22" ht="17.25" customHeight="1">
      <c r="S456" s="284" t="str">
        <f t="shared" si="28"/>
        <v/>
      </c>
      <c r="T456" s="284">
        <f t="shared" si="29"/>
        <v>0</v>
      </c>
      <c r="U456" s="284">
        <f t="shared" si="30"/>
        <v>0</v>
      </c>
      <c r="V456" s="284" t="str">
        <f t="shared" si="31"/>
        <v/>
      </c>
    </row>
    <row r="457" spans="19:22" ht="17.25" customHeight="1">
      <c r="S457" s="284" t="str">
        <f t="shared" si="28"/>
        <v/>
      </c>
      <c r="T457" s="284">
        <f t="shared" si="29"/>
        <v>0</v>
      </c>
      <c r="U457" s="284">
        <f t="shared" si="30"/>
        <v>0</v>
      </c>
      <c r="V457" s="284" t="str">
        <f t="shared" si="31"/>
        <v/>
      </c>
    </row>
    <row r="458" spans="19:22" ht="17.25" customHeight="1">
      <c r="S458" s="284" t="str">
        <f t="shared" si="28"/>
        <v/>
      </c>
      <c r="T458" s="284">
        <f t="shared" si="29"/>
        <v>0</v>
      </c>
      <c r="U458" s="284">
        <f t="shared" si="30"/>
        <v>0</v>
      </c>
      <c r="V458" s="284" t="str">
        <f t="shared" si="31"/>
        <v/>
      </c>
    </row>
    <row r="459" spans="19:22" ht="17.25" customHeight="1">
      <c r="S459" s="284" t="str">
        <f t="shared" si="28"/>
        <v/>
      </c>
      <c r="T459" s="284">
        <f t="shared" si="29"/>
        <v>0</v>
      </c>
      <c r="U459" s="284">
        <f t="shared" si="30"/>
        <v>0</v>
      </c>
      <c r="V459" s="284" t="str">
        <f t="shared" si="31"/>
        <v/>
      </c>
    </row>
    <row r="460" spans="19:22" ht="17.25" customHeight="1">
      <c r="S460" s="284" t="str">
        <f t="shared" si="28"/>
        <v/>
      </c>
      <c r="T460" s="284">
        <f t="shared" si="29"/>
        <v>0</v>
      </c>
      <c r="U460" s="284">
        <f t="shared" si="30"/>
        <v>0</v>
      </c>
      <c r="V460" s="284" t="str">
        <f t="shared" si="31"/>
        <v/>
      </c>
    </row>
    <row r="461" spans="19:22" ht="17.25" customHeight="1">
      <c r="S461" s="284" t="str">
        <f t="shared" si="28"/>
        <v/>
      </c>
      <c r="T461" s="284">
        <f t="shared" si="29"/>
        <v>0</v>
      </c>
      <c r="U461" s="284">
        <f t="shared" si="30"/>
        <v>0</v>
      </c>
      <c r="V461" s="284" t="str">
        <f t="shared" si="31"/>
        <v/>
      </c>
    </row>
    <row r="462" spans="19:22" ht="17.25" customHeight="1">
      <c r="S462" s="284" t="str">
        <f t="shared" si="28"/>
        <v/>
      </c>
      <c r="T462" s="284">
        <f t="shared" si="29"/>
        <v>0</v>
      </c>
      <c r="U462" s="284">
        <f t="shared" si="30"/>
        <v>0</v>
      </c>
      <c r="V462" s="284" t="str">
        <f t="shared" si="31"/>
        <v/>
      </c>
    </row>
    <row r="463" spans="19:22" ht="17.25" customHeight="1">
      <c r="S463" s="284" t="str">
        <f t="shared" si="28"/>
        <v/>
      </c>
      <c r="T463" s="284">
        <f t="shared" si="29"/>
        <v>0</v>
      </c>
      <c r="U463" s="284">
        <f t="shared" si="30"/>
        <v>0</v>
      </c>
      <c r="V463" s="284" t="str">
        <f t="shared" si="31"/>
        <v/>
      </c>
    </row>
    <row r="464" spans="19:22" ht="17.25" customHeight="1">
      <c r="S464" s="284" t="str">
        <f t="shared" si="28"/>
        <v/>
      </c>
      <c r="T464" s="284">
        <f t="shared" si="29"/>
        <v>0</v>
      </c>
      <c r="U464" s="284">
        <f t="shared" si="30"/>
        <v>0</v>
      </c>
      <c r="V464" s="284" t="str">
        <f t="shared" si="31"/>
        <v/>
      </c>
    </row>
    <row r="465" spans="19:22" ht="17.25" customHeight="1">
      <c r="S465" s="284" t="str">
        <f t="shared" si="28"/>
        <v/>
      </c>
      <c r="T465" s="284">
        <f t="shared" si="29"/>
        <v>0</v>
      </c>
      <c r="U465" s="284">
        <f t="shared" si="30"/>
        <v>0</v>
      </c>
      <c r="V465" s="284" t="str">
        <f t="shared" si="31"/>
        <v/>
      </c>
    </row>
    <row r="466" spans="19:22" ht="17.25" customHeight="1">
      <c r="S466" s="284" t="str">
        <f t="shared" si="28"/>
        <v/>
      </c>
      <c r="T466" s="284">
        <f t="shared" si="29"/>
        <v>0</v>
      </c>
      <c r="U466" s="284">
        <f t="shared" si="30"/>
        <v>0</v>
      </c>
      <c r="V466" s="284" t="str">
        <f t="shared" si="31"/>
        <v/>
      </c>
    </row>
    <row r="467" spans="19:22" ht="17.25" customHeight="1">
      <c r="S467" s="284" t="str">
        <f t="shared" si="28"/>
        <v/>
      </c>
      <c r="T467" s="284">
        <f t="shared" si="29"/>
        <v>0</v>
      </c>
      <c r="U467" s="284">
        <f t="shared" si="30"/>
        <v>0</v>
      </c>
      <c r="V467" s="284" t="str">
        <f t="shared" si="31"/>
        <v/>
      </c>
    </row>
    <row r="468" spans="19:22" ht="17.25" customHeight="1">
      <c r="S468" s="284" t="str">
        <f t="shared" si="28"/>
        <v/>
      </c>
      <c r="T468" s="284">
        <f t="shared" si="29"/>
        <v>0</v>
      </c>
      <c r="U468" s="284">
        <f t="shared" si="30"/>
        <v>0</v>
      </c>
      <c r="V468" s="284" t="str">
        <f t="shared" si="31"/>
        <v/>
      </c>
    </row>
    <row r="469" spans="19:22" ht="17.25" customHeight="1">
      <c r="S469" s="284" t="str">
        <f t="shared" si="28"/>
        <v/>
      </c>
      <c r="T469" s="284">
        <f t="shared" si="29"/>
        <v>0</v>
      </c>
      <c r="U469" s="284">
        <f t="shared" si="30"/>
        <v>0</v>
      </c>
      <c r="V469" s="284" t="str">
        <f t="shared" si="31"/>
        <v/>
      </c>
    </row>
    <row r="470" spans="19:22" ht="17.25" customHeight="1">
      <c r="S470" s="284" t="str">
        <f t="shared" si="28"/>
        <v/>
      </c>
      <c r="T470" s="284">
        <f t="shared" si="29"/>
        <v>0</v>
      </c>
      <c r="U470" s="284">
        <f t="shared" si="30"/>
        <v>0</v>
      </c>
      <c r="V470" s="284" t="str">
        <f t="shared" si="31"/>
        <v/>
      </c>
    </row>
    <row r="471" spans="19:22" ht="17.25" customHeight="1">
      <c r="S471" s="284" t="str">
        <f t="shared" si="28"/>
        <v/>
      </c>
      <c r="T471" s="284">
        <f t="shared" si="29"/>
        <v>0</v>
      </c>
      <c r="U471" s="284">
        <f t="shared" si="30"/>
        <v>0</v>
      </c>
      <c r="V471" s="284" t="str">
        <f t="shared" si="31"/>
        <v/>
      </c>
    </row>
    <row r="472" spans="19:22" ht="17.25" customHeight="1">
      <c r="S472" s="284" t="str">
        <f t="shared" si="28"/>
        <v/>
      </c>
      <c r="T472" s="284">
        <f t="shared" si="29"/>
        <v>0</v>
      </c>
      <c r="U472" s="284">
        <f t="shared" si="30"/>
        <v>0</v>
      </c>
      <c r="V472" s="284" t="str">
        <f t="shared" si="31"/>
        <v/>
      </c>
    </row>
    <row r="473" spans="19:22" ht="17.25" customHeight="1">
      <c r="S473" s="284" t="str">
        <f t="shared" si="28"/>
        <v/>
      </c>
      <c r="T473" s="284">
        <f t="shared" si="29"/>
        <v>0</v>
      </c>
      <c r="U473" s="284">
        <f t="shared" si="30"/>
        <v>0</v>
      </c>
      <c r="V473" s="284" t="str">
        <f t="shared" si="31"/>
        <v/>
      </c>
    </row>
    <row r="474" spans="19:22" ht="17.25" customHeight="1">
      <c r="S474" s="284" t="str">
        <f t="shared" si="28"/>
        <v/>
      </c>
      <c r="T474" s="284">
        <f t="shared" si="29"/>
        <v>0</v>
      </c>
      <c r="U474" s="284">
        <f t="shared" si="30"/>
        <v>0</v>
      </c>
      <c r="V474" s="284" t="str">
        <f t="shared" si="31"/>
        <v/>
      </c>
    </row>
    <row r="475" spans="19:22" ht="17.25" customHeight="1">
      <c r="S475" s="284" t="str">
        <f t="shared" si="28"/>
        <v/>
      </c>
      <c r="T475" s="284">
        <f t="shared" si="29"/>
        <v>0</v>
      </c>
      <c r="U475" s="284">
        <f t="shared" si="30"/>
        <v>0</v>
      </c>
      <c r="V475" s="284" t="str">
        <f t="shared" si="31"/>
        <v/>
      </c>
    </row>
    <row r="476" spans="19:22" ht="17.25" customHeight="1">
      <c r="S476" s="284" t="str">
        <f t="shared" si="28"/>
        <v/>
      </c>
      <c r="T476" s="284">
        <f t="shared" si="29"/>
        <v>0</v>
      </c>
      <c r="U476" s="284">
        <f t="shared" si="30"/>
        <v>0</v>
      </c>
      <c r="V476" s="284" t="str">
        <f t="shared" si="31"/>
        <v/>
      </c>
    </row>
    <row r="477" spans="19:22" ht="17.25" customHeight="1">
      <c r="S477" s="284" t="str">
        <f t="shared" si="28"/>
        <v/>
      </c>
      <c r="T477" s="284">
        <f t="shared" si="29"/>
        <v>0</v>
      </c>
      <c r="U477" s="284">
        <f t="shared" si="30"/>
        <v>0</v>
      </c>
      <c r="V477" s="284" t="str">
        <f t="shared" si="31"/>
        <v/>
      </c>
    </row>
    <row r="478" spans="19:22" ht="17.25" customHeight="1">
      <c r="S478" s="284" t="str">
        <f t="shared" si="28"/>
        <v/>
      </c>
      <c r="T478" s="284">
        <f t="shared" si="29"/>
        <v>0</v>
      </c>
      <c r="U478" s="284">
        <f t="shared" si="30"/>
        <v>0</v>
      </c>
      <c r="V478" s="284" t="str">
        <f t="shared" si="31"/>
        <v/>
      </c>
    </row>
    <row r="479" spans="19:22" ht="17.25" customHeight="1">
      <c r="S479" s="284" t="str">
        <f t="shared" si="28"/>
        <v/>
      </c>
      <c r="T479" s="284">
        <f t="shared" si="29"/>
        <v>0</v>
      </c>
      <c r="U479" s="284">
        <f t="shared" si="30"/>
        <v>0</v>
      </c>
      <c r="V479" s="284" t="str">
        <f t="shared" si="31"/>
        <v/>
      </c>
    </row>
    <row r="480" spans="19:22" ht="17.25" customHeight="1">
      <c r="S480" s="284" t="str">
        <f t="shared" si="28"/>
        <v/>
      </c>
      <c r="T480" s="284">
        <f t="shared" si="29"/>
        <v>0</v>
      </c>
      <c r="U480" s="284">
        <f t="shared" si="30"/>
        <v>0</v>
      </c>
      <c r="V480" s="284" t="str">
        <f t="shared" si="31"/>
        <v/>
      </c>
    </row>
    <row r="481" spans="19:22" ht="17.25" customHeight="1">
      <c r="S481" s="284" t="str">
        <f t="shared" si="28"/>
        <v/>
      </c>
      <c r="T481" s="284">
        <f t="shared" si="29"/>
        <v>0</v>
      </c>
      <c r="U481" s="284">
        <f t="shared" si="30"/>
        <v>0</v>
      </c>
      <c r="V481" s="284" t="str">
        <f t="shared" si="31"/>
        <v/>
      </c>
    </row>
    <row r="482" spans="19:22" ht="17.25" customHeight="1">
      <c r="S482" s="284" t="str">
        <f t="shared" si="28"/>
        <v/>
      </c>
      <c r="T482" s="284">
        <f t="shared" si="29"/>
        <v>0</v>
      </c>
      <c r="U482" s="284">
        <f t="shared" si="30"/>
        <v>0</v>
      </c>
      <c r="V482" s="284" t="str">
        <f t="shared" si="31"/>
        <v/>
      </c>
    </row>
    <row r="483" spans="19:22" ht="17.25" customHeight="1">
      <c r="S483" s="284" t="str">
        <f t="shared" si="28"/>
        <v/>
      </c>
      <c r="T483" s="284">
        <f t="shared" si="29"/>
        <v>0</v>
      </c>
      <c r="U483" s="284">
        <f t="shared" si="30"/>
        <v>0</v>
      </c>
      <c r="V483" s="284" t="str">
        <f t="shared" si="31"/>
        <v/>
      </c>
    </row>
    <row r="484" spans="19:22" ht="17.25" customHeight="1">
      <c r="S484" s="284" t="str">
        <f t="shared" si="28"/>
        <v/>
      </c>
      <c r="T484" s="284">
        <f t="shared" si="29"/>
        <v>0</v>
      </c>
      <c r="U484" s="284">
        <f t="shared" si="30"/>
        <v>0</v>
      </c>
      <c r="V484" s="284" t="str">
        <f t="shared" si="31"/>
        <v/>
      </c>
    </row>
    <row r="485" spans="19:22" ht="17.25" customHeight="1">
      <c r="S485" s="284" t="str">
        <f t="shared" si="28"/>
        <v/>
      </c>
      <c r="T485" s="284">
        <f t="shared" si="29"/>
        <v>0</v>
      </c>
      <c r="U485" s="284">
        <f t="shared" si="30"/>
        <v>0</v>
      </c>
      <c r="V485" s="284" t="str">
        <f t="shared" si="31"/>
        <v/>
      </c>
    </row>
    <row r="486" spans="19:22" ht="17.25" customHeight="1">
      <c r="S486" s="284" t="str">
        <f t="shared" si="28"/>
        <v/>
      </c>
      <c r="T486" s="284">
        <f t="shared" si="29"/>
        <v>0</v>
      </c>
      <c r="U486" s="284">
        <f t="shared" si="30"/>
        <v>0</v>
      </c>
      <c r="V486" s="284" t="str">
        <f t="shared" si="31"/>
        <v/>
      </c>
    </row>
    <row r="487" spans="19:22" ht="17.25" customHeight="1">
      <c r="S487" s="284" t="str">
        <f t="shared" si="28"/>
        <v/>
      </c>
      <c r="T487" s="284">
        <f t="shared" si="29"/>
        <v>0</v>
      </c>
      <c r="U487" s="284">
        <f t="shared" si="30"/>
        <v>0</v>
      </c>
      <c r="V487" s="284" t="str">
        <f t="shared" si="31"/>
        <v/>
      </c>
    </row>
    <row r="488" spans="19:22" ht="17.25" customHeight="1">
      <c r="S488" s="284" t="str">
        <f t="shared" si="28"/>
        <v/>
      </c>
      <c r="T488" s="284">
        <f t="shared" si="29"/>
        <v>0</v>
      </c>
      <c r="U488" s="284">
        <f t="shared" si="30"/>
        <v>0</v>
      </c>
      <c r="V488" s="284" t="str">
        <f t="shared" si="31"/>
        <v/>
      </c>
    </row>
    <row r="489" spans="19:22" ht="17.25" customHeight="1">
      <c r="S489" s="284" t="str">
        <f t="shared" si="28"/>
        <v/>
      </c>
      <c r="T489" s="284">
        <f t="shared" si="29"/>
        <v>0</v>
      </c>
      <c r="U489" s="284">
        <f t="shared" si="30"/>
        <v>0</v>
      </c>
      <c r="V489" s="284" t="str">
        <f t="shared" si="31"/>
        <v/>
      </c>
    </row>
    <row r="490" spans="19:22" ht="17.25" customHeight="1">
      <c r="S490" s="284" t="str">
        <f t="shared" si="28"/>
        <v/>
      </c>
      <c r="T490" s="284">
        <f t="shared" si="29"/>
        <v>0</v>
      </c>
      <c r="U490" s="284">
        <f t="shared" si="30"/>
        <v>0</v>
      </c>
      <c r="V490" s="284" t="str">
        <f t="shared" si="31"/>
        <v/>
      </c>
    </row>
    <row r="491" spans="19:22" ht="17.25" customHeight="1">
      <c r="S491" s="284" t="str">
        <f t="shared" si="28"/>
        <v/>
      </c>
      <c r="T491" s="284">
        <f t="shared" si="29"/>
        <v>0</v>
      </c>
      <c r="U491" s="284">
        <f t="shared" si="30"/>
        <v>0</v>
      </c>
      <c r="V491" s="284" t="str">
        <f t="shared" si="31"/>
        <v/>
      </c>
    </row>
    <row r="492" spans="19:22" ht="17.25" customHeight="1">
      <c r="S492" s="284" t="str">
        <f t="shared" si="28"/>
        <v/>
      </c>
      <c r="T492" s="284">
        <f t="shared" si="29"/>
        <v>0</v>
      </c>
      <c r="U492" s="284">
        <f t="shared" si="30"/>
        <v>0</v>
      </c>
      <c r="V492" s="284" t="str">
        <f t="shared" si="31"/>
        <v/>
      </c>
    </row>
    <row r="493" spans="19:22" ht="17.25" customHeight="1">
      <c r="S493" s="284" t="str">
        <f t="shared" si="28"/>
        <v/>
      </c>
      <c r="T493" s="284">
        <f t="shared" si="29"/>
        <v>0</v>
      </c>
      <c r="U493" s="284">
        <f t="shared" si="30"/>
        <v>0</v>
      </c>
      <c r="V493" s="284" t="str">
        <f t="shared" si="31"/>
        <v/>
      </c>
    </row>
    <row r="494" spans="19:22" ht="17.25" customHeight="1">
      <c r="S494" s="284" t="str">
        <f t="shared" si="28"/>
        <v/>
      </c>
      <c r="T494" s="284">
        <f t="shared" si="29"/>
        <v>0</v>
      </c>
      <c r="U494" s="284">
        <f t="shared" si="30"/>
        <v>0</v>
      </c>
      <c r="V494" s="284" t="str">
        <f t="shared" si="31"/>
        <v/>
      </c>
    </row>
    <row r="495" spans="19:22" ht="17.25" customHeight="1">
      <c r="S495" s="284" t="str">
        <f t="shared" si="28"/>
        <v/>
      </c>
      <c r="T495" s="284">
        <f t="shared" si="29"/>
        <v>0</v>
      </c>
      <c r="U495" s="284">
        <f t="shared" si="30"/>
        <v>0</v>
      </c>
      <c r="V495" s="284" t="str">
        <f t="shared" si="31"/>
        <v/>
      </c>
    </row>
    <row r="496" spans="19:22" ht="17.25" customHeight="1">
      <c r="S496" s="284" t="str">
        <f t="shared" si="28"/>
        <v/>
      </c>
      <c r="T496" s="284">
        <f t="shared" si="29"/>
        <v>0</v>
      </c>
      <c r="U496" s="284">
        <f t="shared" si="30"/>
        <v>0</v>
      </c>
      <c r="V496" s="284" t="str">
        <f t="shared" si="31"/>
        <v/>
      </c>
    </row>
    <row r="497" spans="19:22" ht="17.25" customHeight="1">
      <c r="S497" s="284" t="str">
        <f t="shared" si="28"/>
        <v/>
      </c>
      <c r="T497" s="284">
        <f t="shared" si="29"/>
        <v>0</v>
      </c>
      <c r="U497" s="284">
        <f t="shared" si="30"/>
        <v>0</v>
      </c>
      <c r="V497" s="284" t="str">
        <f t="shared" si="31"/>
        <v/>
      </c>
    </row>
    <row r="498" spans="19:22" ht="17.25" customHeight="1">
      <c r="S498" s="284" t="str">
        <f t="shared" si="28"/>
        <v/>
      </c>
      <c r="T498" s="284">
        <f t="shared" si="29"/>
        <v>0</v>
      </c>
      <c r="U498" s="284">
        <f t="shared" si="30"/>
        <v>0</v>
      </c>
      <c r="V498" s="284" t="str">
        <f t="shared" si="31"/>
        <v/>
      </c>
    </row>
    <row r="499" spans="19:22" ht="17.25" customHeight="1">
      <c r="S499" s="284" t="str">
        <f t="shared" si="28"/>
        <v/>
      </c>
      <c r="T499" s="284">
        <f t="shared" si="29"/>
        <v>0</v>
      </c>
      <c r="U499" s="284">
        <f t="shared" si="30"/>
        <v>0</v>
      </c>
      <c r="V499" s="284" t="str">
        <f t="shared" si="31"/>
        <v/>
      </c>
    </row>
    <row r="500" spans="19:22" ht="17.25" customHeight="1">
      <c r="S500" s="284" t="str">
        <f t="shared" si="28"/>
        <v/>
      </c>
      <c r="T500" s="284">
        <f t="shared" si="29"/>
        <v>0</v>
      </c>
      <c r="U500" s="284">
        <f t="shared" si="30"/>
        <v>0</v>
      </c>
      <c r="V500" s="284" t="str">
        <f t="shared" si="31"/>
        <v/>
      </c>
    </row>
    <row r="501" spans="19:22" ht="17.25" customHeight="1">
      <c r="S501" s="284" t="str">
        <f t="shared" si="28"/>
        <v/>
      </c>
      <c r="T501" s="284">
        <f t="shared" si="29"/>
        <v>0</v>
      </c>
      <c r="U501" s="284">
        <f t="shared" si="30"/>
        <v>0</v>
      </c>
      <c r="V501" s="284" t="str">
        <f t="shared" si="31"/>
        <v/>
      </c>
    </row>
    <row r="502" spans="19:22" ht="17.25" customHeight="1">
      <c r="S502" s="284" t="str">
        <f t="shared" si="28"/>
        <v/>
      </c>
      <c r="T502" s="284">
        <f t="shared" si="29"/>
        <v>0</v>
      </c>
      <c r="U502" s="284">
        <f t="shared" si="30"/>
        <v>0</v>
      </c>
      <c r="V502" s="284" t="str">
        <f t="shared" si="31"/>
        <v/>
      </c>
    </row>
    <row r="503" spans="19:22" ht="17.25" customHeight="1">
      <c r="S503" s="284" t="str">
        <f t="shared" si="28"/>
        <v/>
      </c>
      <c r="T503" s="284">
        <f t="shared" si="29"/>
        <v>0</v>
      </c>
      <c r="U503" s="284">
        <f t="shared" si="30"/>
        <v>0</v>
      </c>
      <c r="V503" s="284" t="str">
        <f t="shared" si="31"/>
        <v/>
      </c>
    </row>
    <row r="504" spans="19:22" ht="17.25" customHeight="1">
      <c r="S504" s="284" t="str">
        <f t="shared" si="28"/>
        <v/>
      </c>
      <c r="T504" s="284">
        <f t="shared" si="29"/>
        <v>0</v>
      </c>
      <c r="U504" s="284">
        <f t="shared" si="30"/>
        <v>0</v>
      </c>
      <c r="V504" s="284" t="str">
        <f t="shared" si="31"/>
        <v/>
      </c>
    </row>
    <row r="505" spans="19:22" ht="17.25" customHeight="1">
      <c r="S505" s="284" t="str">
        <f t="shared" si="28"/>
        <v/>
      </c>
      <c r="T505" s="284">
        <f t="shared" si="29"/>
        <v>0</v>
      </c>
      <c r="U505" s="284">
        <f t="shared" si="30"/>
        <v>0</v>
      </c>
      <c r="V505" s="284" t="str">
        <f t="shared" si="31"/>
        <v/>
      </c>
    </row>
    <row r="506" spans="19:22" ht="17.25" customHeight="1">
      <c r="S506" s="284" t="str">
        <f t="shared" si="28"/>
        <v/>
      </c>
      <c r="T506" s="284">
        <f t="shared" si="29"/>
        <v>0</v>
      </c>
      <c r="U506" s="284">
        <f t="shared" si="30"/>
        <v>0</v>
      </c>
      <c r="V506" s="284" t="str">
        <f t="shared" si="31"/>
        <v/>
      </c>
    </row>
    <row r="507" spans="19:22" ht="17.25" customHeight="1">
      <c r="S507" s="284" t="str">
        <f t="shared" si="28"/>
        <v/>
      </c>
      <c r="T507" s="284">
        <f t="shared" si="29"/>
        <v>0</v>
      </c>
      <c r="U507" s="284">
        <f t="shared" si="30"/>
        <v>0</v>
      </c>
      <c r="V507" s="284" t="str">
        <f t="shared" si="31"/>
        <v/>
      </c>
    </row>
    <row r="508" spans="19:22" ht="17.25" customHeight="1">
      <c r="S508" s="284" t="str">
        <f t="shared" si="28"/>
        <v/>
      </c>
      <c r="T508" s="284">
        <f t="shared" si="29"/>
        <v>0</v>
      </c>
      <c r="U508" s="284">
        <f t="shared" si="30"/>
        <v>0</v>
      </c>
      <c r="V508" s="284" t="str">
        <f t="shared" si="31"/>
        <v/>
      </c>
    </row>
    <row r="509" spans="19:22" ht="17.25" customHeight="1">
      <c r="S509" s="284" t="str">
        <f t="shared" si="28"/>
        <v/>
      </c>
      <c r="T509" s="284">
        <f t="shared" si="29"/>
        <v>0</v>
      </c>
      <c r="U509" s="284">
        <f t="shared" si="30"/>
        <v>0</v>
      </c>
      <c r="V509" s="284" t="str">
        <f t="shared" si="31"/>
        <v/>
      </c>
    </row>
    <row r="510" spans="19:22" ht="17.25" customHeight="1">
      <c r="S510" s="284" t="str">
        <f t="shared" si="28"/>
        <v/>
      </c>
      <c r="T510" s="284">
        <f t="shared" si="29"/>
        <v>0</v>
      </c>
      <c r="U510" s="284">
        <f t="shared" si="30"/>
        <v>0</v>
      </c>
      <c r="V510" s="284" t="str">
        <f t="shared" si="31"/>
        <v/>
      </c>
    </row>
    <row r="511" spans="19:22" ht="17.25" customHeight="1">
      <c r="S511" s="284" t="str">
        <f t="shared" si="28"/>
        <v/>
      </c>
      <c r="T511" s="284">
        <f t="shared" si="29"/>
        <v>0</v>
      </c>
      <c r="U511" s="284">
        <f t="shared" si="30"/>
        <v>0</v>
      </c>
      <c r="V511" s="284" t="str">
        <f t="shared" si="31"/>
        <v/>
      </c>
    </row>
    <row r="512" spans="19:22" ht="17.25" customHeight="1">
      <c r="S512" s="284" t="str">
        <f t="shared" si="28"/>
        <v/>
      </c>
      <c r="T512" s="284">
        <f t="shared" si="29"/>
        <v>0</v>
      </c>
      <c r="U512" s="284">
        <f t="shared" si="30"/>
        <v>0</v>
      </c>
      <c r="V512" s="284" t="str">
        <f t="shared" si="31"/>
        <v/>
      </c>
    </row>
    <row r="513" spans="19:22" ht="17.25" customHeight="1">
      <c r="S513" s="284" t="str">
        <f t="shared" si="28"/>
        <v/>
      </c>
      <c r="T513" s="284">
        <f t="shared" si="29"/>
        <v>0</v>
      </c>
      <c r="U513" s="284">
        <f t="shared" si="30"/>
        <v>0</v>
      </c>
      <c r="V513" s="284" t="str">
        <f t="shared" si="31"/>
        <v/>
      </c>
    </row>
    <row r="514" spans="19:22" ht="17.25" customHeight="1">
      <c r="S514" s="284" t="str">
        <f t="shared" si="28"/>
        <v/>
      </c>
      <c r="T514" s="284">
        <f t="shared" si="29"/>
        <v>0</v>
      </c>
      <c r="U514" s="284">
        <f t="shared" si="30"/>
        <v>0</v>
      </c>
      <c r="V514" s="284" t="str">
        <f t="shared" si="31"/>
        <v/>
      </c>
    </row>
    <row r="515" spans="19:22" ht="17.25" customHeight="1">
      <c r="S515" s="284" t="str">
        <f t="shared" si="28"/>
        <v/>
      </c>
      <c r="T515" s="284">
        <f t="shared" si="29"/>
        <v>0</v>
      </c>
      <c r="U515" s="284">
        <f t="shared" si="30"/>
        <v>0</v>
      </c>
      <c r="V515" s="284" t="str">
        <f t="shared" si="31"/>
        <v/>
      </c>
    </row>
    <row r="516" spans="19:22" ht="17.25" customHeight="1">
      <c r="S516" s="284" t="str">
        <f t="shared" si="28"/>
        <v/>
      </c>
      <c r="T516" s="284">
        <f t="shared" si="29"/>
        <v>0</v>
      </c>
      <c r="U516" s="284">
        <f t="shared" si="30"/>
        <v>0</v>
      </c>
      <c r="V516" s="284" t="str">
        <f t="shared" si="31"/>
        <v/>
      </c>
    </row>
    <row r="517" spans="19:22" ht="17.25" customHeight="1">
      <c r="S517" s="284" t="str">
        <f t="shared" si="28"/>
        <v/>
      </c>
      <c r="T517" s="284">
        <f t="shared" si="29"/>
        <v>0</v>
      </c>
      <c r="U517" s="284">
        <f t="shared" si="30"/>
        <v>0</v>
      </c>
      <c r="V517" s="284" t="str">
        <f t="shared" si="31"/>
        <v/>
      </c>
    </row>
    <row r="518" spans="19:22" ht="17.25" customHeight="1">
      <c r="S518" s="284" t="str">
        <f t="shared" si="28"/>
        <v/>
      </c>
      <c r="T518" s="284">
        <f t="shared" si="29"/>
        <v>0</v>
      </c>
      <c r="U518" s="284">
        <f t="shared" si="30"/>
        <v>0</v>
      </c>
      <c r="V518" s="284" t="str">
        <f t="shared" si="31"/>
        <v/>
      </c>
    </row>
    <row r="519" spans="19:22" ht="17.25" customHeight="1">
      <c r="S519" s="284" t="str">
        <f t="shared" ref="S519:S582" si="32">IF(INDEX(C519:O519,MATCH($X$11,$B$2:$R$2,0))="","",(INDEX(B519:N519,MATCH($X$11,$B$2:$R$2,0))&amp;INDEX(C519:O519,MATCH($X$11,$B$2:$R$2,0)))*1)</f>
        <v/>
      </c>
      <c r="T519" s="284">
        <f t="shared" ref="T519:T582" si="33">INDEX(D519:P519,MATCH($X$11,$B$2:$R$2,0))</f>
        <v>0</v>
      </c>
      <c r="U519" s="284">
        <f t="shared" ref="U519:U582" si="34">INDEX(E519:Q519,MATCH($X$11,$B$2:$R$2,0))</f>
        <v>0</v>
      </c>
      <c r="V519" s="284" t="str">
        <f t="shared" ref="V519:V582" si="35">IF(INDEX(F519:R519,MATCH($X$11,$B$2:$R$2,0))-0=0,"",INDEX(F519:R519,MATCH($X$11,$B$2:$R$2,0)))</f>
        <v/>
      </c>
    </row>
    <row r="520" spans="19:22" ht="17.25" customHeight="1">
      <c r="S520" s="284" t="str">
        <f t="shared" si="32"/>
        <v/>
      </c>
      <c r="T520" s="284">
        <f t="shared" si="33"/>
        <v>0</v>
      </c>
      <c r="U520" s="284">
        <f t="shared" si="34"/>
        <v>0</v>
      </c>
      <c r="V520" s="284" t="str">
        <f t="shared" si="35"/>
        <v/>
      </c>
    </row>
    <row r="521" spans="19:22" ht="17.25" customHeight="1">
      <c r="S521" s="284" t="str">
        <f t="shared" si="32"/>
        <v/>
      </c>
      <c r="T521" s="284">
        <f t="shared" si="33"/>
        <v>0</v>
      </c>
      <c r="U521" s="284">
        <f t="shared" si="34"/>
        <v>0</v>
      </c>
      <c r="V521" s="284" t="str">
        <f t="shared" si="35"/>
        <v/>
      </c>
    </row>
    <row r="522" spans="19:22" ht="17.25" customHeight="1">
      <c r="S522" s="284" t="str">
        <f t="shared" si="32"/>
        <v/>
      </c>
      <c r="T522" s="284">
        <f t="shared" si="33"/>
        <v>0</v>
      </c>
      <c r="U522" s="284">
        <f t="shared" si="34"/>
        <v>0</v>
      </c>
      <c r="V522" s="284" t="str">
        <f t="shared" si="35"/>
        <v/>
      </c>
    </row>
    <row r="523" spans="19:22" ht="17.25" customHeight="1">
      <c r="S523" s="284" t="str">
        <f t="shared" si="32"/>
        <v/>
      </c>
      <c r="T523" s="284">
        <f t="shared" si="33"/>
        <v>0</v>
      </c>
      <c r="U523" s="284">
        <f t="shared" si="34"/>
        <v>0</v>
      </c>
      <c r="V523" s="284" t="str">
        <f t="shared" si="35"/>
        <v/>
      </c>
    </row>
    <row r="524" spans="19:22" ht="17.25" customHeight="1">
      <c r="S524" s="284" t="str">
        <f t="shared" si="32"/>
        <v/>
      </c>
      <c r="T524" s="284">
        <f t="shared" si="33"/>
        <v>0</v>
      </c>
      <c r="U524" s="284">
        <f t="shared" si="34"/>
        <v>0</v>
      </c>
      <c r="V524" s="284" t="str">
        <f t="shared" si="35"/>
        <v/>
      </c>
    </row>
    <row r="525" spans="19:22" ht="17.25" customHeight="1">
      <c r="S525" s="284" t="str">
        <f t="shared" si="32"/>
        <v/>
      </c>
      <c r="T525" s="284">
        <f t="shared" si="33"/>
        <v>0</v>
      </c>
      <c r="U525" s="284">
        <f t="shared" si="34"/>
        <v>0</v>
      </c>
      <c r="V525" s="284" t="str">
        <f t="shared" si="35"/>
        <v/>
      </c>
    </row>
    <row r="526" spans="19:22" ht="17.25" customHeight="1">
      <c r="S526" s="284" t="str">
        <f t="shared" si="32"/>
        <v/>
      </c>
      <c r="T526" s="284">
        <f t="shared" si="33"/>
        <v>0</v>
      </c>
      <c r="U526" s="284">
        <f t="shared" si="34"/>
        <v>0</v>
      </c>
      <c r="V526" s="284" t="str">
        <f t="shared" si="35"/>
        <v/>
      </c>
    </row>
    <row r="527" spans="19:22" ht="17.25" customHeight="1">
      <c r="S527" s="284" t="str">
        <f t="shared" si="32"/>
        <v/>
      </c>
      <c r="T527" s="284">
        <f t="shared" si="33"/>
        <v>0</v>
      </c>
      <c r="U527" s="284">
        <f t="shared" si="34"/>
        <v>0</v>
      </c>
      <c r="V527" s="284" t="str">
        <f t="shared" si="35"/>
        <v/>
      </c>
    </row>
    <row r="528" spans="19:22" ht="17.25" customHeight="1">
      <c r="S528" s="284" t="str">
        <f t="shared" si="32"/>
        <v/>
      </c>
      <c r="T528" s="284">
        <f t="shared" si="33"/>
        <v>0</v>
      </c>
      <c r="U528" s="284">
        <f t="shared" si="34"/>
        <v>0</v>
      </c>
      <c r="V528" s="284" t="str">
        <f t="shared" si="35"/>
        <v/>
      </c>
    </row>
    <row r="529" spans="19:22" ht="17.25" customHeight="1">
      <c r="S529" s="284" t="str">
        <f t="shared" si="32"/>
        <v/>
      </c>
      <c r="T529" s="284">
        <f t="shared" si="33"/>
        <v>0</v>
      </c>
      <c r="U529" s="284">
        <f t="shared" si="34"/>
        <v>0</v>
      </c>
      <c r="V529" s="284" t="str">
        <f t="shared" si="35"/>
        <v/>
      </c>
    </row>
    <row r="530" spans="19:22" ht="17.25" customHeight="1">
      <c r="S530" s="284" t="str">
        <f t="shared" si="32"/>
        <v/>
      </c>
      <c r="T530" s="284">
        <f t="shared" si="33"/>
        <v>0</v>
      </c>
      <c r="U530" s="284">
        <f t="shared" si="34"/>
        <v>0</v>
      </c>
      <c r="V530" s="284" t="str">
        <f t="shared" si="35"/>
        <v/>
      </c>
    </row>
    <row r="531" spans="19:22" ht="17.25" customHeight="1">
      <c r="S531" s="284" t="str">
        <f t="shared" si="32"/>
        <v/>
      </c>
      <c r="T531" s="284">
        <f t="shared" si="33"/>
        <v>0</v>
      </c>
      <c r="U531" s="284">
        <f t="shared" si="34"/>
        <v>0</v>
      </c>
      <c r="V531" s="284" t="str">
        <f t="shared" si="35"/>
        <v/>
      </c>
    </row>
    <row r="532" spans="19:22" ht="17.25" customHeight="1">
      <c r="S532" s="284" t="str">
        <f t="shared" si="32"/>
        <v/>
      </c>
      <c r="T532" s="284">
        <f t="shared" si="33"/>
        <v>0</v>
      </c>
      <c r="U532" s="284">
        <f t="shared" si="34"/>
        <v>0</v>
      </c>
      <c r="V532" s="284" t="str">
        <f t="shared" si="35"/>
        <v/>
      </c>
    </row>
    <row r="533" spans="19:22" ht="17.25" customHeight="1">
      <c r="S533" s="284" t="str">
        <f t="shared" si="32"/>
        <v/>
      </c>
      <c r="T533" s="284">
        <f t="shared" si="33"/>
        <v>0</v>
      </c>
      <c r="U533" s="284">
        <f t="shared" si="34"/>
        <v>0</v>
      </c>
      <c r="V533" s="284" t="str">
        <f t="shared" si="35"/>
        <v/>
      </c>
    </row>
    <row r="534" spans="19:22" ht="17.25" customHeight="1">
      <c r="S534" s="284" t="str">
        <f t="shared" si="32"/>
        <v/>
      </c>
      <c r="T534" s="284">
        <f t="shared" si="33"/>
        <v>0</v>
      </c>
      <c r="U534" s="284">
        <f t="shared" si="34"/>
        <v>0</v>
      </c>
      <c r="V534" s="284" t="str">
        <f t="shared" si="35"/>
        <v/>
      </c>
    </row>
    <row r="535" spans="19:22" ht="17.25" customHeight="1">
      <c r="S535" s="284" t="str">
        <f t="shared" si="32"/>
        <v/>
      </c>
      <c r="T535" s="284">
        <f t="shared" si="33"/>
        <v>0</v>
      </c>
      <c r="U535" s="284">
        <f t="shared" si="34"/>
        <v>0</v>
      </c>
      <c r="V535" s="284" t="str">
        <f t="shared" si="35"/>
        <v/>
      </c>
    </row>
    <row r="536" spans="19:22" ht="17.25" customHeight="1">
      <c r="S536" s="284" t="str">
        <f t="shared" si="32"/>
        <v/>
      </c>
      <c r="T536" s="284">
        <f t="shared" si="33"/>
        <v>0</v>
      </c>
      <c r="U536" s="284">
        <f t="shared" si="34"/>
        <v>0</v>
      </c>
      <c r="V536" s="284" t="str">
        <f t="shared" si="35"/>
        <v/>
      </c>
    </row>
    <row r="537" spans="19:22" ht="17.25" customHeight="1">
      <c r="S537" s="284" t="str">
        <f t="shared" si="32"/>
        <v/>
      </c>
      <c r="T537" s="284">
        <f t="shared" si="33"/>
        <v>0</v>
      </c>
      <c r="U537" s="284">
        <f t="shared" si="34"/>
        <v>0</v>
      </c>
      <c r="V537" s="284" t="str">
        <f t="shared" si="35"/>
        <v/>
      </c>
    </row>
    <row r="538" spans="19:22" ht="17.25" customHeight="1">
      <c r="S538" s="284" t="str">
        <f t="shared" si="32"/>
        <v/>
      </c>
      <c r="T538" s="284">
        <f t="shared" si="33"/>
        <v>0</v>
      </c>
      <c r="U538" s="284">
        <f t="shared" si="34"/>
        <v>0</v>
      </c>
      <c r="V538" s="284" t="str">
        <f t="shared" si="35"/>
        <v/>
      </c>
    </row>
    <row r="539" spans="19:22" ht="17.25" customHeight="1">
      <c r="S539" s="284" t="str">
        <f t="shared" si="32"/>
        <v/>
      </c>
      <c r="T539" s="284">
        <f t="shared" si="33"/>
        <v>0</v>
      </c>
      <c r="U539" s="284">
        <f t="shared" si="34"/>
        <v>0</v>
      </c>
      <c r="V539" s="284" t="str">
        <f t="shared" si="35"/>
        <v/>
      </c>
    </row>
    <row r="540" spans="19:22" ht="17.25" customHeight="1">
      <c r="S540" s="284" t="str">
        <f t="shared" si="32"/>
        <v/>
      </c>
      <c r="T540" s="284">
        <f t="shared" si="33"/>
        <v>0</v>
      </c>
      <c r="U540" s="284">
        <f t="shared" si="34"/>
        <v>0</v>
      </c>
      <c r="V540" s="284" t="str">
        <f t="shared" si="35"/>
        <v/>
      </c>
    </row>
    <row r="541" spans="19:22" ht="17.25" customHeight="1">
      <c r="S541" s="284" t="str">
        <f t="shared" si="32"/>
        <v/>
      </c>
      <c r="T541" s="284">
        <f t="shared" si="33"/>
        <v>0</v>
      </c>
      <c r="U541" s="284">
        <f t="shared" si="34"/>
        <v>0</v>
      </c>
      <c r="V541" s="284" t="str">
        <f t="shared" si="35"/>
        <v/>
      </c>
    </row>
    <row r="542" spans="19:22" ht="17.25" customHeight="1">
      <c r="S542" s="284" t="str">
        <f t="shared" si="32"/>
        <v/>
      </c>
      <c r="T542" s="284">
        <f t="shared" si="33"/>
        <v>0</v>
      </c>
      <c r="U542" s="284">
        <f t="shared" si="34"/>
        <v>0</v>
      </c>
      <c r="V542" s="284" t="str">
        <f t="shared" si="35"/>
        <v/>
      </c>
    </row>
    <row r="543" spans="19:22" ht="17.25" customHeight="1">
      <c r="S543" s="284" t="str">
        <f t="shared" si="32"/>
        <v/>
      </c>
      <c r="T543" s="284">
        <f t="shared" si="33"/>
        <v>0</v>
      </c>
      <c r="U543" s="284">
        <f t="shared" si="34"/>
        <v>0</v>
      </c>
      <c r="V543" s="284" t="str">
        <f t="shared" si="35"/>
        <v/>
      </c>
    </row>
    <row r="544" spans="19:22" ht="17.25" customHeight="1">
      <c r="S544" s="284" t="str">
        <f t="shared" si="32"/>
        <v/>
      </c>
      <c r="T544" s="284">
        <f t="shared" si="33"/>
        <v>0</v>
      </c>
      <c r="U544" s="284">
        <f t="shared" si="34"/>
        <v>0</v>
      </c>
      <c r="V544" s="284" t="str">
        <f t="shared" si="35"/>
        <v/>
      </c>
    </row>
    <row r="545" spans="19:22" ht="17.25" customHeight="1">
      <c r="S545" s="284" t="str">
        <f t="shared" si="32"/>
        <v/>
      </c>
      <c r="T545" s="284">
        <f t="shared" si="33"/>
        <v>0</v>
      </c>
      <c r="U545" s="284">
        <f t="shared" si="34"/>
        <v>0</v>
      </c>
      <c r="V545" s="284" t="str">
        <f t="shared" si="35"/>
        <v/>
      </c>
    </row>
    <row r="546" spans="19:22" ht="17.25" customHeight="1">
      <c r="S546" s="284" t="str">
        <f t="shared" si="32"/>
        <v/>
      </c>
      <c r="T546" s="284">
        <f t="shared" si="33"/>
        <v>0</v>
      </c>
      <c r="U546" s="284">
        <f t="shared" si="34"/>
        <v>0</v>
      </c>
      <c r="V546" s="284" t="str">
        <f t="shared" si="35"/>
        <v/>
      </c>
    </row>
    <row r="547" spans="19:22" ht="17.25" customHeight="1">
      <c r="S547" s="284" t="str">
        <f t="shared" si="32"/>
        <v/>
      </c>
      <c r="T547" s="284">
        <f t="shared" si="33"/>
        <v>0</v>
      </c>
      <c r="U547" s="284">
        <f t="shared" si="34"/>
        <v>0</v>
      </c>
      <c r="V547" s="284" t="str">
        <f t="shared" si="35"/>
        <v/>
      </c>
    </row>
    <row r="548" spans="19:22" ht="17.25" customHeight="1">
      <c r="S548" s="284" t="str">
        <f t="shared" si="32"/>
        <v/>
      </c>
      <c r="T548" s="284">
        <f t="shared" si="33"/>
        <v>0</v>
      </c>
      <c r="U548" s="284">
        <f t="shared" si="34"/>
        <v>0</v>
      </c>
      <c r="V548" s="284" t="str">
        <f t="shared" si="35"/>
        <v/>
      </c>
    </row>
    <row r="549" spans="19:22" ht="17.25" customHeight="1">
      <c r="S549" s="284" t="str">
        <f t="shared" si="32"/>
        <v/>
      </c>
      <c r="T549" s="284">
        <f t="shared" si="33"/>
        <v>0</v>
      </c>
      <c r="U549" s="284">
        <f t="shared" si="34"/>
        <v>0</v>
      </c>
      <c r="V549" s="284" t="str">
        <f t="shared" si="35"/>
        <v/>
      </c>
    </row>
    <row r="550" spans="19:22" ht="17.25" customHeight="1">
      <c r="S550" s="284" t="str">
        <f t="shared" si="32"/>
        <v/>
      </c>
      <c r="T550" s="284">
        <f t="shared" si="33"/>
        <v>0</v>
      </c>
      <c r="U550" s="284">
        <f t="shared" si="34"/>
        <v>0</v>
      </c>
      <c r="V550" s="284" t="str">
        <f t="shared" si="35"/>
        <v/>
      </c>
    </row>
    <row r="551" spans="19:22" ht="17.25" customHeight="1">
      <c r="S551" s="284" t="str">
        <f t="shared" si="32"/>
        <v/>
      </c>
      <c r="T551" s="284">
        <f t="shared" si="33"/>
        <v>0</v>
      </c>
      <c r="U551" s="284">
        <f t="shared" si="34"/>
        <v>0</v>
      </c>
      <c r="V551" s="284" t="str">
        <f t="shared" si="35"/>
        <v/>
      </c>
    </row>
    <row r="552" spans="19:22" ht="17.25" customHeight="1">
      <c r="S552" s="284" t="str">
        <f t="shared" si="32"/>
        <v/>
      </c>
      <c r="T552" s="284">
        <f t="shared" si="33"/>
        <v>0</v>
      </c>
      <c r="U552" s="284">
        <f t="shared" si="34"/>
        <v>0</v>
      </c>
      <c r="V552" s="284" t="str">
        <f t="shared" si="35"/>
        <v/>
      </c>
    </row>
    <row r="553" spans="19:22" ht="17.25" customHeight="1">
      <c r="S553" s="284" t="str">
        <f t="shared" si="32"/>
        <v/>
      </c>
      <c r="T553" s="284">
        <f t="shared" si="33"/>
        <v>0</v>
      </c>
      <c r="U553" s="284">
        <f t="shared" si="34"/>
        <v>0</v>
      </c>
      <c r="V553" s="284" t="str">
        <f t="shared" si="35"/>
        <v/>
      </c>
    </row>
    <row r="554" spans="19:22" ht="17.25" customHeight="1">
      <c r="S554" s="284" t="str">
        <f t="shared" si="32"/>
        <v/>
      </c>
      <c r="T554" s="284">
        <f t="shared" si="33"/>
        <v>0</v>
      </c>
      <c r="U554" s="284">
        <f t="shared" si="34"/>
        <v>0</v>
      </c>
      <c r="V554" s="284" t="str">
        <f t="shared" si="35"/>
        <v/>
      </c>
    </row>
    <row r="555" spans="19:22" ht="17.25" customHeight="1">
      <c r="S555" s="284" t="str">
        <f t="shared" si="32"/>
        <v/>
      </c>
      <c r="T555" s="284">
        <f t="shared" si="33"/>
        <v>0</v>
      </c>
      <c r="U555" s="284">
        <f t="shared" si="34"/>
        <v>0</v>
      </c>
      <c r="V555" s="284" t="str">
        <f t="shared" si="35"/>
        <v/>
      </c>
    </row>
    <row r="556" spans="19:22" ht="17.25" customHeight="1">
      <c r="S556" s="284" t="str">
        <f t="shared" si="32"/>
        <v/>
      </c>
      <c r="T556" s="284">
        <f t="shared" si="33"/>
        <v>0</v>
      </c>
      <c r="U556" s="284">
        <f t="shared" si="34"/>
        <v>0</v>
      </c>
      <c r="V556" s="284" t="str">
        <f t="shared" si="35"/>
        <v/>
      </c>
    </row>
    <row r="557" spans="19:22" ht="17.25" customHeight="1">
      <c r="S557" s="284" t="str">
        <f t="shared" si="32"/>
        <v/>
      </c>
      <c r="T557" s="284">
        <f t="shared" si="33"/>
        <v>0</v>
      </c>
      <c r="U557" s="284">
        <f t="shared" si="34"/>
        <v>0</v>
      </c>
      <c r="V557" s="284" t="str">
        <f t="shared" si="35"/>
        <v/>
      </c>
    </row>
    <row r="558" spans="19:22" ht="17.25" customHeight="1">
      <c r="S558" s="284" t="str">
        <f t="shared" si="32"/>
        <v/>
      </c>
      <c r="T558" s="284">
        <f t="shared" si="33"/>
        <v>0</v>
      </c>
      <c r="U558" s="284">
        <f t="shared" si="34"/>
        <v>0</v>
      </c>
      <c r="V558" s="284" t="str">
        <f t="shared" si="35"/>
        <v/>
      </c>
    </row>
    <row r="559" spans="19:22" ht="17.25" customHeight="1">
      <c r="S559" s="284" t="str">
        <f t="shared" si="32"/>
        <v/>
      </c>
      <c r="T559" s="284">
        <f t="shared" si="33"/>
        <v>0</v>
      </c>
      <c r="U559" s="284">
        <f t="shared" si="34"/>
        <v>0</v>
      </c>
      <c r="V559" s="284" t="str">
        <f t="shared" si="35"/>
        <v/>
      </c>
    </row>
    <row r="560" spans="19:22" ht="17.25" customHeight="1">
      <c r="S560" s="284" t="str">
        <f t="shared" si="32"/>
        <v/>
      </c>
      <c r="T560" s="284">
        <f t="shared" si="33"/>
        <v>0</v>
      </c>
      <c r="U560" s="284">
        <f t="shared" si="34"/>
        <v>0</v>
      </c>
      <c r="V560" s="284" t="str">
        <f t="shared" si="35"/>
        <v/>
      </c>
    </row>
    <row r="561" spans="19:22" ht="17.25" customHeight="1">
      <c r="S561" s="284" t="str">
        <f t="shared" si="32"/>
        <v/>
      </c>
      <c r="T561" s="284">
        <f t="shared" si="33"/>
        <v>0</v>
      </c>
      <c r="U561" s="284">
        <f t="shared" si="34"/>
        <v>0</v>
      </c>
      <c r="V561" s="284" t="str">
        <f t="shared" si="35"/>
        <v/>
      </c>
    </row>
    <row r="562" spans="19:22" ht="17.25" customHeight="1">
      <c r="S562" s="284" t="str">
        <f t="shared" si="32"/>
        <v/>
      </c>
      <c r="T562" s="284">
        <f t="shared" si="33"/>
        <v>0</v>
      </c>
      <c r="U562" s="284">
        <f t="shared" si="34"/>
        <v>0</v>
      </c>
      <c r="V562" s="284" t="str">
        <f t="shared" si="35"/>
        <v/>
      </c>
    </row>
    <row r="563" spans="19:22" ht="17.25" customHeight="1">
      <c r="S563" s="284" t="str">
        <f t="shared" si="32"/>
        <v/>
      </c>
      <c r="T563" s="284">
        <f t="shared" si="33"/>
        <v>0</v>
      </c>
      <c r="U563" s="284">
        <f t="shared" si="34"/>
        <v>0</v>
      </c>
      <c r="V563" s="284" t="str">
        <f t="shared" si="35"/>
        <v/>
      </c>
    </row>
    <row r="564" spans="19:22" ht="17.25" customHeight="1">
      <c r="S564" s="284" t="str">
        <f t="shared" si="32"/>
        <v/>
      </c>
      <c r="T564" s="284">
        <f t="shared" si="33"/>
        <v>0</v>
      </c>
      <c r="U564" s="284">
        <f t="shared" si="34"/>
        <v>0</v>
      </c>
      <c r="V564" s="284" t="str">
        <f t="shared" si="35"/>
        <v/>
      </c>
    </row>
    <row r="565" spans="19:22" ht="17.25" customHeight="1">
      <c r="S565" s="284" t="str">
        <f t="shared" si="32"/>
        <v/>
      </c>
      <c r="T565" s="284">
        <f t="shared" si="33"/>
        <v>0</v>
      </c>
      <c r="U565" s="284">
        <f t="shared" si="34"/>
        <v>0</v>
      </c>
      <c r="V565" s="284" t="str">
        <f t="shared" si="35"/>
        <v/>
      </c>
    </row>
    <row r="566" spans="19:22" ht="17.25" customHeight="1">
      <c r="S566" s="284" t="str">
        <f t="shared" si="32"/>
        <v/>
      </c>
      <c r="T566" s="284">
        <f t="shared" si="33"/>
        <v>0</v>
      </c>
      <c r="U566" s="284">
        <f t="shared" si="34"/>
        <v>0</v>
      </c>
      <c r="V566" s="284" t="str">
        <f t="shared" si="35"/>
        <v/>
      </c>
    </row>
    <row r="567" spans="19:22" ht="17.25" customHeight="1">
      <c r="S567" s="284" t="str">
        <f t="shared" si="32"/>
        <v/>
      </c>
      <c r="T567" s="284">
        <f t="shared" si="33"/>
        <v>0</v>
      </c>
      <c r="U567" s="284">
        <f t="shared" si="34"/>
        <v>0</v>
      </c>
      <c r="V567" s="284" t="str">
        <f t="shared" si="35"/>
        <v/>
      </c>
    </row>
    <row r="568" spans="19:22" ht="17.25" customHeight="1">
      <c r="S568" s="284" t="str">
        <f t="shared" si="32"/>
        <v/>
      </c>
      <c r="T568" s="284">
        <f t="shared" si="33"/>
        <v>0</v>
      </c>
      <c r="U568" s="284">
        <f t="shared" si="34"/>
        <v>0</v>
      </c>
      <c r="V568" s="284" t="str">
        <f t="shared" si="35"/>
        <v/>
      </c>
    </row>
    <row r="569" spans="19:22" ht="17.25" customHeight="1">
      <c r="S569" s="284" t="str">
        <f t="shared" si="32"/>
        <v/>
      </c>
      <c r="T569" s="284">
        <f t="shared" si="33"/>
        <v>0</v>
      </c>
      <c r="U569" s="284">
        <f t="shared" si="34"/>
        <v>0</v>
      </c>
      <c r="V569" s="284" t="str">
        <f t="shared" si="35"/>
        <v/>
      </c>
    </row>
    <row r="570" spans="19:22" ht="17.25" customHeight="1">
      <c r="S570" s="284" t="str">
        <f t="shared" si="32"/>
        <v/>
      </c>
      <c r="T570" s="284">
        <f t="shared" si="33"/>
        <v>0</v>
      </c>
      <c r="U570" s="284">
        <f t="shared" si="34"/>
        <v>0</v>
      </c>
      <c r="V570" s="284" t="str">
        <f t="shared" si="35"/>
        <v/>
      </c>
    </row>
    <row r="571" spans="19:22" ht="17.25" customHeight="1">
      <c r="S571" s="284" t="str">
        <f t="shared" si="32"/>
        <v/>
      </c>
      <c r="T571" s="284">
        <f t="shared" si="33"/>
        <v>0</v>
      </c>
      <c r="U571" s="284">
        <f t="shared" si="34"/>
        <v>0</v>
      </c>
      <c r="V571" s="284" t="str">
        <f t="shared" si="35"/>
        <v/>
      </c>
    </row>
    <row r="572" spans="19:22" ht="17.25" customHeight="1">
      <c r="S572" s="284" t="str">
        <f t="shared" si="32"/>
        <v/>
      </c>
      <c r="T572" s="284">
        <f t="shared" si="33"/>
        <v>0</v>
      </c>
      <c r="U572" s="284">
        <f t="shared" si="34"/>
        <v>0</v>
      </c>
      <c r="V572" s="284" t="str">
        <f t="shared" si="35"/>
        <v/>
      </c>
    </row>
    <row r="573" spans="19:22" ht="17.25" customHeight="1">
      <c r="S573" s="284" t="str">
        <f t="shared" si="32"/>
        <v/>
      </c>
      <c r="T573" s="284">
        <f t="shared" si="33"/>
        <v>0</v>
      </c>
      <c r="U573" s="284">
        <f t="shared" si="34"/>
        <v>0</v>
      </c>
      <c r="V573" s="284" t="str">
        <f t="shared" si="35"/>
        <v/>
      </c>
    </row>
    <row r="574" spans="19:22" ht="17.25" customHeight="1">
      <c r="S574" s="284" t="str">
        <f t="shared" si="32"/>
        <v/>
      </c>
      <c r="T574" s="284">
        <f t="shared" si="33"/>
        <v>0</v>
      </c>
      <c r="U574" s="284">
        <f t="shared" si="34"/>
        <v>0</v>
      </c>
      <c r="V574" s="284" t="str">
        <f t="shared" si="35"/>
        <v/>
      </c>
    </row>
    <row r="575" spans="19:22" ht="17.25" customHeight="1">
      <c r="S575" s="284" t="str">
        <f t="shared" si="32"/>
        <v/>
      </c>
      <c r="T575" s="284">
        <f t="shared" si="33"/>
        <v>0</v>
      </c>
      <c r="U575" s="284">
        <f t="shared" si="34"/>
        <v>0</v>
      </c>
      <c r="V575" s="284" t="str">
        <f t="shared" si="35"/>
        <v/>
      </c>
    </row>
    <row r="576" spans="19:22" ht="17.25" customHeight="1">
      <c r="S576" s="284" t="str">
        <f t="shared" si="32"/>
        <v/>
      </c>
      <c r="T576" s="284">
        <f t="shared" si="33"/>
        <v>0</v>
      </c>
      <c r="U576" s="284">
        <f t="shared" si="34"/>
        <v>0</v>
      </c>
      <c r="V576" s="284" t="str">
        <f t="shared" si="35"/>
        <v/>
      </c>
    </row>
    <row r="577" spans="19:22" ht="17.25" customHeight="1">
      <c r="S577" s="284" t="str">
        <f t="shared" si="32"/>
        <v/>
      </c>
      <c r="T577" s="284">
        <f t="shared" si="33"/>
        <v>0</v>
      </c>
      <c r="U577" s="284">
        <f t="shared" si="34"/>
        <v>0</v>
      </c>
      <c r="V577" s="284" t="str">
        <f t="shared" si="35"/>
        <v/>
      </c>
    </row>
    <row r="578" spans="19:22" ht="17.25" customHeight="1">
      <c r="S578" s="284" t="str">
        <f t="shared" si="32"/>
        <v/>
      </c>
      <c r="T578" s="284">
        <f t="shared" si="33"/>
        <v>0</v>
      </c>
      <c r="U578" s="284">
        <f t="shared" si="34"/>
        <v>0</v>
      </c>
      <c r="V578" s="284" t="str">
        <f t="shared" si="35"/>
        <v/>
      </c>
    </row>
    <row r="579" spans="19:22" ht="17.25" customHeight="1">
      <c r="S579" s="284" t="str">
        <f t="shared" si="32"/>
        <v/>
      </c>
      <c r="T579" s="284">
        <f t="shared" si="33"/>
        <v>0</v>
      </c>
      <c r="U579" s="284">
        <f t="shared" si="34"/>
        <v>0</v>
      </c>
      <c r="V579" s="284" t="str">
        <f t="shared" si="35"/>
        <v/>
      </c>
    </row>
    <row r="580" spans="19:22" ht="17.25" customHeight="1">
      <c r="S580" s="284" t="str">
        <f t="shared" si="32"/>
        <v/>
      </c>
      <c r="T580" s="284">
        <f t="shared" si="33"/>
        <v>0</v>
      </c>
      <c r="U580" s="284">
        <f t="shared" si="34"/>
        <v>0</v>
      </c>
      <c r="V580" s="284" t="str">
        <f t="shared" si="35"/>
        <v/>
      </c>
    </row>
    <row r="581" spans="19:22" ht="17.25" customHeight="1">
      <c r="S581" s="284" t="str">
        <f t="shared" si="32"/>
        <v/>
      </c>
      <c r="T581" s="284">
        <f t="shared" si="33"/>
        <v>0</v>
      </c>
      <c r="U581" s="284">
        <f t="shared" si="34"/>
        <v>0</v>
      </c>
      <c r="V581" s="284" t="str">
        <f t="shared" si="35"/>
        <v/>
      </c>
    </row>
    <row r="582" spans="19:22" ht="17.25" customHeight="1">
      <c r="S582" s="284" t="str">
        <f t="shared" si="32"/>
        <v/>
      </c>
      <c r="T582" s="284">
        <f t="shared" si="33"/>
        <v>0</v>
      </c>
      <c r="U582" s="284">
        <f t="shared" si="34"/>
        <v>0</v>
      </c>
      <c r="V582" s="284" t="str">
        <f t="shared" si="35"/>
        <v/>
      </c>
    </row>
    <row r="583" spans="19:22" ht="17.25" customHeight="1">
      <c r="S583" s="284" t="str">
        <f t="shared" ref="S583:S646" si="36">IF(INDEX(C583:O583,MATCH($X$11,$B$2:$R$2,0))="","",(INDEX(B583:N583,MATCH($X$11,$B$2:$R$2,0))&amp;INDEX(C583:O583,MATCH($X$11,$B$2:$R$2,0)))*1)</f>
        <v/>
      </c>
      <c r="T583" s="284">
        <f t="shared" ref="T583:T646" si="37">INDEX(D583:P583,MATCH($X$11,$B$2:$R$2,0))</f>
        <v>0</v>
      </c>
      <c r="U583" s="284">
        <f t="shared" ref="U583:U646" si="38">INDEX(E583:Q583,MATCH($X$11,$B$2:$R$2,0))</f>
        <v>0</v>
      </c>
      <c r="V583" s="284" t="str">
        <f t="shared" ref="V583:V646" si="39">IF(INDEX(F583:R583,MATCH($X$11,$B$2:$R$2,0))-0=0,"",INDEX(F583:R583,MATCH($X$11,$B$2:$R$2,0)))</f>
        <v/>
      </c>
    </row>
    <row r="584" spans="19:22" ht="17.25" customHeight="1">
      <c r="S584" s="284" t="str">
        <f t="shared" si="36"/>
        <v/>
      </c>
      <c r="T584" s="284">
        <f t="shared" si="37"/>
        <v>0</v>
      </c>
      <c r="U584" s="284">
        <f t="shared" si="38"/>
        <v>0</v>
      </c>
      <c r="V584" s="284" t="str">
        <f t="shared" si="39"/>
        <v/>
      </c>
    </row>
    <row r="585" spans="19:22" ht="17.25" customHeight="1">
      <c r="S585" s="284" t="str">
        <f t="shared" si="36"/>
        <v/>
      </c>
      <c r="T585" s="284">
        <f t="shared" si="37"/>
        <v>0</v>
      </c>
      <c r="U585" s="284">
        <f t="shared" si="38"/>
        <v>0</v>
      </c>
      <c r="V585" s="284" t="str">
        <f t="shared" si="39"/>
        <v/>
      </c>
    </row>
    <row r="586" spans="19:22" ht="17.25" customHeight="1">
      <c r="S586" s="284" t="str">
        <f t="shared" si="36"/>
        <v/>
      </c>
      <c r="T586" s="284">
        <f t="shared" si="37"/>
        <v>0</v>
      </c>
      <c r="U586" s="284">
        <f t="shared" si="38"/>
        <v>0</v>
      </c>
      <c r="V586" s="284" t="str">
        <f t="shared" si="39"/>
        <v/>
      </c>
    </row>
    <row r="587" spans="19:22" ht="17.25" customHeight="1">
      <c r="S587" s="284" t="str">
        <f t="shared" si="36"/>
        <v/>
      </c>
      <c r="T587" s="284">
        <f t="shared" si="37"/>
        <v>0</v>
      </c>
      <c r="U587" s="284">
        <f t="shared" si="38"/>
        <v>0</v>
      </c>
      <c r="V587" s="284" t="str">
        <f t="shared" si="39"/>
        <v/>
      </c>
    </row>
    <row r="588" spans="19:22" ht="17.25" customHeight="1">
      <c r="S588" s="284" t="str">
        <f t="shared" si="36"/>
        <v/>
      </c>
      <c r="T588" s="284">
        <f t="shared" si="37"/>
        <v>0</v>
      </c>
      <c r="U588" s="284">
        <f t="shared" si="38"/>
        <v>0</v>
      </c>
      <c r="V588" s="284" t="str">
        <f t="shared" si="39"/>
        <v/>
      </c>
    </row>
    <row r="589" spans="19:22" ht="17.25" customHeight="1">
      <c r="S589" s="284" t="str">
        <f t="shared" si="36"/>
        <v/>
      </c>
      <c r="T589" s="284">
        <f t="shared" si="37"/>
        <v>0</v>
      </c>
      <c r="U589" s="284">
        <f t="shared" si="38"/>
        <v>0</v>
      </c>
      <c r="V589" s="284" t="str">
        <f t="shared" si="39"/>
        <v/>
      </c>
    </row>
    <row r="590" spans="19:22" ht="17.25" customHeight="1">
      <c r="S590" s="284" t="str">
        <f t="shared" si="36"/>
        <v/>
      </c>
      <c r="T590" s="284">
        <f t="shared" si="37"/>
        <v>0</v>
      </c>
      <c r="U590" s="284">
        <f t="shared" si="38"/>
        <v>0</v>
      </c>
      <c r="V590" s="284" t="str">
        <f t="shared" si="39"/>
        <v/>
      </c>
    </row>
    <row r="591" spans="19:22" ht="17.25" customHeight="1">
      <c r="S591" s="284" t="str">
        <f t="shared" si="36"/>
        <v/>
      </c>
      <c r="T591" s="284">
        <f t="shared" si="37"/>
        <v>0</v>
      </c>
      <c r="U591" s="284">
        <f t="shared" si="38"/>
        <v>0</v>
      </c>
      <c r="V591" s="284" t="str">
        <f t="shared" si="39"/>
        <v/>
      </c>
    </row>
    <row r="592" spans="19:22" ht="17.25" customHeight="1">
      <c r="S592" s="284" t="str">
        <f t="shared" si="36"/>
        <v/>
      </c>
      <c r="T592" s="284">
        <f t="shared" si="37"/>
        <v>0</v>
      </c>
      <c r="U592" s="284">
        <f t="shared" si="38"/>
        <v>0</v>
      </c>
      <c r="V592" s="284" t="str">
        <f t="shared" si="39"/>
        <v/>
      </c>
    </row>
    <row r="593" spans="19:22" ht="17.25" customHeight="1">
      <c r="S593" s="284" t="str">
        <f t="shared" si="36"/>
        <v/>
      </c>
      <c r="T593" s="284">
        <f t="shared" si="37"/>
        <v>0</v>
      </c>
      <c r="U593" s="284">
        <f t="shared" si="38"/>
        <v>0</v>
      </c>
      <c r="V593" s="284" t="str">
        <f t="shared" si="39"/>
        <v/>
      </c>
    </row>
    <row r="594" spans="19:22" ht="17.25" customHeight="1">
      <c r="S594" s="284" t="str">
        <f t="shared" si="36"/>
        <v/>
      </c>
      <c r="T594" s="284">
        <f t="shared" si="37"/>
        <v>0</v>
      </c>
      <c r="U594" s="284">
        <f t="shared" si="38"/>
        <v>0</v>
      </c>
      <c r="V594" s="284" t="str">
        <f t="shared" si="39"/>
        <v/>
      </c>
    </row>
    <row r="595" spans="19:22" ht="17.25" customHeight="1">
      <c r="S595" s="284" t="str">
        <f t="shared" si="36"/>
        <v/>
      </c>
      <c r="T595" s="284">
        <f t="shared" si="37"/>
        <v>0</v>
      </c>
      <c r="U595" s="284">
        <f t="shared" si="38"/>
        <v>0</v>
      </c>
      <c r="V595" s="284" t="str">
        <f t="shared" si="39"/>
        <v/>
      </c>
    </row>
    <row r="596" spans="19:22" ht="17.25" customHeight="1">
      <c r="S596" s="284" t="str">
        <f t="shared" si="36"/>
        <v/>
      </c>
      <c r="T596" s="284">
        <f t="shared" si="37"/>
        <v>0</v>
      </c>
      <c r="U596" s="284">
        <f t="shared" si="38"/>
        <v>0</v>
      </c>
      <c r="V596" s="284" t="str">
        <f t="shared" si="39"/>
        <v/>
      </c>
    </row>
    <row r="597" spans="19:22" ht="17.25" customHeight="1">
      <c r="S597" s="284" t="str">
        <f t="shared" si="36"/>
        <v/>
      </c>
      <c r="T597" s="284">
        <f t="shared" si="37"/>
        <v>0</v>
      </c>
      <c r="U597" s="284">
        <f t="shared" si="38"/>
        <v>0</v>
      </c>
      <c r="V597" s="284" t="str">
        <f t="shared" si="39"/>
        <v/>
      </c>
    </row>
    <row r="598" spans="19:22" ht="17.25" customHeight="1">
      <c r="S598" s="284" t="str">
        <f t="shared" si="36"/>
        <v/>
      </c>
      <c r="T598" s="284">
        <f t="shared" si="37"/>
        <v>0</v>
      </c>
      <c r="U598" s="284">
        <f t="shared" si="38"/>
        <v>0</v>
      </c>
      <c r="V598" s="284" t="str">
        <f t="shared" si="39"/>
        <v/>
      </c>
    </row>
    <row r="599" spans="19:22" ht="17.25" customHeight="1">
      <c r="S599" s="284" t="str">
        <f t="shared" si="36"/>
        <v/>
      </c>
      <c r="T599" s="284">
        <f t="shared" si="37"/>
        <v>0</v>
      </c>
      <c r="U599" s="284">
        <f t="shared" si="38"/>
        <v>0</v>
      </c>
      <c r="V599" s="284" t="str">
        <f t="shared" si="39"/>
        <v/>
      </c>
    </row>
    <row r="600" spans="19:22" ht="17.25" customHeight="1">
      <c r="S600" s="284" t="str">
        <f t="shared" si="36"/>
        <v/>
      </c>
      <c r="T600" s="284">
        <f t="shared" si="37"/>
        <v>0</v>
      </c>
      <c r="U600" s="284">
        <f t="shared" si="38"/>
        <v>0</v>
      </c>
      <c r="V600" s="284" t="str">
        <f t="shared" si="39"/>
        <v/>
      </c>
    </row>
    <row r="601" spans="19:22" ht="17.25" customHeight="1">
      <c r="S601" s="284" t="str">
        <f t="shared" si="36"/>
        <v/>
      </c>
      <c r="T601" s="284">
        <f t="shared" si="37"/>
        <v>0</v>
      </c>
      <c r="U601" s="284">
        <f t="shared" si="38"/>
        <v>0</v>
      </c>
      <c r="V601" s="284" t="str">
        <f t="shared" si="39"/>
        <v/>
      </c>
    </row>
    <row r="602" spans="19:22" ht="17.25" customHeight="1">
      <c r="S602" s="284" t="str">
        <f t="shared" si="36"/>
        <v/>
      </c>
      <c r="T602" s="284">
        <f t="shared" si="37"/>
        <v>0</v>
      </c>
      <c r="U602" s="284">
        <f t="shared" si="38"/>
        <v>0</v>
      </c>
      <c r="V602" s="284" t="str">
        <f t="shared" si="39"/>
        <v/>
      </c>
    </row>
    <row r="603" spans="19:22" ht="17.25" customHeight="1">
      <c r="S603" s="284" t="str">
        <f t="shared" si="36"/>
        <v/>
      </c>
      <c r="T603" s="284">
        <f t="shared" si="37"/>
        <v>0</v>
      </c>
      <c r="U603" s="284">
        <f t="shared" si="38"/>
        <v>0</v>
      </c>
      <c r="V603" s="284" t="str">
        <f t="shared" si="39"/>
        <v/>
      </c>
    </row>
    <row r="604" spans="19:22" ht="17.25" customHeight="1">
      <c r="S604" s="284" t="str">
        <f t="shared" si="36"/>
        <v/>
      </c>
      <c r="T604" s="284">
        <f t="shared" si="37"/>
        <v>0</v>
      </c>
      <c r="U604" s="284">
        <f t="shared" si="38"/>
        <v>0</v>
      </c>
      <c r="V604" s="284" t="str">
        <f t="shared" si="39"/>
        <v/>
      </c>
    </row>
    <row r="605" spans="19:22" ht="17.25" customHeight="1">
      <c r="S605" s="284" t="str">
        <f t="shared" si="36"/>
        <v/>
      </c>
      <c r="T605" s="284">
        <f t="shared" si="37"/>
        <v>0</v>
      </c>
      <c r="U605" s="284">
        <f t="shared" si="38"/>
        <v>0</v>
      </c>
      <c r="V605" s="284" t="str">
        <f t="shared" si="39"/>
        <v/>
      </c>
    </row>
    <row r="606" spans="19:22" ht="17.25" customHeight="1">
      <c r="S606" s="284" t="str">
        <f t="shared" si="36"/>
        <v/>
      </c>
      <c r="T606" s="284">
        <f t="shared" si="37"/>
        <v>0</v>
      </c>
      <c r="U606" s="284">
        <f t="shared" si="38"/>
        <v>0</v>
      </c>
      <c r="V606" s="284" t="str">
        <f t="shared" si="39"/>
        <v/>
      </c>
    </row>
    <row r="607" spans="19:22" ht="17.25" customHeight="1">
      <c r="S607" s="284" t="str">
        <f t="shared" si="36"/>
        <v/>
      </c>
      <c r="T607" s="284">
        <f t="shared" si="37"/>
        <v>0</v>
      </c>
      <c r="U607" s="284">
        <f t="shared" si="38"/>
        <v>0</v>
      </c>
      <c r="V607" s="284" t="str">
        <f t="shared" si="39"/>
        <v/>
      </c>
    </row>
    <row r="608" spans="19:22" ht="17.25" customHeight="1">
      <c r="S608" s="284" t="str">
        <f t="shared" si="36"/>
        <v/>
      </c>
      <c r="T608" s="284">
        <f t="shared" si="37"/>
        <v>0</v>
      </c>
      <c r="U608" s="284">
        <f t="shared" si="38"/>
        <v>0</v>
      </c>
      <c r="V608" s="284" t="str">
        <f t="shared" si="39"/>
        <v/>
      </c>
    </row>
    <row r="609" spans="19:22" ht="17.25" customHeight="1">
      <c r="S609" s="284" t="str">
        <f t="shared" si="36"/>
        <v/>
      </c>
      <c r="T609" s="284">
        <f t="shared" si="37"/>
        <v>0</v>
      </c>
      <c r="U609" s="284">
        <f t="shared" si="38"/>
        <v>0</v>
      </c>
      <c r="V609" s="284" t="str">
        <f t="shared" si="39"/>
        <v/>
      </c>
    </row>
    <row r="610" spans="19:22" ht="17.25" customHeight="1">
      <c r="S610" s="284" t="str">
        <f t="shared" si="36"/>
        <v/>
      </c>
      <c r="T610" s="284">
        <f t="shared" si="37"/>
        <v>0</v>
      </c>
      <c r="U610" s="284">
        <f t="shared" si="38"/>
        <v>0</v>
      </c>
      <c r="V610" s="284" t="str">
        <f t="shared" si="39"/>
        <v/>
      </c>
    </row>
    <row r="611" spans="19:22" ht="17.25" customHeight="1">
      <c r="S611" s="284" t="str">
        <f t="shared" si="36"/>
        <v/>
      </c>
      <c r="T611" s="284">
        <f t="shared" si="37"/>
        <v>0</v>
      </c>
      <c r="U611" s="284">
        <f t="shared" si="38"/>
        <v>0</v>
      </c>
      <c r="V611" s="284" t="str">
        <f t="shared" si="39"/>
        <v/>
      </c>
    </row>
    <row r="612" spans="19:22" ht="17.25" customHeight="1">
      <c r="S612" s="284" t="str">
        <f t="shared" si="36"/>
        <v/>
      </c>
      <c r="T612" s="284">
        <f t="shared" si="37"/>
        <v>0</v>
      </c>
      <c r="U612" s="284">
        <f t="shared" si="38"/>
        <v>0</v>
      </c>
      <c r="V612" s="284" t="str">
        <f t="shared" si="39"/>
        <v/>
      </c>
    </row>
    <row r="613" spans="19:22" ht="17.25" customHeight="1">
      <c r="S613" s="284" t="str">
        <f t="shared" si="36"/>
        <v/>
      </c>
      <c r="T613" s="284">
        <f t="shared" si="37"/>
        <v>0</v>
      </c>
      <c r="U613" s="284">
        <f t="shared" si="38"/>
        <v>0</v>
      </c>
      <c r="V613" s="284" t="str">
        <f t="shared" si="39"/>
        <v/>
      </c>
    </row>
    <row r="614" spans="19:22" ht="17.25" customHeight="1">
      <c r="S614" s="284" t="str">
        <f t="shared" si="36"/>
        <v/>
      </c>
      <c r="T614" s="284">
        <f t="shared" si="37"/>
        <v>0</v>
      </c>
      <c r="U614" s="284">
        <f t="shared" si="38"/>
        <v>0</v>
      </c>
      <c r="V614" s="284" t="str">
        <f t="shared" si="39"/>
        <v/>
      </c>
    </row>
    <row r="615" spans="19:22" ht="17.25" customHeight="1">
      <c r="S615" s="284" t="str">
        <f t="shared" si="36"/>
        <v/>
      </c>
      <c r="T615" s="284">
        <f t="shared" si="37"/>
        <v>0</v>
      </c>
      <c r="U615" s="284">
        <f t="shared" si="38"/>
        <v>0</v>
      </c>
      <c r="V615" s="284" t="str">
        <f t="shared" si="39"/>
        <v/>
      </c>
    </row>
    <row r="616" spans="19:22" ht="17.25" customHeight="1">
      <c r="S616" s="284" t="str">
        <f t="shared" si="36"/>
        <v/>
      </c>
      <c r="T616" s="284">
        <f t="shared" si="37"/>
        <v>0</v>
      </c>
      <c r="U616" s="284">
        <f t="shared" si="38"/>
        <v>0</v>
      </c>
      <c r="V616" s="284" t="str">
        <f t="shared" si="39"/>
        <v/>
      </c>
    </row>
    <row r="617" spans="19:22" ht="17.25" customHeight="1">
      <c r="S617" s="284" t="str">
        <f t="shared" si="36"/>
        <v/>
      </c>
      <c r="T617" s="284">
        <f t="shared" si="37"/>
        <v>0</v>
      </c>
      <c r="U617" s="284">
        <f t="shared" si="38"/>
        <v>0</v>
      </c>
      <c r="V617" s="284" t="str">
        <f t="shared" si="39"/>
        <v/>
      </c>
    </row>
    <row r="618" spans="19:22" ht="17.25" customHeight="1">
      <c r="S618" s="284" t="str">
        <f t="shared" si="36"/>
        <v/>
      </c>
      <c r="T618" s="284">
        <f t="shared" si="37"/>
        <v>0</v>
      </c>
      <c r="U618" s="284">
        <f t="shared" si="38"/>
        <v>0</v>
      </c>
      <c r="V618" s="284" t="str">
        <f t="shared" si="39"/>
        <v/>
      </c>
    </row>
    <row r="619" spans="19:22" ht="17.25" customHeight="1">
      <c r="S619" s="284" t="str">
        <f t="shared" si="36"/>
        <v/>
      </c>
      <c r="T619" s="284">
        <f t="shared" si="37"/>
        <v>0</v>
      </c>
      <c r="U619" s="284">
        <f t="shared" si="38"/>
        <v>0</v>
      </c>
      <c r="V619" s="284" t="str">
        <f t="shared" si="39"/>
        <v/>
      </c>
    </row>
    <row r="620" spans="19:22" ht="17.25" customHeight="1">
      <c r="S620" s="284" t="str">
        <f t="shared" si="36"/>
        <v/>
      </c>
      <c r="T620" s="284">
        <f t="shared" si="37"/>
        <v>0</v>
      </c>
      <c r="U620" s="284">
        <f t="shared" si="38"/>
        <v>0</v>
      </c>
      <c r="V620" s="284" t="str">
        <f t="shared" si="39"/>
        <v/>
      </c>
    </row>
    <row r="621" spans="19:22" ht="17.25" customHeight="1">
      <c r="S621" s="284" t="str">
        <f t="shared" si="36"/>
        <v/>
      </c>
      <c r="T621" s="284">
        <f t="shared" si="37"/>
        <v>0</v>
      </c>
      <c r="U621" s="284">
        <f t="shared" si="38"/>
        <v>0</v>
      </c>
      <c r="V621" s="284" t="str">
        <f t="shared" si="39"/>
        <v/>
      </c>
    </row>
    <row r="622" spans="19:22" ht="17.25" customHeight="1">
      <c r="S622" s="284" t="str">
        <f t="shared" si="36"/>
        <v/>
      </c>
      <c r="T622" s="284">
        <f t="shared" si="37"/>
        <v>0</v>
      </c>
      <c r="U622" s="284">
        <f t="shared" si="38"/>
        <v>0</v>
      </c>
      <c r="V622" s="284" t="str">
        <f t="shared" si="39"/>
        <v/>
      </c>
    </row>
    <row r="623" spans="19:22" ht="17.25" customHeight="1">
      <c r="S623" s="284" t="str">
        <f t="shared" si="36"/>
        <v/>
      </c>
      <c r="T623" s="284">
        <f t="shared" si="37"/>
        <v>0</v>
      </c>
      <c r="U623" s="284">
        <f t="shared" si="38"/>
        <v>0</v>
      </c>
      <c r="V623" s="284" t="str">
        <f t="shared" si="39"/>
        <v/>
      </c>
    </row>
    <row r="624" spans="19:22" ht="17.25" customHeight="1">
      <c r="S624" s="284" t="str">
        <f t="shared" si="36"/>
        <v/>
      </c>
      <c r="T624" s="284">
        <f t="shared" si="37"/>
        <v>0</v>
      </c>
      <c r="U624" s="284">
        <f t="shared" si="38"/>
        <v>0</v>
      </c>
      <c r="V624" s="284" t="str">
        <f t="shared" si="39"/>
        <v/>
      </c>
    </row>
    <row r="625" spans="19:22" ht="17.25" customHeight="1">
      <c r="S625" s="284" t="str">
        <f t="shared" si="36"/>
        <v/>
      </c>
      <c r="T625" s="284">
        <f t="shared" si="37"/>
        <v>0</v>
      </c>
      <c r="U625" s="284">
        <f t="shared" si="38"/>
        <v>0</v>
      </c>
      <c r="V625" s="284" t="str">
        <f t="shared" si="39"/>
        <v/>
      </c>
    </row>
    <row r="626" spans="19:22" ht="17.25" customHeight="1">
      <c r="S626" s="284" t="str">
        <f t="shared" si="36"/>
        <v/>
      </c>
      <c r="T626" s="284">
        <f t="shared" si="37"/>
        <v>0</v>
      </c>
      <c r="U626" s="284">
        <f t="shared" si="38"/>
        <v>0</v>
      </c>
      <c r="V626" s="284" t="str">
        <f t="shared" si="39"/>
        <v/>
      </c>
    </row>
    <row r="627" spans="19:22" ht="17.25" customHeight="1">
      <c r="S627" s="284" t="str">
        <f t="shared" si="36"/>
        <v/>
      </c>
      <c r="T627" s="284">
        <f t="shared" si="37"/>
        <v>0</v>
      </c>
      <c r="U627" s="284">
        <f t="shared" si="38"/>
        <v>0</v>
      </c>
      <c r="V627" s="284" t="str">
        <f t="shared" si="39"/>
        <v/>
      </c>
    </row>
    <row r="628" spans="19:22" ht="17.25" customHeight="1">
      <c r="S628" s="284" t="str">
        <f t="shared" si="36"/>
        <v/>
      </c>
      <c r="T628" s="284">
        <f t="shared" si="37"/>
        <v>0</v>
      </c>
      <c r="U628" s="284">
        <f t="shared" si="38"/>
        <v>0</v>
      </c>
      <c r="V628" s="284" t="str">
        <f t="shared" si="39"/>
        <v/>
      </c>
    </row>
    <row r="629" spans="19:22" ht="17.25" customHeight="1">
      <c r="S629" s="284" t="str">
        <f t="shared" si="36"/>
        <v/>
      </c>
      <c r="T629" s="284">
        <f t="shared" si="37"/>
        <v>0</v>
      </c>
      <c r="U629" s="284">
        <f t="shared" si="38"/>
        <v>0</v>
      </c>
      <c r="V629" s="284" t="str">
        <f t="shared" si="39"/>
        <v/>
      </c>
    </row>
    <row r="630" spans="19:22" ht="17.25" customHeight="1">
      <c r="S630" s="284" t="str">
        <f t="shared" si="36"/>
        <v/>
      </c>
      <c r="T630" s="284">
        <f t="shared" si="37"/>
        <v>0</v>
      </c>
      <c r="U630" s="284">
        <f t="shared" si="38"/>
        <v>0</v>
      </c>
      <c r="V630" s="284" t="str">
        <f t="shared" si="39"/>
        <v/>
      </c>
    </row>
    <row r="631" spans="19:22" ht="17.25" customHeight="1">
      <c r="S631" s="284" t="str">
        <f t="shared" si="36"/>
        <v/>
      </c>
      <c r="T631" s="284">
        <f t="shared" si="37"/>
        <v>0</v>
      </c>
      <c r="U631" s="284">
        <f t="shared" si="38"/>
        <v>0</v>
      </c>
      <c r="V631" s="284" t="str">
        <f t="shared" si="39"/>
        <v/>
      </c>
    </row>
    <row r="632" spans="19:22" ht="17.25" customHeight="1">
      <c r="S632" s="284" t="str">
        <f t="shared" si="36"/>
        <v/>
      </c>
      <c r="T632" s="284">
        <f t="shared" si="37"/>
        <v>0</v>
      </c>
      <c r="U632" s="284">
        <f t="shared" si="38"/>
        <v>0</v>
      </c>
      <c r="V632" s="284" t="str">
        <f t="shared" si="39"/>
        <v/>
      </c>
    </row>
    <row r="633" spans="19:22" ht="17.25" customHeight="1">
      <c r="S633" s="284" t="str">
        <f t="shared" si="36"/>
        <v/>
      </c>
      <c r="T633" s="284">
        <f t="shared" si="37"/>
        <v>0</v>
      </c>
      <c r="U633" s="284">
        <f t="shared" si="38"/>
        <v>0</v>
      </c>
      <c r="V633" s="284" t="str">
        <f t="shared" si="39"/>
        <v/>
      </c>
    </row>
    <row r="634" spans="19:22" ht="17.25" customHeight="1">
      <c r="S634" s="284" t="str">
        <f t="shared" si="36"/>
        <v/>
      </c>
      <c r="T634" s="284">
        <f t="shared" si="37"/>
        <v>0</v>
      </c>
      <c r="U634" s="284">
        <f t="shared" si="38"/>
        <v>0</v>
      </c>
      <c r="V634" s="284" t="str">
        <f t="shared" si="39"/>
        <v/>
      </c>
    </row>
    <row r="635" spans="19:22" ht="17.25" customHeight="1">
      <c r="S635" s="284" t="str">
        <f t="shared" si="36"/>
        <v/>
      </c>
      <c r="T635" s="284">
        <f t="shared" si="37"/>
        <v>0</v>
      </c>
      <c r="U635" s="284">
        <f t="shared" si="38"/>
        <v>0</v>
      </c>
      <c r="V635" s="284" t="str">
        <f t="shared" si="39"/>
        <v/>
      </c>
    </row>
    <row r="636" spans="19:22" ht="17.25" customHeight="1">
      <c r="S636" s="284" t="str">
        <f t="shared" si="36"/>
        <v/>
      </c>
      <c r="T636" s="284">
        <f t="shared" si="37"/>
        <v>0</v>
      </c>
      <c r="U636" s="284">
        <f t="shared" si="38"/>
        <v>0</v>
      </c>
      <c r="V636" s="284" t="str">
        <f t="shared" si="39"/>
        <v/>
      </c>
    </row>
    <row r="637" spans="19:22" ht="17.25" customHeight="1">
      <c r="S637" s="284" t="str">
        <f t="shared" si="36"/>
        <v/>
      </c>
      <c r="T637" s="284">
        <f t="shared" si="37"/>
        <v>0</v>
      </c>
      <c r="U637" s="284">
        <f t="shared" si="38"/>
        <v>0</v>
      </c>
      <c r="V637" s="284" t="str">
        <f t="shared" si="39"/>
        <v/>
      </c>
    </row>
    <row r="638" spans="19:22" ht="17.25" customHeight="1">
      <c r="S638" s="284" t="str">
        <f t="shared" si="36"/>
        <v/>
      </c>
      <c r="T638" s="284">
        <f t="shared" si="37"/>
        <v>0</v>
      </c>
      <c r="U638" s="284">
        <f t="shared" si="38"/>
        <v>0</v>
      </c>
      <c r="V638" s="284" t="str">
        <f t="shared" si="39"/>
        <v/>
      </c>
    </row>
    <row r="639" spans="19:22" ht="17.25" customHeight="1">
      <c r="S639" s="284" t="str">
        <f t="shared" si="36"/>
        <v/>
      </c>
      <c r="T639" s="284">
        <f t="shared" si="37"/>
        <v>0</v>
      </c>
      <c r="U639" s="284">
        <f t="shared" si="38"/>
        <v>0</v>
      </c>
      <c r="V639" s="284" t="str">
        <f t="shared" si="39"/>
        <v/>
      </c>
    </row>
    <row r="640" spans="19:22" ht="17.25" customHeight="1">
      <c r="S640" s="284" t="str">
        <f t="shared" si="36"/>
        <v/>
      </c>
      <c r="T640" s="284">
        <f t="shared" si="37"/>
        <v>0</v>
      </c>
      <c r="U640" s="284">
        <f t="shared" si="38"/>
        <v>0</v>
      </c>
      <c r="V640" s="284" t="str">
        <f t="shared" si="39"/>
        <v/>
      </c>
    </row>
    <row r="641" spans="19:22" ht="17.25" customHeight="1">
      <c r="S641" s="284" t="str">
        <f t="shared" si="36"/>
        <v/>
      </c>
      <c r="T641" s="284">
        <f t="shared" si="37"/>
        <v>0</v>
      </c>
      <c r="U641" s="284">
        <f t="shared" si="38"/>
        <v>0</v>
      </c>
      <c r="V641" s="284" t="str">
        <f t="shared" si="39"/>
        <v/>
      </c>
    </row>
    <row r="642" spans="19:22" ht="17.25" customHeight="1">
      <c r="S642" s="284" t="str">
        <f t="shared" si="36"/>
        <v/>
      </c>
      <c r="T642" s="284">
        <f t="shared" si="37"/>
        <v>0</v>
      </c>
      <c r="U642" s="284">
        <f t="shared" si="38"/>
        <v>0</v>
      </c>
      <c r="V642" s="284" t="str">
        <f t="shared" si="39"/>
        <v/>
      </c>
    </row>
    <row r="643" spans="19:22" ht="17.25" customHeight="1">
      <c r="S643" s="284" t="str">
        <f t="shared" si="36"/>
        <v/>
      </c>
      <c r="T643" s="284">
        <f t="shared" si="37"/>
        <v>0</v>
      </c>
      <c r="U643" s="284">
        <f t="shared" si="38"/>
        <v>0</v>
      </c>
      <c r="V643" s="284" t="str">
        <f t="shared" si="39"/>
        <v/>
      </c>
    </row>
    <row r="644" spans="19:22" ht="17.25" customHeight="1">
      <c r="S644" s="284" t="str">
        <f t="shared" si="36"/>
        <v/>
      </c>
      <c r="T644" s="284">
        <f t="shared" si="37"/>
        <v>0</v>
      </c>
      <c r="U644" s="284">
        <f t="shared" si="38"/>
        <v>0</v>
      </c>
      <c r="V644" s="284" t="str">
        <f t="shared" si="39"/>
        <v/>
      </c>
    </row>
    <row r="645" spans="19:22" ht="17.25" customHeight="1">
      <c r="S645" s="284" t="str">
        <f t="shared" si="36"/>
        <v/>
      </c>
      <c r="T645" s="284">
        <f t="shared" si="37"/>
        <v>0</v>
      </c>
      <c r="U645" s="284">
        <f t="shared" si="38"/>
        <v>0</v>
      </c>
      <c r="V645" s="284" t="str">
        <f t="shared" si="39"/>
        <v/>
      </c>
    </row>
    <row r="646" spans="19:22" ht="17.25" customHeight="1">
      <c r="S646" s="284" t="str">
        <f t="shared" si="36"/>
        <v/>
      </c>
      <c r="T646" s="284">
        <f t="shared" si="37"/>
        <v>0</v>
      </c>
      <c r="U646" s="284">
        <f t="shared" si="38"/>
        <v>0</v>
      </c>
      <c r="V646" s="284" t="str">
        <f t="shared" si="39"/>
        <v/>
      </c>
    </row>
    <row r="647" spans="19:22" ht="17.25" customHeight="1">
      <c r="S647" s="284" t="str">
        <f t="shared" ref="S647:S710" si="40">IF(INDEX(C647:O647,MATCH($X$11,$B$2:$R$2,0))="","",(INDEX(B647:N647,MATCH($X$11,$B$2:$R$2,0))&amp;INDEX(C647:O647,MATCH($X$11,$B$2:$R$2,0)))*1)</f>
        <v/>
      </c>
      <c r="T647" s="284">
        <f t="shared" ref="T647:T710" si="41">INDEX(D647:P647,MATCH($X$11,$B$2:$R$2,0))</f>
        <v>0</v>
      </c>
      <c r="U647" s="284">
        <f t="shared" ref="U647:U710" si="42">INDEX(E647:Q647,MATCH($X$11,$B$2:$R$2,0))</f>
        <v>0</v>
      </c>
      <c r="V647" s="284" t="str">
        <f t="shared" ref="V647:V710" si="43">IF(INDEX(F647:R647,MATCH($X$11,$B$2:$R$2,0))-0=0,"",INDEX(F647:R647,MATCH($X$11,$B$2:$R$2,0)))</f>
        <v/>
      </c>
    </row>
    <row r="648" spans="19:22" ht="17.25" customHeight="1">
      <c r="S648" s="284" t="str">
        <f t="shared" si="40"/>
        <v/>
      </c>
      <c r="T648" s="284">
        <f t="shared" si="41"/>
        <v>0</v>
      </c>
      <c r="U648" s="284">
        <f t="shared" si="42"/>
        <v>0</v>
      </c>
      <c r="V648" s="284" t="str">
        <f t="shared" si="43"/>
        <v/>
      </c>
    </row>
    <row r="649" spans="19:22" ht="17.25" customHeight="1">
      <c r="S649" s="284" t="str">
        <f t="shared" si="40"/>
        <v/>
      </c>
      <c r="T649" s="284">
        <f t="shared" si="41"/>
        <v>0</v>
      </c>
      <c r="U649" s="284">
        <f t="shared" si="42"/>
        <v>0</v>
      </c>
      <c r="V649" s="284" t="str">
        <f t="shared" si="43"/>
        <v/>
      </c>
    </row>
    <row r="650" spans="19:22" ht="17.25" customHeight="1">
      <c r="S650" s="284" t="str">
        <f t="shared" si="40"/>
        <v/>
      </c>
      <c r="T650" s="284">
        <f t="shared" si="41"/>
        <v>0</v>
      </c>
      <c r="U650" s="284">
        <f t="shared" si="42"/>
        <v>0</v>
      </c>
      <c r="V650" s="284" t="str">
        <f t="shared" si="43"/>
        <v/>
      </c>
    </row>
    <row r="651" spans="19:22" ht="17.25" customHeight="1">
      <c r="S651" s="284" t="str">
        <f t="shared" si="40"/>
        <v/>
      </c>
      <c r="T651" s="284">
        <f t="shared" si="41"/>
        <v>0</v>
      </c>
      <c r="U651" s="284">
        <f t="shared" si="42"/>
        <v>0</v>
      </c>
      <c r="V651" s="284" t="str">
        <f t="shared" si="43"/>
        <v/>
      </c>
    </row>
    <row r="652" spans="19:22" ht="17.25" customHeight="1">
      <c r="S652" s="284" t="str">
        <f t="shared" si="40"/>
        <v/>
      </c>
      <c r="T652" s="284">
        <f t="shared" si="41"/>
        <v>0</v>
      </c>
      <c r="U652" s="284">
        <f t="shared" si="42"/>
        <v>0</v>
      </c>
      <c r="V652" s="284" t="str">
        <f t="shared" si="43"/>
        <v/>
      </c>
    </row>
    <row r="653" spans="19:22" ht="17.25" customHeight="1">
      <c r="S653" s="284" t="str">
        <f t="shared" si="40"/>
        <v/>
      </c>
      <c r="T653" s="284">
        <f t="shared" si="41"/>
        <v>0</v>
      </c>
      <c r="U653" s="284">
        <f t="shared" si="42"/>
        <v>0</v>
      </c>
      <c r="V653" s="284" t="str">
        <f t="shared" si="43"/>
        <v/>
      </c>
    </row>
    <row r="654" spans="19:22" ht="17.25" customHeight="1">
      <c r="S654" s="284" t="str">
        <f t="shared" si="40"/>
        <v/>
      </c>
      <c r="T654" s="284">
        <f t="shared" si="41"/>
        <v>0</v>
      </c>
      <c r="U654" s="284">
        <f t="shared" si="42"/>
        <v>0</v>
      </c>
      <c r="V654" s="284" t="str">
        <f t="shared" si="43"/>
        <v/>
      </c>
    </row>
    <row r="655" spans="19:22" ht="17.25" customHeight="1">
      <c r="S655" s="284" t="str">
        <f t="shared" si="40"/>
        <v/>
      </c>
      <c r="T655" s="284">
        <f t="shared" si="41"/>
        <v>0</v>
      </c>
      <c r="U655" s="284">
        <f t="shared" si="42"/>
        <v>0</v>
      </c>
      <c r="V655" s="284" t="str">
        <f t="shared" si="43"/>
        <v/>
      </c>
    </row>
    <row r="656" spans="19:22" ht="17.25" customHeight="1">
      <c r="S656" s="284" t="str">
        <f t="shared" si="40"/>
        <v/>
      </c>
      <c r="T656" s="284">
        <f t="shared" si="41"/>
        <v>0</v>
      </c>
      <c r="U656" s="284">
        <f t="shared" si="42"/>
        <v>0</v>
      </c>
      <c r="V656" s="284" t="str">
        <f t="shared" si="43"/>
        <v/>
      </c>
    </row>
    <row r="657" spans="19:22" ht="17.25" customHeight="1">
      <c r="S657" s="284" t="str">
        <f t="shared" si="40"/>
        <v/>
      </c>
      <c r="T657" s="284">
        <f t="shared" si="41"/>
        <v>0</v>
      </c>
      <c r="U657" s="284">
        <f t="shared" si="42"/>
        <v>0</v>
      </c>
      <c r="V657" s="284" t="str">
        <f t="shared" si="43"/>
        <v/>
      </c>
    </row>
    <row r="658" spans="19:22" ht="17.25" customHeight="1">
      <c r="S658" s="284" t="str">
        <f t="shared" si="40"/>
        <v/>
      </c>
      <c r="T658" s="284">
        <f t="shared" si="41"/>
        <v>0</v>
      </c>
      <c r="U658" s="284">
        <f t="shared" si="42"/>
        <v>0</v>
      </c>
      <c r="V658" s="284" t="str">
        <f t="shared" si="43"/>
        <v/>
      </c>
    </row>
    <row r="659" spans="19:22" ht="17.25" customHeight="1">
      <c r="S659" s="284" t="str">
        <f t="shared" si="40"/>
        <v/>
      </c>
      <c r="T659" s="284">
        <f t="shared" si="41"/>
        <v>0</v>
      </c>
      <c r="U659" s="284">
        <f t="shared" si="42"/>
        <v>0</v>
      </c>
      <c r="V659" s="284" t="str">
        <f t="shared" si="43"/>
        <v/>
      </c>
    </row>
    <row r="660" spans="19:22" ht="17.25" customHeight="1">
      <c r="S660" s="284" t="str">
        <f t="shared" si="40"/>
        <v/>
      </c>
      <c r="T660" s="284">
        <f t="shared" si="41"/>
        <v>0</v>
      </c>
      <c r="U660" s="284">
        <f t="shared" si="42"/>
        <v>0</v>
      </c>
      <c r="V660" s="284" t="str">
        <f t="shared" si="43"/>
        <v/>
      </c>
    </row>
    <row r="661" spans="19:22" ht="17.25" customHeight="1">
      <c r="S661" s="284" t="str">
        <f t="shared" si="40"/>
        <v/>
      </c>
      <c r="T661" s="284">
        <f t="shared" si="41"/>
        <v>0</v>
      </c>
      <c r="U661" s="284">
        <f t="shared" si="42"/>
        <v>0</v>
      </c>
      <c r="V661" s="284" t="str">
        <f t="shared" si="43"/>
        <v/>
      </c>
    </row>
    <row r="662" spans="19:22" ht="17.25" customHeight="1">
      <c r="S662" s="284" t="str">
        <f t="shared" si="40"/>
        <v/>
      </c>
      <c r="T662" s="284">
        <f t="shared" si="41"/>
        <v>0</v>
      </c>
      <c r="U662" s="284">
        <f t="shared" si="42"/>
        <v>0</v>
      </c>
      <c r="V662" s="284" t="str">
        <f t="shared" si="43"/>
        <v/>
      </c>
    </row>
    <row r="663" spans="19:22" ht="17.25" customHeight="1">
      <c r="S663" s="284" t="str">
        <f t="shared" si="40"/>
        <v/>
      </c>
      <c r="T663" s="284">
        <f t="shared" si="41"/>
        <v>0</v>
      </c>
      <c r="U663" s="284">
        <f t="shared" si="42"/>
        <v>0</v>
      </c>
      <c r="V663" s="284" t="str">
        <f t="shared" si="43"/>
        <v/>
      </c>
    </row>
    <row r="664" spans="19:22" ht="17.25" customHeight="1">
      <c r="S664" s="284" t="str">
        <f t="shared" si="40"/>
        <v/>
      </c>
      <c r="T664" s="284">
        <f t="shared" si="41"/>
        <v>0</v>
      </c>
      <c r="U664" s="284">
        <f t="shared" si="42"/>
        <v>0</v>
      </c>
      <c r="V664" s="284" t="str">
        <f t="shared" si="43"/>
        <v/>
      </c>
    </row>
    <row r="665" spans="19:22" ht="17.25" customHeight="1">
      <c r="S665" s="284" t="str">
        <f t="shared" si="40"/>
        <v/>
      </c>
      <c r="T665" s="284">
        <f t="shared" si="41"/>
        <v>0</v>
      </c>
      <c r="U665" s="284">
        <f t="shared" si="42"/>
        <v>0</v>
      </c>
      <c r="V665" s="284" t="str">
        <f t="shared" si="43"/>
        <v/>
      </c>
    </row>
    <row r="666" spans="19:22" ht="17.25" customHeight="1">
      <c r="S666" s="284" t="str">
        <f t="shared" si="40"/>
        <v/>
      </c>
      <c r="T666" s="284">
        <f t="shared" si="41"/>
        <v>0</v>
      </c>
      <c r="U666" s="284">
        <f t="shared" si="42"/>
        <v>0</v>
      </c>
      <c r="V666" s="284" t="str">
        <f t="shared" si="43"/>
        <v/>
      </c>
    </row>
    <row r="667" spans="19:22" ht="17.25" customHeight="1">
      <c r="S667" s="284" t="str">
        <f t="shared" si="40"/>
        <v/>
      </c>
      <c r="T667" s="284">
        <f t="shared" si="41"/>
        <v>0</v>
      </c>
      <c r="U667" s="284">
        <f t="shared" si="42"/>
        <v>0</v>
      </c>
      <c r="V667" s="284" t="str">
        <f t="shared" si="43"/>
        <v/>
      </c>
    </row>
    <row r="668" spans="19:22" ht="17.25" customHeight="1">
      <c r="S668" s="284" t="str">
        <f t="shared" si="40"/>
        <v/>
      </c>
      <c r="T668" s="284">
        <f t="shared" si="41"/>
        <v>0</v>
      </c>
      <c r="U668" s="284">
        <f t="shared" si="42"/>
        <v>0</v>
      </c>
      <c r="V668" s="284" t="str">
        <f t="shared" si="43"/>
        <v/>
      </c>
    </row>
    <row r="669" spans="19:22" ht="17.25" customHeight="1">
      <c r="S669" s="284" t="str">
        <f t="shared" si="40"/>
        <v/>
      </c>
      <c r="T669" s="284">
        <f t="shared" si="41"/>
        <v>0</v>
      </c>
      <c r="U669" s="284">
        <f t="shared" si="42"/>
        <v>0</v>
      </c>
      <c r="V669" s="284" t="str">
        <f t="shared" si="43"/>
        <v/>
      </c>
    </row>
    <row r="670" spans="19:22" ht="17.25" customHeight="1">
      <c r="S670" s="284" t="str">
        <f t="shared" si="40"/>
        <v/>
      </c>
      <c r="T670" s="284">
        <f t="shared" si="41"/>
        <v>0</v>
      </c>
      <c r="U670" s="284">
        <f t="shared" si="42"/>
        <v>0</v>
      </c>
      <c r="V670" s="284" t="str">
        <f t="shared" si="43"/>
        <v/>
      </c>
    </row>
    <row r="671" spans="19:22" ht="17.25" customHeight="1">
      <c r="S671" s="284" t="str">
        <f t="shared" si="40"/>
        <v/>
      </c>
      <c r="T671" s="284">
        <f t="shared" si="41"/>
        <v>0</v>
      </c>
      <c r="U671" s="284">
        <f t="shared" si="42"/>
        <v>0</v>
      </c>
      <c r="V671" s="284" t="str">
        <f t="shared" si="43"/>
        <v/>
      </c>
    </row>
    <row r="672" spans="19:22" ht="17.25" customHeight="1">
      <c r="S672" s="284" t="str">
        <f t="shared" si="40"/>
        <v/>
      </c>
      <c r="T672" s="284">
        <f t="shared" si="41"/>
        <v>0</v>
      </c>
      <c r="U672" s="284">
        <f t="shared" si="42"/>
        <v>0</v>
      </c>
      <c r="V672" s="284" t="str">
        <f t="shared" si="43"/>
        <v/>
      </c>
    </row>
    <row r="673" spans="19:22" ht="17.25" customHeight="1">
      <c r="S673" s="284" t="str">
        <f t="shared" si="40"/>
        <v/>
      </c>
      <c r="T673" s="284">
        <f t="shared" si="41"/>
        <v>0</v>
      </c>
      <c r="U673" s="284">
        <f t="shared" si="42"/>
        <v>0</v>
      </c>
      <c r="V673" s="284" t="str">
        <f t="shared" si="43"/>
        <v/>
      </c>
    </row>
    <row r="674" spans="19:22" ht="17.25" customHeight="1">
      <c r="S674" s="284" t="str">
        <f t="shared" si="40"/>
        <v/>
      </c>
      <c r="T674" s="284">
        <f t="shared" si="41"/>
        <v>0</v>
      </c>
      <c r="U674" s="284">
        <f t="shared" si="42"/>
        <v>0</v>
      </c>
      <c r="V674" s="284" t="str">
        <f t="shared" si="43"/>
        <v/>
      </c>
    </row>
    <row r="675" spans="19:22" ht="17.25" customHeight="1">
      <c r="S675" s="284" t="str">
        <f t="shared" si="40"/>
        <v/>
      </c>
      <c r="T675" s="284">
        <f t="shared" si="41"/>
        <v>0</v>
      </c>
      <c r="U675" s="284">
        <f t="shared" si="42"/>
        <v>0</v>
      </c>
      <c r="V675" s="284" t="str">
        <f t="shared" si="43"/>
        <v/>
      </c>
    </row>
    <row r="676" spans="19:22" ht="17.25" customHeight="1">
      <c r="S676" s="284" t="str">
        <f t="shared" si="40"/>
        <v/>
      </c>
      <c r="T676" s="284">
        <f t="shared" si="41"/>
        <v>0</v>
      </c>
      <c r="U676" s="284">
        <f t="shared" si="42"/>
        <v>0</v>
      </c>
      <c r="V676" s="284" t="str">
        <f t="shared" si="43"/>
        <v/>
      </c>
    </row>
    <row r="677" spans="19:22" ht="17.25" customHeight="1">
      <c r="S677" s="284" t="str">
        <f t="shared" si="40"/>
        <v/>
      </c>
      <c r="T677" s="284">
        <f t="shared" si="41"/>
        <v>0</v>
      </c>
      <c r="U677" s="284">
        <f t="shared" si="42"/>
        <v>0</v>
      </c>
      <c r="V677" s="284" t="str">
        <f t="shared" si="43"/>
        <v/>
      </c>
    </row>
    <row r="678" spans="19:22" ht="17.25" customHeight="1">
      <c r="S678" s="284" t="str">
        <f t="shared" si="40"/>
        <v/>
      </c>
      <c r="T678" s="284">
        <f t="shared" si="41"/>
        <v>0</v>
      </c>
      <c r="U678" s="284">
        <f t="shared" si="42"/>
        <v>0</v>
      </c>
      <c r="V678" s="284" t="str">
        <f t="shared" si="43"/>
        <v/>
      </c>
    </row>
    <row r="679" spans="19:22" ht="17.25" customHeight="1">
      <c r="S679" s="284" t="str">
        <f t="shared" si="40"/>
        <v/>
      </c>
      <c r="T679" s="284">
        <f t="shared" si="41"/>
        <v>0</v>
      </c>
      <c r="U679" s="284">
        <f t="shared" si="42"/>
        <v>0</v>
      </c>
      <c r="V679" s="284" t="str">
        <f t="shared" si="43"/>
        <v/>
      </c>
    </row>
    <row r="680" spans="19:22" ht="17.25" customHeight="1">
      <c r="S680" s="284" t="str">
        <f t="shared" si="40"/>
        <v/>
      </c>
      <c r="T680" s="284">
        <f t="shared" si="41"/>
        <v>0</v>
      </c>
      <c r="U680" s="284">
        <f t="shared" si="42"/>
        <v>0</v>
      </c>
      <c r="V680" s="284" t="str">
        <f t="shared" si="43"/>
        <v/>
      </c>
    </row>
    <row r="681" spans="19:22" ht="17.25" customHeight="1">
      <c r="S681" s="284" t="str">
        <f t="shared" si="40"/>
        <v/>
      </c>
      <c r="T681" s="284">
        <f t="shared" si="41"/>
        <v>0</v>
      </c>
      <c r="U681" s="284">
        <f t="shared" si="42"/>
        <v>0</v>
      </c>
      <c r="V681" s="284" t="str">
        <f t="shared" si="43"/>
        <v/>
      </c>
    </row>
    <row r="682" spans="19:22" ht="17.25" customHeight="1">
      <c r="S682" s="284" t="str">
        <f t="shared" si="40"/>
        <v/>
      </c>
      <c r="T682" s="284">
        <f t="shared" si="41"/>
        <v>0</v>
      </c>
      <c r="U682" s="284">
        <f t="shared" si="42"/>
        <v>0</v>
      </c>
      <c r="V682" s="284" t="str">
        <f t="shared" si="43"/>
        <v/>
      </c>
    </row>
    <row r="683" spans="19:22" ht="17.25" customHeight="1">
      <c r="S683" s="284" t="str">
        <f t="shared" si="40"/>
        <v/>
      </c>
      <c r="T683" s="284">
        <f t="shared" si="41"/>
        <v>0</v>
      </c>
      <c r="U683" s="284">
        <f t="shared" si="42"/>
        <v>0</v>
      </c>
      <c r="V683" s="284" t="str">
        <f t="shared" si="43"/>
        <v/>
      </c>
    </row>
    <row r="684" spans="19:22" ht="17.25" customHeight="1">
      <c r="S684" s="284" t="str">
        <f t="shared" si="40"/>
        <v/>
      </c>
      <c r="T684" s="284">
        <f t="shared" si="41"/>
        <v>0</v>
      </c>
      <c r="U684" s="284">
        <f t="shared" si="42"/>
        <v>0</v>
      </c>
      <c r="V684" s="284" t="str">
        <f t="shared" si="43"/>
        <v/>
      </c>
    </row>
    <row r="685" spans="19:22" ht="17.25" customHeight="1">
      <c r="S685" s="284" t="str">
        <f t="shared" si="40"/>
        <v/>
      </c>
      <c r="T685" s="284">
        <f t="shared" si="41"/>
        <v>0</v>
      </c>
      <c r="U685" s="284">
        <f t="shared" si="42"/>
        <v>0</v>
      </c>
      <c r="V685" s="284" t="str">
        <f t="shared" si="43"/>
        <v/>
      </c>
    </row>
    <row r="686" spans="19:22" ht="17.25" customHeight="1">
      <c r="S686" s="284" t="str">
        <f t="shared" si="40"/>
        <v/>
      </c>
      <c r="T686" s="284">
        <f t="shared" si="41"/>
        <v>0</v>
      </c>
      <c r="U686" s="284">
        <f t="shared" si="42"/>
        <v>0</v>
      </c>
      <c r="V686" s="284" t="str">
        <f t="shared" si="43"/>
        <v/>
      </c>
    </row>
    <row r="687" spans="19:22" ht="17.25" customHeight="1">
      <c r="S687" s="284" t="str">
        <f t="shared" si="40"/>
        <v/>
      </c>
      <c r="T687" s="284">
        <f t="shared" si="41"/>
        <v>0</v>
      </c>
      <c r="U687" s="284">
        <f t="shared" si="42"/>
        <v>0</v>
      </c>
      <c r="V687" s="284" t="str">
        <f t="shared" si="43"/>
        <v/>
      </c>
    </row>
    <row r="688" spans="19:22" ht="17.25" customHeight="1">
      <c r="S688" s="284" t="str">
        <f t="shared" si="40"/>
        <v/>
      </c>
      <c r="T688" s="284">
        <f t="shared" si="41"/>
        <v>0</v>
      </c>
      <c r="U688" s="284">
        <f t="shared" si="42"/>
        <v>0</v>
      </c>
      <c r="V688" s="284" t="str">
        <f t="shared" si="43"/>
        <v/>
      </c>
    </row>
    <row r="689" spans="19:22" ht="17.25" customHeight="1">
      <c r="S689" s="284" t="str">
        <f t="shared" si="40"/>
        <v/>
      </c>
      <c r="T689" s="284">
        <f t="shared" si="41"/>
        <v>0</v>
      </c>
      <c r="U689" s="284">
        <f t="shared" si="42"/>
        <v>0</v>
      </c>
      <c r="V689" s="284" t="str">
        <f t="shared" si="43"/>
        <v/>
      </c>
    </row>
    <row r="690" spans="19:22" ht="17.25" customHeight="1">
      <c r="S690" s="284" t="str">
        <f t="shared" si="40"/>
        <v/>
      </c>
      <c r="T690" s="284">
        <f t="shared" si="41"/>
        <v>0</v>
      </c>
      <c r="U690" s="284">
        <f t="shared" si="42"/>
        <v>0</v>
      </c>
      <c r="V690" s="284" t="str">
        <f t="shared" si="43"/>
        <v/>
      </c>
    </row>
    <row r="691" spans="19:22" ht="17.25" customHeight="1">
      <c r="S691" s="284" t="str">
        <f t="shared" si="40"/>
        <v/>
      </c>
      <c r="T691" s="284">
        <f t="shared" si="41"/>
        <v>0</v>
      </c>
      <c r="U691" s="284">
        <f t="shared" si="42"/>
        <v>0</v>
      </c>
      <c r="V691" s="284" t="str">
        <f t="shared" si="43"/>
        <v/>
      </c>
    </row>
    <row r="692" spans="19:22" ht="17.25" customHeight="1">
      <c r="S692" s="284" t="str">
        <f t="shared" si="40"/>
        <v/>
      </c>
      <c r="T692" s="284">
        <f t="shared" si="41"/>
        <v>0</v>
      </c>
      <c r="U692" s="284">
        <f t="shared" si="42"/>
        <v>0</v>
      </c>
      <c r="V692" s="284" t="str">
        <f t="shared" si="43"/>
        <v/>
      </c>
    </row>
    <row r="693" spans="19:22" ht="17.25" customHeight="1">
      <c r="S693" s="284" t="str">
        <f t="shared" si="40"/>
        <v/>
      </c>
      <c r="T693" s="284">
        <f t="shared" si="41"/>
        <v>0</v>
      </c>
      <c r="U693" s="284">
        <f t="shared" si="42"/>
        <v>0</v>
      </c>
      <c r="V693" s="284" t="str">
        <f t="shared" si="43"/>
        <v/>
      </c>
    </row>
    <row r="694" spans="19:22" ht="17.25" customHeight="1">
      <c r="S694" s="284" t="str">
        <f t="shared" si="40"/>
        <v/>
      </c>
      <c r="T694" s="284">
        <f t="shared" si="41"/>
        <v>0</v>
      </c>
      <c r="U694" s="284">
        <f t="shared" si="42"/>
        <v>0</v>
      </c>
      <c r="V694" s="284" t="str">
        <f t="shared" si="43"/>
        <v/>
      </c>
    </row>
    <row r="695" spans="19:22" ht="17.25" customHeight="1">
      <c r="S695" s="284" t="str">
        <f t="shared" si="40"/>
        <v/>
      </c>
      <c r="T695" s="284">
        <f t="shared" si="41"/>
        <v>0</v>
      </c>
      <c r="U695" s="284">
        <f t="shared" si="42"/>
        <v>0</v>
      </c>
      <c r="V695" s="284" t="str">
        <f t="shared" si="43"/>
        <v/>
      </c>
    </row>
    <row r="696" spans="19:22" ht="17.25" customHeight="1">
      <c r="S696" s="284" t="str">
        <f t="shared" si="40"/>
        <v/>
      </c>
      <c r="T696" s="284">
        <f t="shared" si="41"/>
        <v>0</v>
      </c>
      <c r="U696" s="284">
        <f t="shared" si="42"/>
        <v>0</v>
      </c>
      <c r="V696" s="284" t="str">
        <f t="shared" si="43"/>
        <v/>
      </c>
    </row>
    <row r="697" spans="19:22" ht="17.25" customHeight="1">
      <c r="S697" s="284" t="str">
        <f t="shared" si="40"/>
        <v/>
      </c>
      <c r="T697" s="284">
        <f t="shared" si="41"/>
        <v>0</v>
      </c>
      <c r="U697" s="284">
        <f t="shared" si="42"/>
        <v>0</v>
      </c>
      <c r="V697" s="284" t="str">
        <f t="shared" si="43"/>
        <v/>
      </c>
    </row>
    <row r="698" spans="19:22" ht="17.25" customHeight="1">
      <c r="S698" s="284" t="str">
        <f t="shared" si="40"/>
        <v/>
      </c>
      <c r="T698" s="284">
        <f t="shared" si="41"/>
        <v>0</v>
      </c>
      <c r="U698" s="284">
        <f t="shared" si="42"/>
        <v>0</v>
      </c>
      <c r="V698" s="284" t="str">
        <f t="shared" si="43"/>
        <v/>
      </c>
    </row>
    <row r="699" spans="19:22" ht="17.25" customHeight="1">
      <c r="S699" s="284" t="str">
        <f t="shared" si="40"/>
        <v/>
      </c>
      <c r="T699" s="284">
        <f t="shared" si="41"/>
        <v>0</v>
      </c>
      <c r="U699" s="284">
        <f t="shared" si="42"/>
        <v>0</v>
      </c>
      <c r="V699" s="284" t="str">
        <f t="shared" si="43"/>
        <v/>
      </c>
    </row>
    <row r="700" spans="19:22" ht="17.25" customHeight="1">
      <c r="S700" s="284" t="str">
        <f t="shared" si="40"/>
        <v/>
      </c>
      <c r="T700" s="284">
        <f t="shared" si="41"/>
        <v>0</v>
      </c>
      <c r="U700" s="284">
        <f t="shared" si="42"/>
        <v>0</v>
      </c>
      <c r="V700" s="284" t="str">
        <f t="shared" si="43"/>
        <v/>
      </c>
    </row>
    <row r="701" spans="19:22" ht="17.25" customHeight="1">
      <c r="S701" s="284" t="str">
        <f t="shared" si="40"/>
        <v/>
      </c>
      <c r="T701" s="284">
        <f t="shared" si="41"/>
        <v>0</v>
      </c>
      <c r="U701" s="284">
        <f t="shared" si="42"/>
        <v>0</v>
      </c>
      <c r="V701" s="284" t="str">
        <f t="shared" si="43"/>
        <v/>
      </c>
    </row>
    <row r="702" spans="19:22" ht="17.25" customHeight="1">
      <c r="S702" s="284" t="str">
        <f t="shared" si="40"/>
        <v/>
      </c>
      <c r="T702" s="284">
        <f t="shared" si="41"/>
        <v>0</v>
      </c>
      <c r="U702" s="284">
        <f t="shared" si="42"/>
        <v>0</v>
      </c>
      <c r="V702" s="284" t="str">
        <f t="shared" si="43"/>
        <v/>
      </c>
    </row>
    <row r="703" spans="19:22" ht="17.25" customHeight="1">
      <c r="S703" s="284" t="str">
        <f t="shared" si="40"/>
        <v/>
      </c>
      <c r="T703" s="284">
        <f t="shared" si="41"/>
        <v>0</v>
      </c>
      <c r="U703" s="284">
        <f t="shared" si="42"/>
        <v>0</v>
      </c>
      <c r="V703" s="284" t="str">
        <f t="shared" si="43"/>
        <v/>
      </c>
    </row>
    <row r="704" spans="19:22" ht="17.25" customHeight="1">
      <c r="S704" s="284" t="str">
        <f t="shared" si="40"/>
        <v/>
      </c>
      <c r="T704" s="284">
        <f t="shared" si="41"/>
        <v>0</v>
      </c>
      <c r="U704" s="284">
        <f t="shared" si="42"/>
        <v>0</v>
      </c>
      <c r="V704" s="284" t="str">
        <f t="shared" si="43"/>
        <v/>
      </c>
    </row>
    <row r="705" spans="19:22" ht="17.25" customHeight="1">
      <c r="S705" s="284" t="str">
        <f t="shared" si="40"/>
        <v/>
      </c>
      <c r="T705" s="284">
        <f t="shared" si="41"/>
        <v>0</v>
      </c>
      <c r="U705" s="284">
        <f t="shared" si="42"/>
        <v>0</v>
      </c>
      <c r="V705" s="284" t="str">
        <f t="shared" si="43"/>
        <v/>
      </c>
    </row>
    <row r="706" spans="19:22" ht="17.25" customHeight="1">
      <c r="S706" s="284" t="str">
        <f t="shared" si="40"/>
        <v/>
      </c>
      <c r="T706" s="284">
        <f t="shared" si="41"/>
        <v>0</v>
      </c>
      <c r="U706" s="284">
        <f t="shared" si="42"/>
        <v>0</v>
      </c>
      <c r="V706" s="284" t="str">
        <f t="shared" si="43"/>
        <v/>
      </c>
    </row>
    <row r="707" spans="19:22" ht="17.25" customHeight="1">
      <c r="S707" s="284" t="str">
        <f t="shared" si="40"/>
        <v/>
      </c>
      <c r="T707" s="284">
        <f t="shared" si="41"/>
        <v>0</v>
      </c>
      <c r="U707" s="284">
        <f t="shared" si="42"/>
        <v>0</v>
      </c>
      <c r="V707" s="284" t="str">
        <f t="shared" si="43"/>
        <v/>
      </c>
    </row>
    <row r="708" spans="19:22" ht="17.25" customHeight="1">
      <c r="S708" s="284" t="str">
        <f t="shared" si="40"/>
        <v/>
      </c>
      <c r="T708" s="284">
        <f t="shared" si="41"/>
        <v>0</v>
      </c>
      <c r="U708" s="284">
        <f t="shared" si="42"/>
        <v>0</v>
      </c>
      <c r="V708" s="284" t="str">
        <f t="shared" si="43"/>
        <v/>
      </c>
    </row>
    <row r="709" spans="19:22" ht="17.25" customHeight="1">
      <c r="S709" s="284" t="str">
        <f t="shared" si="40"/>
        <v/>
      </c>
      <c r="T709" s="284">
        <f t="shared" si="41"/>
        <v>0</v>
      </c>
      <c r="U709" s="284">
        <f t="shared" si="42"/>
        <v>0</v>
      </c>
      <c r="V709" s="284" t="str">
        <f t="shared" si="43"/>
        <v/>
      </c>
    </row>
    <row r="710" spans="19:22" ht="17.25" customHeight="1">
      <c r="S710" s="284" t="str">
        <f t="shared" si="40"/>
        <v/>
      </c>
      <c r="T710" s="284">
        <f t="shared" si="41"/>
        <v>0</v>
      </c>
      <c r="U710" s="284">
        <f t="shared" si="42"/>
        <v>0</v>
      </c>
      <c r="V710" s="284" t="str">
        <f t="shared" si="43"/>
        <v/>
      </c>
    </row>
    <row r="711" spans="19:22" ht="17.25" customHeight="1">
      <c r="S711" s="284" t="str">
        <f t="shared" ref="S711:S774" si="44">IF(INDEX(C711:O711,MATCH($X$11,$B$2:$R$2,0))="","",(INDEX(B711:N711,MATCH($X$11,$B$2:$R$2,0))&amp;INDEX(C711:O711,MATCH($X$11,$B$2:$R$2,0)))*1)</f>
        <v/>
      </c>
      <c r="T711" s="284">
        <f t="shared" ref="T711:T774" si="45">INDEX(D711:P711,MATCH($X$11,$B$2:$R$2,0))</f>
        <v>0</v>
      </c>
      <c r="U711" s="284">
        <f t="shared" ref="U711:U774" si="46">INDEX(E711:Q711,MATCH($X$11,$B$2:$R$2,0))</f>
        <v>0</v>
      </c>
      <c r="V711" s="284" t="str">
        <f t="shared" ref="V711:V774" si="47">IF(INDEX(F711:R711,MATCH($X$11,$B$2:$R$2,0))-0=0,"",INDEX(F711:R711,MATCH($X$11,$B$2:$R$2,0)))</f>
        <v/>
      </c>
    </row>
    <row r="712" spans="19:22" ht="17.25" customHeight="1">
      <c r="S712" s="284" t="str">
        <f t="shared" si="44"/>
        <v/>
      </c>
      <c r="T712" s="284">
        <f t="shared" si="45"/>
        <v>0</v>
      </c>
      <c r="U712" s="284">
        <f t="shared" si="46"/>
        <v>0</v>
      </c>
      <c r="V712" s="284" t="str">
        <f t="shared" si="47"/>
        <v/>
      </c>
    </row>
    <row r="713" spans="19:22" ht="17.25" customHeight="1">
      <c r="S713" s="284" t="str">
        <f t="shared" si="44"/>
        <v/>
      </c>
      <c r="T713" s="284">
        <f t="shared" si="45"/>
        <v>0</v>
      </c>
      <c r="U713" s="284">
        <f t="shared" si="46"/>
        <v>0</v>
      </c>
      <c r="V713" s="284" t="str">
        <f t="shared" si="47"/>
        <v/>
      </c>
    </row>
    <row r="714" spans="19:22" ht="17.25" customHeight="1">
      <c r="S714" s="284" t="str">
        <f t="shared" si="44"/>
        <v/>
      </c>
      <c r="T714" s="284">
        <f t="shared" si="45"/>
        <v>0</v>
      </c>
      <c r="U714" s="284">
        <f t="shared" si="46"/>
        <v>0</v>
      </c>
      <c r="V714" s="284" t="str">
        <f t="shared" si="47"/>
        <v/>
      </c>
    </row>
    <row r="715" spans="19:22" ht="17.25" customHeight="1">
      <c r="S715" s="284" t="str">
        <f t="shared" si="44"/>
        <v/>
      </c>
      <c r="T715" s="284">
        <f t="shared" si="45"/>
        <v>0</v>
      </c>
      <c r="U715" s="284">
        <f t="shared" si="46"/>
        <v>0</v>
      </c>
      <c r="V715" s="284" t="str">
        <f t="shared" si="47"/>
        <v/>
      </c>
    </row>
    <row r="716" spans="19:22" ht="17.25" customHeight="1">
      <c r="S716" s="284" t="str">
        <f t="shared" si="44"/>
        <v/>
      </c>
      <c r="T716" s="284">
        <f t="shared" si="45"/>
        <v>0</v>
      </c>
      <c r="U716" s="284">
        <f t="shared" si="46"/>
        <v>0</v>
      </c>
      <c r="V716" s="284" t="str">
        <f t="shared" si="47"/>
        <v/>
      </c>
    </row>
    <row r="717" spans="19:22" ht="17.25" customHeight="1">
      <c r="S717" s="284" t="str">
        <f t="shared" si="44"/>
        <v/>
      </c>
      <c r="T717" s="284">
        <f t="shared" si="45"/>
        <v>0</v>
      </c>
      <c r="U717" s="284">
        <f t="shared" si="46"/>
        <v>0</v>
      </c>
      <c r="V717" s="284" t="str">
        <f t="shared" si="47"/>
        <v/>
      </c>
    </row>
    <row r="718" spans="19:22" ht="17.25" customHeight="1">
      <c r="S718" s="284" t="str">
        <f t="shared" si="44"/>
        <v/>
      </c>
      <c r="T718" s="284">
        <f t="shared" si="45"/>
        <v>0</v>
      </c>
      <c r="U718" s="284">
        <f t="shared" si="46"/>
        <v>0</v>
      </c>
      <c r="V718" s="284" t="str">
        <f t="shared" si="47"/>
        <v/>
      </c>
    </row>
    <row r="719" spans="19:22" ht="17.25" customHeight="1">
      <c r="S719" s="284" t="str">
        <f t="shared" si="44"/>
        <v/>
      </c>
      <c r="T719" s="284">
        <f t="shared" si="45"/>
        <v>0</v>
      </c>
      <c r="U719" s="284">
        <f t="shared" si="46"/>
        <v>0</v>
      </c>
      <c r="V719" s="284" t="str">
        <f t="shared" si="47"/>
        <v/>
      </c>
    </row>
    <row r="720" spans="19:22" ht="17.25" customHeight="1">
      <c r="S720" s="284" t="str">
        <f t="shared" si="44"/>
        <v/>
      </c>
      <c r="T720" s="284">
        <f t="shared" si="45"/>
        <v>0</v>
      </c>
      <c r="U720" s="284">
        <f t="shared" si="46"/>
        <v>0</v>
      </c>
      <c r="V720" s="284" t="str">
        <f t="shared" si="47"/>
        <v/>
      </c>
    </row>
    <row r="721" spans="19:22" ht="17.25" customHeight="1">
      <c r="S721" s="284" t="str">
        <f t="shared" si="44"/>
        <v/>
      </c>
      <c r="T721" s="284">
        <f t="shared" si="45"/>
        <v>0</v>
      </c>
      <c r="U721" s="284">
        <f t="shared" si="46"/>
        <v>0</v>
      </c>
      <c r="V721" s="284" t="str">
        <f t="shared" si="47"/>
        <v/>
      </c>
    </row>
    <row r="722" spans="19:22" ht="17.25" customHeight="1">
      <c r="S722" s="284" t="str">
        <f t="shared" si="44"/>
        <v/>
      </c>
      <c r="T722" s="284">
        <f t="shared" si="45"/>
        <v>0</v>
      </c>
      <c r="U722" s="284">
        <f t="shared" si="46"/>
        <v>0</v>
      </c>
      <c r="V722" s="284" t="str">
        <f t="shared" si="47"/>
        <v/>
      </c>
    </row>
    <row r="723" spans="19:22" ht="17.25" customHeight="1">
      <c r="S723" s="284" t="str">
        <f t="shared" si="44"/>
        <v/>
      </c>
      <c r="T723" s="284">
        <f t="shared" si="45"/>
        <v>0</v>
      </c>
      <c r="U723" s="284">
        <f t="shared" si="46"/>
        <v>0</v>
      </c>
      <c r="V723" s="284" t="str">
        <f t="shared" si="47"/>
        <v/>
      </c>
    </row>
    <row r="724" spans="19:22" ht="17.25" customHeight="1">
      <c r="S724" s="284" t="str">
        <f t="shared" si="44"/>
        <v/>
      </c>
      <c r="T724" s="284">
        <f t="shared" si="45"/>
        <v>0</v>
      </c>
      <c r="U724" s="284">
        <f t="shared" si="46"/>
        <v>0</v>
      </c>
      <c r="V724" s="284" t="str">
        <f t="shared" si="47"/>
        <v/>
      </c>
    </row>
    <row r="725" spans="19:22" ht="17.25" customHeight="1">
      <c r="S725" s="284" t="str">
        <f t="shared" si="44"/>
        <v/>
      </c>
      <c r="T725" s="284">
        <f t="shared" si="45"/>
        <v>0</v>
      </c>
      <c r="U725" s="284">
        <f t="shared" si="46"/>
        <v>0</v>
      </c>
      <c r="V725" s="284" t="str">
        <f t="shared" si="47"/>
        <v/>
      </c>
    </row>
    <row r="726" spans="19:22" ht="17.25" customHeight="1">
      <c r="S726" s="284" t="str">
        <f t="shared" si="44"/>
        <v/>
      </c>
      <c r="T726" s="284">
        <f t="shared" si="45"/>
        <v>0</v>
      </c>
      <c r="U726" s="284">
        <f t="shared" si="46"/>
        <v>0</v>
      </c>
      <c r="V726" s="284" t="str">
        <f t="shared" si="47"/>
        <v/>
      </c>
    </row>
    <row r="727" spans="19:22" ht="17.25" customHeight="1">
      <c r="S727" s="284" t="str">
        <f t="shared" si="44"/>
        <v/>
      </c>
      <c r="T727" s="284">
        <f t="shared" si="45"/>
        <v>0</v>
      </c>
      <c r="U727" s="284">
        <f t="shared" si="46"/>
        <v>0</v>
      </c>
      <c r="V727" s="284" t="str">
        <f t="shared" si="47"/>
        <v/>
      </c>
    </row>
    <row r="728" spans="19:22" ht="17.25" customHeight="1">
      <c r="S728" s="284" t="str">
        <f t="shared" si="44"/>
        <v/>
      </c>
      <c r="T728" s="284">
        <f t="shared" si="45"/>
        <v>0</v>
      </c>
      <c r="U728" s="284">
        <f t="shared" si="46"/>
        <v>0</v>
      </c>
      <c r="V728" s="284" t="str">
        <f t="shared" si="47"/>
        <v/>
      </c>
    </row>
    <row r="729" spans="19:22" ht="17.25" customHeight="1">
      <c r="S729" s="284" t="str">
        <f t="shared" si="44"/>
        <v/>
      </c>
      <c r="T729" s="284">
        <f t="shared" si="45"/>
        <v>0</v>
      </c>
      <c r="U729" s="284">
        <f t="shared" si="46"/>
        <v>0</v>
      </c>
      <c r="V729" s="284" t="str">
        <f t="shared" si="47"/>
        <v/>
      </c>
    </row>
    <row r="730" spans="19:22" ht="17.25" customHeight="1">
      <c r="S730" s="284" t="str">
        <f t="shared" si="44"/>
        <v/>
      </c>
      <c r="T730" s="284">
        <f t="shared" si="45"/>
        <v>0</v>
      </c>
      <c r="U730" s="284">
        <f t="shared" si="46"/>
        <v>0</v>
      </c>
      <c r="V730" s="284" t="str">
        <f t="shared" si="47"/>
        <v/>
      </c>
    </row>
    <row r="731" spans="19:22" ht="17.25" customHeight="1">
      <c r="S731" s="284" t="str">
        <f t="shared" si="44"/>
        <v/>
      </c>
      <c r="T731" s="284">
        <f t="shared" si="45"/>
        <v>0</v>
      </c>
      <c r="U731" s="284">
        <f t="shared" si="46"/>
        <v>0</v>
      </c>
      <c r="V731" s="284" t="str">
        <f t="shared" si="47"/>
        <v/>
      </c>
    </row>
    <row r="732" spans="19:22" ht="17.25" customHeight="1">
      <c r="S732" s="284" t="str">
        <f t="shared" si="44"/>
        <v/>
      </c>
      <c r="T732" s="284">
        <f t="shared" si="45"/>
        <v>0</v>
      </c>
      <c r="U732" s="284">
        <f t="shared" si="46"/>
        <v>0</v>
      </c>
      <c r="V732" s="284" t="str">
        <f t="shared" si="47"/>
        <v/>
      </c>
    </row>
    <row r="733" spans="19:22" ht="17.25" customHeight="1">
      <c r="S733" s="284" t="str">
        <f t="shared" si="44"/>
        <v/>
      </c>
      <c r="T733" s="284">
        <f t="shared" si="45"/>
        <v>0</v>
      </c>
      <c r="U733" s="284">
        <f t="shared" si="46"/>
        <v>0</v>
      </c>
      <c r="V733" s="284" t="str">
        <f t="shared" si="47"/>
        <v/>
      </c>
    </row>
    <row r="734" spans="19:22" ht="17.25" customHeight="1">
      <c r="S734" s="284" t="str">
        <f t="shared" si="44"/>
        <v/>
      </c>
      <c r="T734" s="284">
        <f t="shared" si="45"/>
        <v>0</v>
      </c>
      <c r="U734" s="284">
        <f t="shared" si="46"/>
        <v>0</v>
      </c>
      <c r="V734" s="284" t="str">
        <f t="shared" si="47"/>
        <v/>
      </c>
    </row>
    <row r="735" spans="19:22" ht="17.25" customHeight="1">
      <c r="S735" s="284" t="str">
        <f t="shared" si="44"/>
        <v/>
      </c>
      <c r="T735" s="284">
        <f t="shared" si="45"/>
        <v>0</v>
      </c>
      <c r="U735" s="284">
        <f t="shared" si="46"/>
        <v>0</v>
      </c>
      <c r="V735" s="284" t="str">
        <f t="shared" si="47"/>
        <v/>
      </c>
    </row>
    <row r="736" spans="19:22" ht="17.25" customHeight="1">
      <c r="S736" s="284" t="str">
        <f t="shared" si="44"/>
        <v/>
      </c>
      <c r="T736" s="284">
        <f t="shared" si="45"/>
        <v>0</v>
      </c>
      <c r="U736" s="284">
        <f t="shared" si="46"/>
        <v>0</v>
      </c>
      <c r="V736" s="284" t="str">
        <f t="shared" si="47"/>
        <v/>
      </c>
    </row>
    <row r="737" spans="19:22" ht="17.25" customHeight="1">
      <c r="S737" s="284" t="str">
        <f t="shared" si="44"/>
        <v/>
      </c>
      <c r="T737" s="284">
        <f t="shared" si="45"/>
        <v>0</v>
      </c>
      <c r="U737" s="284">
        <f t="shared" si="46"/>
        <v>0</v>
      </c>
      <c r="V737" s="284" t="str">
        <f t="shared" si="47"/>
        <v/>
      </c>
    </row>
    <row r="738" spans="19:22" ht="17.25" customHeight="1">
      <c r="S738" s="284" t="str">
        <f t="shared" si="44"/>
        <v/>
      </c>
      <c r="T738" s="284">
        <f t="shared" si="45"/>
        <v>0</v>
      </c>
      <c r="U738" s="284">
        <f t="shared" si="46"/>
        <v>0</v>
      </c>
      <c r="V738" s="284" t="str">
        <f t="shared" si="47"/>
        <v/>
      </c>
    </row>
    <row r="739" spans="19:22" ht="17.25" customHeight="1">
      <c r="S739" s="284" t="str">
        <f t="shared" si="44"/>
        <v/>
      </c>
      <c r="T739" s="284">
        <f t="shared" si="45"/>
        <v>0</v>
      </c>
      <c r="U739" s="284">
        <f t="shared" si="46"/>
        <v>0</v>
      </c>
      <c r="V739" s="284" t="str">
        <f t="shared" si="47"/>
        <v/>
      </c>
    </row>
    <row r="740" spans="19:22" ht="17.25" customHeight="1">
      <c r="S740" s="284" t="str">
        <f t="shared" si="44"/>
        <v/>
      </c>
      <c r="T740" s="284">
        <f t="shared" si="45"/>
        <v>0</v>
      </c>
      <c r="U740" s="284">
        <f t="shared" si="46"/>
        <v>0</v>
      </c>
      <c r="V740" s="284" t="str">
        <f t="shared" si="47"/>
        <v/>
      </c>
    </row>
    <row r="741" spans="19:22" ht="17.25" customHeight="1">
      <c r="S741" s="284" t="str">
        <f t="shared" si="44"/>
        <v/>
      </c>
      <c r="T741" s="284">
        <f t="shared" si="45"/>
        <v>0</v>
      </c>
      <c r="U741" s="284">
        <f t="shared" si="46"/>
        <v>0</v>
      </c>
      <c r="V741" s="284" t="str">
        <f t="shared" si="47"/>
        <v/>
      </c>
    </row>
    <row r="742" spans="19:22" ht="17.25" customHeight="1">
      <c r="S742" s="284" t="str">
        <f t="shared" si="44"/>
        <v/>
      </c>
      <c r="T742" s="284">
        <f t="shared" si="45"/>
        <v>0</v>
      </c>
      <c r="U742" s="284">
        <f t="shared" si="46"/>
        <v>0</v>
      </c>
      <c r="V742" s="284" t="str">
        <f t="shared" si="47"/>
        <v/>
      </c>
    </row>
    <row r="743" spans="19:22" ht="17.25" customHeight="1">
      <c r="S743" s="284" t="str">
        <f t="shared" si="44"/>
        <v/>
      </c>
      <c r="T743" s="284">
        <f t="shared" si="45"/>
        <v>0</v>
      </c>
      <c r="U743" s="284">
        <f t="shared" si="46"/>
        <v>0</v>
      </c>
      <c r="V743" s="284" t="str">
        <f t="shared" si="47"/>
        <v/>
      </c>
    </row>
    <row r="744" spans="19:22" ht="17.25" customHeight="1">
      <c r="S744" s="284" t="str">
        <f t="shared" si="44"/>
        <v/>
      </c>
      <c r="T744" s="284">
        <f t="shared" si="45"/>
        <v>0</v>
      </c>
      <c r="U744" s="284">
        <f t="shared" si="46"/>
        <v>0</v>
      </c>
      <c r="V744" s="284" t="str">
        <f t="shared" si="47"/>
        <v/>
      </c>
    </row>
    <row r="745" spans="19:22" ht="17.25" customHeight="1">
      <c r="S745" s="284" t="str">
        <f t="shared" si="44"/>
        <v/>
      </c>
      <c r="T745" s="284">
        <f t="shared" si="45"/>
        <v>0</v>
      </c>
      <c r="U745" s="284">
        <f t="shared" si="46"/>
        <v>0</v>
      </c>
      <c r="V745" s="284" t="str">
        <f t="shared" si="47"/>
        <v/>
      </c>
    </row>
    <row r="746" spans="19:22" ht="17.25" customHeight="1">
      <c r="S746" s="284" t="str">
        <f t="shared" si="44"/>
        <v/>
      </c>
      <c r="T746" s="284">
        <f t="shared" si="45"/>
        <v>0</v>
      </c>
      <c r="U746" s="284">
        <f t="shared" si="46"/>
        <v>0</v>
      </c>
      <c r="V746" s="284" t="str">
        <f t="shared" si="47"/>
        <v/>
      </c>
    </row>
    <row r="747" spans="19:22" ht="17.25" customHeight="1">
      <c r="S747" s="284" t="str">
        <f t="shared" si="44"/>
        <v/>
      </c>
      <c r="T747" s="284">
        <f t="shared" si="45"/>
        <v>0</v>
      </c>
      <c r="U747" s="284">
        <f t="shared" si="46"/>
        <v>0</v>
      </c>
      <c r="V747" s="284" t="str">
        <f t="shared" si="47"/>
        <v/>
      </c>
    </row>
    <row r="748" spans="19:22" ht="17.25" customHeight="1">
      <c r="S748" s="284" t="str">
        <f t="shared" si="44"/>
        <v/>
      </c>
      <c r="T748" s="284">
        <f t="shared" si="45"/>
        <v>0</v>
      </c>
      <c r="U748" s="284">
        <f t="shared" si="46"/>
        <v>0</v>
      </c>
      <c r="V748" s="284" t="str">
        <f t="shared" si="47"/>
        <v/>
      </c>
    </row>
    <row r="749" spans="19:22" ht="17.25" customHeight="1">
      <c r="S749" s="284" t="str">
        <f t="shared" si="44"/>
        <v/>
      </c>
      <c r="T749" s="284">
        <f t="shared" si="45"/>
        <v>0</v>
      </c>
      <c r="U749" s="284">
        <f t="shared" si="46"/>
        <v>0</v>
      </c>
      <c r="V749" s="284" t="str">
        <f t="shared" si="47"/>
        <v/>
      </c>
    </row>
    <row r="750" spans="19:22" ht="17.25" customHeight="1">
      <c r="S750" s="284" t="str">
        <f t="shared" si="44"/>
        <v/>
      </c>
      <c r="T750" s="284">
        <f t="shared" si="45"/>
        <v>0</v>
      </c>
      <c r="U750" s="284">
        <f t="shared" si="46"/>
        <v>0</v>
      </c>
      <c r="V750" s="284" t="str">
        <f t="shared" si="47"/>
        <v/>
      </c>
    </row>
    <row r="751" spans="19:22" ht="17.25" customHeight="1">
      <c r="S751" s="284" t="str">
        <f t="shared" si="44"/>
        <v/>
      </c>
      <c r="T751" s="284">
        <f t="shared" si="45"/>
        <v>0</v>
      </c>
      <c r="U751" s="284">
        <f t="shared" si="46"/>
        <v>0</v>
      </c>
      <c r="V751" s="284" t="str">
        <f t="shared" si="47"/>
        <v/>
      </c>
    </row>
    <row r="752" spans="19:22" ht="17.25" customHeight="1">
      <c r="S752" s="284" t="str">
        <f t="shared" si="44"/>
        <v/>
      </c>
      <c r="T752" s="284">
        <f t="shared" si="45"/>
        <v>0</v>
      </c>
      <c r="U752" s="284">
        <f t="shared" si="46"/>
        <v>0</v>
      </c>
      <c r="V752" s="284" t="str">
        <f t="shared" si="47"/>
        <v/>
      </c>
    </row>
    <row r="753" spans="19:22" ht="17.25" customHeight="1">
      <c r="S753" s="284" t="str">
        <f t="shared" si="44"/>
        <v/>
      </c>
      <c r="T753" s="284">
        <f t="shared" si="45"/>
        <v>0</v>
      </c>
      <c r="U753" s="284">
        <f t="shared" si="46"/>
        <v>0</v>
      </c>
      <c r="V753" s="284" t="str">
        <f t="shared" si="47"/>
        <v/>
      </c>
    </row>
    <row r="754" spans="19:22" ht="17.25" customHeight="1">
      <c r="S754" s="284" t="str">
        <f t="shared" si="44"/>
        <v/>
      </c>
      <c r="T754" s="284">
        <f t="shared" si="45"/>
        <v>0</v>
      </c>
      <c r="U754" s="284">
        <f t="shared" si="46"/>
        <v>0</v>
      </c>
      <c r="V754" s="284" t="str">
        <f t="shared" si="47"/>
        <v/>
      </c>
    </row>
    <row r="755" spans="19:22" ht="17.25" customHeight="1">
      <c r="S755" s="284" t="str">
        <f t="shared" si="44"/>
        <v/>
      </c>
      <c r="T755" s="284">
        <f t="shared" si="45"/>
        <v>0</v>
      </c>
      <c r="U755" s="284">
        <f t="shared" si="46"/>
        <v>0</v>
      </c>
      <c r="V755" s="284" t="str">
        <f t="shared" si="47"/>
        <v/>
      </c>
    </row>
    <row r="756" spans="19:22" ht="17.25" customHeight="1">
      <c r="S756" s="284" t="str">
        <f t="shared" si="44"/>
        <v/>
      </c>
      <c r="T756" s="284">
        <f t="shared" si="45"/>
        <v>0</v>
      </c>
      <c r="U756" s="284">
        <f t="shared" si="46"/>
        <v>0</v>
      </c>
      <c r="V756" s="284" t="str">
        <f t="shared" si="47"/>
        <v/>
      </c>
    </row>
    <row r="757" spans="19:22" ht="17.25" customHeight="1">
      <c r="S757" s="284" t="str">
        <f t="shared" si="44"/>
        <v/>
      </c>
      <c r="T757" s="284">
        <f t="shared" si="45"/>
        <v>0</v>
      </c>
      <c r="U757" s="284">
        <f t="shared" si="46"/>
        <v>0</v>
      </c>
      <c r="V757" s="284" t="str">
        <f t="shared" si="47"/>
        <v/>
      </c>
    </row>
    <row r="758" spans="19:22" ht="17.25" customHeight="1">
      <c r="S758" s="284" t="str">
        <f t="shared" si="44"/>
        <v/>
      </c>
      <c r="T758" s="284">
        <f t="shared" si="45"/>
        <v>0</v>
      </c>
      <c r="U758" s="284">
        <f t="shared" si="46"/>
        <v>0</v>
      </c>
      <c r="V758" s="284" t="str">
        <f t="shared" si="47"/>
        <v/>
      </c>
    </row>
    <row r="759" spans="19:22" ht="17.25" customHeight="1">
      <c r="S759" s="284" t="str">
        <f t="shared" si="44"/>
        <v/>
      </c>
      <c r="T759" s="284">
        <f t="shared" si="45"/>
        <v>0</v>
      </c>
      <c r="U759" s="284">
        <f t="shared" si="46"/>
        <v>0</v>
      </c>
      <c r="V759" s="284" t="str">
        <f t="shared" si="47"/>
        <v/>
      </c>
    </row>
    <row r="760" spans="19:22" ht="17.25" customHeight="1">
      <c r="S760" s="284" t="str">
        <f t="shared" si="44"/>
        <v/>
      </c>
      <c r="T760" s="284">
        <f t="shared" si="45"/>
        <v>0</v>
      </c>
      <c r="U760" s="284">
        <f t="shared" si="46"/>
        <v>0</v>
      </c>
      <c r="V760" s="284" t="str">
        <f t="shared" si="47"/>
        <v/>
      </c>
    </row>
    <row r="761" spans="19:22" ht="17.25" customHeight="1">
      <c r="S761" s="284" t="str">
        <f t="shared" si="44"/>
        <v/>
      </c>
      <c r="T761" s="284">
        <f t="shared" si="45"/>
        <v>0</v>
      </c>
      <c r="U761" s="284">
        <f t="shared" si="46"/>
        <v>0</v>
      </c>
      <c r="V761" s="284" t="str">
        <f t="shared" si="47"/>
        <v/>
      </c>
    </row>
    <row r="762" spans="19:22" ht="17.25" customHeight="1">
      <c r="S762" s="284" t="str">
        <f t="shared" si="44"/>
        <v/>
      </c>
      <c r="T762" s="284">
        <f t="shared" si="45"/>
        <v>0</v>
      </c>
      <c r="U762" s="284">
        <f t="shared" si="46"/>
        <v>0</v>
      </c>
      <c r="V762" s="284" t="str">
        <f t="shared" si="47"/>
        <v/>
      </c>
    </row>
    <row r="763" spans="19:22" ht="17.25" customHeight="1">
      <c r="S763" s="284" t="str">
        <f t="shared" si="44"/>
        <v/>
      </c>
      <c r="T763" s="284">
        <f t="shared" si="45"/>
        <v>0</v>
      </c>
      <c r="U763" s="284">
        <f t="shared" si="46"/>
        <v>0</v>
      </c>
      <c r="V763" s="284" t="str">
        <f t="shared" si="47"/>
        <v/>
      </c>
    </row>
    <row r="764" spans="19:22" ht="17.25" customHeight="1">
      <c r="S764" s="284" t="str">
        <f t="shared" si="44"/>
        <v/>
      </c>
      <c r="T764" s="284">
        <f t="shared" si="45"/>
        <v>0</v>
      </c>
      <c r="U764" s="284">
        <f t="shared" si="46"/>
        <v>0</v>
      </c>
      <c r="V764" s="284" t="str">
        <f t="shared" si="47"/>
        <v/>
      </c>
    </row>
    <row r="765" spans="19:22" ht="17.25" customHeight="1">
      <c r="S765" s="284" t="str">
        <f t="shared" si="44"/>
        <v/>
      </c>
      <c r="T765" s="284">
        <f t="shared" si="45"/>
        <v>0</v>
      </c>
      <c r="U765" s="284">
        <f t="shared" si="46"/>
        <v>0</v>
      </c>
      <c r="V765" s="284" t="str">
        <f t="shared" si="47"/>
        <v/>
      </c>
    </row>
    <row r="766" spans="19:22" ht="17.25" customHeight="1">
      <c r="S766" s="284" t="str">
        <f t="shared" si="44"/>
        <v/>
      </c>
      <c r="T766" s="284">
        <f t="shared" si="45"/>
        <v>0</v>
      </c>
      <c r="U766" s="284">
        <f t="shared" si="46"/>
        <v>0</v>
      </c>
      <c r="V766" s="284" t="str">
        <f t="shared" si="47"/>
        <v/>
      </c>
    </row>
    <row r="767" spans="19:22" ht="17.25" customHeight="1">
      <c r="S767" s="284" t="str">
        <f t="shared" si="44"/>
        <v/>
      </c>
      <c r="T767" s="284">
        <f t="shared" si="45"/>
        <v>0</v>
      </c>
      <c r="U767" s="284">
        <f t="shared" si="46"/>
        <v>0</v>
      </c>
      <c r="V767" s="284" t="str">
        <f t="shared" si="47"/>
        <v/>
      </c>
    </row>
    <row r="768" spans="19:22" ht="17.25" customHeight="1">
      <c r="S768" s="284" t="str">
        <f t="shared" si="44"/>
        <v/>
      </c>
      <c r="T768" s="284">
        <f t="shared" si="45"/>
        <v>0</v>
      </c>
      <c r="U768" s="284">
        <f t="shared" si="46"/>
        <v>0</v>
      </c>
      <c r="V768" s="284" t="str">
        <f t="shared" si="47"/>
        <v/>
      </c>
    </row>
    <row r="769" spans="19:22" ht="17.25" customHeight="1">
      <c r="S769" s="284" t="str">
        <f t="shared" si="44"/>
        <v/>
      </c>
      <c r="T769" s="284">
        <f t="shared" si="45"/>
        <v>0</v>
      </c>
      <c r="U769" s="284">
        <f t="shared" si="46"/>
        <v>0</v>
      </c>
      <c r="V769" s="284" t="str">
        <f t="shared" si="47"/>
        <v/>
      </c>
    </row>
    <row r="770" spans="19:22" ht="17.25" customHeight="1">
      <c r="S770" s="284" t="str">
        <f t="shared" si="44"/>
        <v/>
      </c>
      <c r="T770" s="284">
        <f t="shared" si="45"/>
        <v>0</v>
      </c>
      <c r="U770" s="284">
        <f t="shared" si="46"/>
        <v>0</v>
      </c>
      <c r="V770" s="284" t="str">
        <f t="shared" si="47"/>
        <v/>
      </c>
    </row>
    <row r="771" spans="19:22" ht="17.25" customHeight="1">
      <c r="S771" s="284" t="str">
        <f t="shared" si="44"/>
        <v/>
      </c>
      <c r="T771" s="284">
        <f t="shared" si="45"/>
        <v>0</v>
      </c>
      <c r="U771" s="284">
        <f t="shared" si="46"/>
        <v>0</v>
      </c>
      <c r="V771" s="284" t="str">
        <f t="shared" si="47"/>
        <v/>
      </c>
    </row>
    <row r="772" spans="19:22" ht="17.25" customHeight="1">
      <c r="S772" s="284" t="str">
        <f t="shared" si="44"/>
        <v/>
      </c>
      <c r="T772" s="284">
        <f t="shared" si="45"/>
        <v>0</v>
      </c>
      <c r="U772" s="284">
        <f t="shared" si="46"/>
        <v>0</v>
      </c>
      <c r="V772" s="284" t="str">
        <f t="shared" si="47"/>
        <v/>
      </c>
    </row>
    <row r="773" spans="19:22" ht="17.25" customHeight="1">
      <c r="S773" s="284" t="str">
        <f t="shared" si="44"/>
        <v/>
      </c>
      <c r="T773" s="284">
        <f t="shared" si="45"/>
        <v>0</v>
      </c>
      <c r="U773" s="284">
        <f t="shared" si="46"/>
        <v>0</v>
      </c>
      <c r="V773" s="284" t="str">
        <f t="shared" si="47"/>
        <v/>
      </c>
    </row>
    <row r="774" spans="19:22" ht="17.25" customHeight="1">
      <c r="S774" s="284" t="str">
        <f t="shared" si="44"/>
        <v/>
      </c>
      <c r="T774" s="284">
        <f t="shared" si="45"/>
        <v>0</v>
      </c>
      <c r="U774" s="284">
        <f t="shared" si="46"/>
        <v>0</v>
      </c>
      <c r="V774" s="284" t="str">
        <f t="shared" si="47"/>
        <v/>
      </c>
    </row>
    <row r="775" spans="19:22" ht="17.25" customHeight="1">
      <c r="S775" s="284" t="str">
        <f t="shared" ref="S775:S838" si="48">IF(INDEX(C775:O775,MATCH($X$11,$B$2:$R$2,0))="","",(INDEX(B775:N775,MATCH($X$11,$B$2:$R$2,0))&amp;INDEX(C775:O775,MATCH($X$11,$B$2:$R$2,0)))*1)</f>
        <v/>
      </c>
      <c r="T775" s="284">
        <f t="shared" ref="T775:T838" si="49">INDEX(D775:P775,MATCH($X$11,$B$2:$R$2,0))</f>
        <v>0</v>
      </c>
      <c r="U775" s="284">
        <f t="shared" ref="U775:U838" si="50">INDEX(E775:Q775,MATCH($X$11,$B$2:$R$2,0))</f>
        <v>0</v>
      </c>
      <c r="V775" s="284" t="str">
        <f t="shared" ref="V775:V838" si="51">IF(INDEX(F775:R775,MATCH($X$11,$B$2:$R$2,0))-0=0,"",INDEX(F775:R775,MATCH($X$11,$B$2:$R$2,0)))</f>
        <v/>
      </c>
    </row>
    <row r="776" spans="19:22" ht="17.25" customHeight="1">
      <c r="S776" s="284" t="str">
        <f t="shared" si="48"/>
        <v/>
      </c>
      <c r="T776" s="284">
        <f t="shared" si="49"/>
        <v>0</v>
      </c>
      <c r="U776" s="284">
        <f t="shared" si="50"/>
        <v>0</v>
      </c>
      <c r="V776" s="284" t="str">
        <f t="shared" si="51"/>
        <v/>
      </c>
    </row>
    <row r="777" spans="19:22" ht="17.25" customHeight="1">
      <c r="S777" s="284" t="str">
        <f t="shared" si="48"/>
        <v/>
      </c>
      <c r="T777" s="284">
        <f t="shared" si="49"/>
        <v>0</v>
      </c>
      <c r="U777" s="284">
        <f t="shared" si="50"/>
        <v>0</v>
      </c>
      <c r="V777" s="284" t="str">
        <f t="shared" si="51"/>
        <v/>
      </c>
    </row>
    <row r="778" spans="19:22" ht="17.25" customHeight="1">
      <c r="S778" s="284" t="str">
        <f t="shared" si="48"/>
        <v/>
      </c>
      <c r="T778" s="284">
        <f t="shared" si="49"/>
        <v>0</v>
      </c>
      <c r="U778" s="284">
        <f t="shared" si="50"/>
        <v>0</v>
      </c>
      <c r="V778" s="284" t="str">
        <f t="shared" si="51"/>
        <v/>
      </c>
    </row>
    <row r="779" spans="19:22" ht="17.25" customHeight="1">
      <c r="S779" s="284" t="str">
        <f t="shared" si="48"/>
        <v/>
      </c>
      <c r="T779" s="284">
        <f t="shared" si="49"/>
        <v>0</v>
      </c>
      <c r="U779" s="284">
        <f t="shared" si="50"/>
        <v>0</v>
      </c>
      <c r="V779" s="284" t="str">
        <f t="shared" si="51"/>
        <v/>
      </c>
    </row>
    <row r="780" spans="19:22" ht="17.25" customHeight="1">
      <c r="S780" s="284" t="str">
        <f t="shared" si="48"/>
        <v/>
      </c>
      <c r="T780" s="284">
        <f t="shared" si="49"/>
        <v>0</v>
      </c>
      <c r="U780" s="284">
        <f t="shared" si="50"/>
        <v>0</v>
      </c>
      <c r="V780" s="284" t="str">
        <f t="shared" si="51"/>
        <v/>
      </c>
    </row>
    <row r="781" spans="19:22" ht="17.25" customHeight="1">
      <c r="S781" s="284" t="str">
        <f t="shared" si="48"/>
        <v/>
      </c>
      <c r="T781" s="284">
        <f t="shared" si="49"/>
        <v>0</v>
      </c>
      <c r="U781" s="284">
        <f t="shared" si="50"/>
        <v>0</v>
      </c>
      <c r="V781" s="284" t="str">
        <f t="shared" si="51"/>
        <v/>
      </c>
    </row>
    <row r="782" spans="19:22" ht="17.25" customHeight="1">
      <c r="S782" s="284" t="str">
        <f t="shared" si="48"/>
        <v/>
      </c>
      <c r="T782" s="284">
        <f t="shared" si="49"/>
        <v>0</v>
      </c>
      <c r="U782" s="284">
        <f t="shared" si="50"/>
        <v>0</v>
      </c>
      <c r="V782" s="284" t="str">
        <f t="shared" si="51"/>
        <v/>
      </c>
    </row>
    <row r="783" spans="19:22" ht="17.25" customHeight="1">
      <c r="S783" s="284" t="str">
        <f t="shared" si="48"/>
        <v/>
      </c>
      <c r="T783" s="284">
        <f t="shared" si="49"/>
        <v>0</v>
      </c>
      <c r="U783" s="284">
        <f t="shared" si="50"/>
        <v>0</v>
      </c>
      <c r="V783" s="284" t="str">
        <f t="shared" si="51"/>
        <v/>
      </c>
    </row>
    <row r="784" spans="19:22" ht="17.25" customHeight="1">
      <c r="S784" s="284" t="str">
        <f t="shared" si="48"/>
        <v/>
      </c>
      <c r="T784" s="284">
        <f t="shared" si="49"/>
        <v>0</v>
      </c>
      <c r="U784" s="284">
        <f t="shared" si="50"/>
        <v>0</v>
      </c>
      <c r="V784" s="284" t="str">
        <f t="shared" si="51"/>
        <v/>
      </c>
    </row>
    <row r="785" spans="19:22" ht="17.25" customHeight="1">
      <c r="S785" s="284" t="str">
        <f t="shared" si="48"/>
        <v/>
      </c>
      <c r="T785" s="284">
        <f t="shared" si="49"/>
        <v>0</v>
      </c>
      <c r="U785" s="284">
        <f t="shared" si="50"/>
        <v>0</v>
      </c>
      <c r="V785" s="284" t="str">
        <f t="shared" si="51"/>
        <v/>
      </c>
    </row>
    <row r="786" spans="19:22" ht="17.25" customHeight="1">
      <c r="S786" s="284" t="str">
        <f t="shared" si="48"/>
        <v/>
      </c>
      <c r="T786" s="284">
        <f t="shared" si="49"/>
        <v>0</v>
      </c>
      <c r="U786" s="284">
        <f t="shared" si="50"/>
        <v>0</v>
      </c>
      <c r="V786" s="284" t="str">
        <f t="shared" si="51"/>
        <v/>
      </c>
    </row>
    <row r="787" spans="19:22" ht="17.25" customHeight="1">
      <c r="S787" s="284" t="str">
        <f t="shared" si="48"/>
        <v/>
      </c>
      <c r="T787" s="284">
        <f t="shared" si="49"/>
        <v>0</v>
      </c>
      <c r="U787" s="284">
        <f t="shared" si="50"/>
        <v>0</v>
      </c>
      <c r="V787" s="284" t="str">
        <f t="shared" si="51"/>
        <v/>
      </c>
    </row>
    <row r="788" spans="19:22" ht="17.25" customHeight="1">
      <c r="S788" s="284" t="str">
        <f t="shared" si="48"/>
        <v/>
      </c>
      <c r="T788" s="284">
        <f t="shared" si="49"/>
        <v>0</v>
      </c>
      <c r="U788" s="284">
        <f t="shared" si="50"/>
        <v>0</v>
      </c>
      <c r="V788" s="284" t="str">
        <f t="shared" si="51"/>
        <v/>
      </c>
    </row>
    <row r="789" spans="19:22" ht="17.25" customHeight="1">
      <c r="S789" s="284" t="str">
        <f t="shared" si="48"/>
        <v/>
      </c>
      <c r="T789" s="284">
        <f t="shared" si="49"/>
        <v>0</v>
      </c>
      <c r="U789" s="284">
        <f t="shared" si="50"/>
        <v>0</v>
      </c>
      <c r="V789" s="284" t="str">
        <f t="shared" si="51"/>
        <v/>
      </c>
    </row>
    <row r="790" spans="19:22" ht="17.25" customHeight="1">
      <c r="S790" s="284" t="str">
        <f t="shared" si="48"/>
        <v/>
      </c>
      <c r="T790" s="284">
        <f t="shared" si="49"/>
        <v>0</v>
      </c>
      <c r="U790" s="284">
        <f t="shared" si="50"/>
        <v>0</v>
      </c>
      <c r="V790" s="284" t="str">
        <f t="shared" si="51"/>
        <v/>
      </c>
    </row>
    <row r="791" spans="19:22" ht="17.25" customHeight="1">
      <c r="S791" s="284" t="str">
        <f t="shared" si="48"/>
        <v/>
      </c>
      <c r="T791" s="284">
        <f t="shared" si="49"/>
        <v>0</v>
      </c>
      <c r="U791" s="284">
        <f t="shared" si="50"/>
        <v>0</v>
      </c>
      <c r="V791" s="284" t="str">
        <f t="shared" si="51"/>
        <v/>
      </c>
    </row>
    <row r="792" spans="19:22" ht="17.25" customHeight="1">
      <c r="S792" s="284" t="str">
        <f t="shared" si="48"/>
        <v/>
      </c>
      <c r="T792" s="284">
        <f t="shared" si="49"/>
        <v>0</v>
      </c>
      <c r="U792" s="284">
        <f t="shared" si="50"/>
        <v>0</v>
      </c>
      <c r="V792" s="284" t="str">
        <f t="shared" si="51"/>
        <v/>
      </c>
    </row>
    <row r="793" spans="19:22" ht="17.25" customHeight="1">
      <c r="S793" s="284" t="str">
        <f t="shared" si="48"/>
        <v/>
      </c>
      <c r="T793" s="284">
        <f t="shared" si="49"/>
        <v>0</v>
      </c>
      <c r="U793" s="284">
        <f t="shared" si="50"/>
        <v>0</v>
      </c>
      <c r="V793" s="284" t="str">
        <f t="shared" si="51"/>
        <v/>
      </c>
    </row>
    <row r="794" spans="19:22" ht="17.25" customHeight="1">
      <c r="S794" s="284" t="str">
        <f t="shared" si="48"/>
        <v/>
      </c>
      <c r="T794" s="284">
        <f t="shared" si="49"/>
        <v>0</v>
      </c>
      <c r="U794" s="284">
        <f t="shared" si="50"/>
        <v>0</v>
      </c>
      <c r="V794" s="284" t="str">
        <f t="shared" si="51"/>
        <v/>
      </c>
    </row>
    <row r="795" spans="19:22" ht="17.25" customHeight="1">
      <c r="S795" s="284" t="str">
        <f t="shared" si="48"/>
        <v/>
      </c>
      <c r="T795" s="284">
        <f t="shared" si="49"/>
        <v>0</v>
      </c>
      <c r="U795" s="284">
        <f t="shared" si="50"/>
        <v>0</v>
      </c>
      <c r="V795" s="284" t="str">
        <f t="shared" si="51"/>
        <v/>
      </c>
    </row>
    <row r="796" spans="19:22" ht="17.25" customHeight="1">
      <c r="S796" s="284" t="str">
        <f t="shared" si="48"/>
        <v/>
      </c>
      <c r="T796" s="284">
        <f t="shared" si="49"/>
        <v>0</v>
      </c>
      <c r="U796" s="284">
        <f t="shared" si="50"/>
        <v>0</v>
      </c>
      <c r="V796" s="284" t="str">
        <f t="shared" si="51"/>
        <v/>
      </c>
    </row>
    <row r="797" spans="19:22" ht="17.25" customHeight="1">
      <c r="S797" s="284" t="str">
        <f t="shared" si="48"/>
        <v/>
      </c>
      <c r="T797" s="284">
        <f t="shared" si="49"/>
        <v>0</v>
      </c>
      <c r="U797" s="284">
        <f t="shared" si="50"/>
        <v>0</v>
      </c>
      <c r="V797" s="284" t="str">
        <f t="shared" si="51"/>
        <v/>
      </c>
    </row>
    <row r="798" spans="19:22" ht="17.25" customHeight="1">
      <c r="S798" s="284" t="str">
        <f t="shared" si="48"/>
        <v/>
      </c>
      <c r="T798" s="284">
        <f t="shared" si="49"/>
        <v>0</v>
      </c>
      <c r="U798" s="284">
        <f t="shared" si="50"/>
        <v>0</v>
      </c>
      <c r="V798" s="284" t="str">
        <f t="shared" si="51"/>
        <v/>
      </c>
    </row>
    <row r="799" spans="19:22" ht="17.25" customHeight="1">
      <c r="S799" s="284" t="str">
        <f t="shared" si="48"/>
        <v/>
      </c>
      <c r="T799" s="284">
        <f t="shared" si="49"/>
        <v>0</v>
      </c>
      <c r="U799" s="284">
        <f t="shared" si="50"/>
        <v>0</v>
      </c>
      <c r="V799" s="284" t="str">
        <f t="shared" si="51"/>
        <v/>
      </c>
    </row>
    <row r="800" spans="19:22" ht="17.25" customHeight="1">
      <c r="S800" s="284" t="str">
        <f t="shared" si="48"/>
        <v/>
      </c>
      <c r="T800" s="284">
        <f t="shared" si="49"/>
        <v>0</v>
      </c>
      <c r="U800" s="284">
        <f t="shared" si="50"/>
        <v>0</v>
      </c>
      <c r="V800" s="284" t="str">
        <f t="shared" si="51"/>
        <v/>
      </c>
    </row>
    <row r="801" spans="19:22" ht="17.25" customHeight="1">
      <c r="S801" s="284" t="str">
        <f t="shared" si="48"/>
        <v/>
      </c>
      <c r="T801" s="284">
        <f t="shared" si="49"/>
        <v>0</v>
      </c>
      <c r="U801" s="284">
        <f t="shared" si="50"/>
        <v>0</v>
      </c>
      <c r="V801" s="284" t="str">
        <f t="shared" si="51"/>
        <v/>
      </c>
    </row>
    <row r="802" spans="19:22" ht="17.25" customHeight="1">
      <c r="S802" s="284" t="str">
        <f t="shared" si="48"/>
        <v/>
      </c>
      <c r="T802" s="284">
        <f t="shared" si="49"/>
        <v>0</v>
      </c>
      <c r="U802" s="284">
        <f t="shared" si="50"/>
        <v>0</v>
      </c>
      <c r="V802" s="284" t="str">
        <f t="shared" si="51"/>
        <v/>
      </c>
    </row>
    <row r="803" spans="19:22" ht="17.25" customHeight="1">
      <c r="S803" s="284" t="str">
        <f t="shared" si="48"/>
        <v/>
      </c>
      <c r="T803" s="284">
        <f t="shared" si="49"/>
        <v>0</v>
      </c>
      <c r="U803" s="284">
        <f t="shared" si="50"/>
        <v>0</v>
      </c>
      <c r="V803" s="284" t="str">
        <f t="shared" si="51"/>
        <v/>
      </c>
    </row>
    <row r="804" spans="19:22" ht="17.25" customHeight="1">
      <c r="S804" s="284" t="str">
        <f t="shared" si="48"/>
        <v/>
      </c>
      <c r="T804" s="284">
        <f t="shared" si="49"/>
        <v>0</v>
      </c>
      <c r="U804" s="284">
        <f t="shared" si="50"/>
        <v>0</v>
      </c>
      <c r="V804" s="284" t="str">
        <f t="shared" si="51"/>
        <v/>
      </c>
    </row>
    <row r="805" spans="19:22" ht="17.25" customHeight="1">
      <c r="S805" s="284" t="str">
        <f t="shared" si="48"/>
        <v/>
      </c>
      <c r="T805" s="284">
        <f t="shared" si="49"/>
        <v>0</v>
      </c>
      <c r="U805" s="284">
        <f t="shared" si="50"/>
        <v>0</v>
      </c>
      <c r="V805" s="284" t="str">
        <f t="shared" si="51"/>
        <v/>
      </c>
    </row>
    <row r="806" spans="19:22" ht="17.25" customHeight="1">
      <c r="S806" s="284" t="str">
        <f t="shared" si="48"/>
        <v/>
      </c>
      <c r="T806" s="284">
        <f t="shared" si="49"/>
        <v>0</v>
      </c>
      <c r="U806" s="284">
        <f t="shared" si="50"/>
        <v>0</v>
      </c>
      <c r="V806" s="284" t="str">
        <f t="shared" si="51"/>
        <v/>
      </c>
    </row>
    <row r="807" spans="19:22" ht="17.25" customHeight="1">
      <c r="S807" s="284" t="str">
        <f t="shared" si="48"/>
        <v/>
      </c>
      <c r="T807" s="284">
        <f t="shared" si="49"/>
        <v>0</v>
      </c>
      <c r="U807" s="284">
        <f t="shared" si="50"/>
        <v>0</v>
      </c>
      <c r="V807" s="284" t="str">
        <f t="shared" si="51"/>
        <v/>
      </c>
    </row>
    <row r="808" spans="19:22" ht="17.25" customHeight="1">
      <c r="S808" s="284" t="str">
        <f t="shared" si="48"/>
        <v/>
      </c>
      <c r="T808" s="284">
        <f t="shared" si="49"/>
        <v>0</v>
      </c>
      <c r="U808" s="284">
        <f t="shared" si="50"/>
        <v>0</v>
      </c>
      <c r="V808" s="284" t="str">
        <f t="shared" si="51"/>
        <v/>
      </c>
    </row>
    <row r="809" spans="19:22" ht="17.25" customHeight="1">
      <c r="S809" s="284" t="str">
        <f t="shared" si="48"/>
        <v/>
      </c>
      <c r="T809" s="284">
        <f t="shared" si="49"/>
        <v>0</v>
      </c>
      <c r="U809" s="284">
        <f t="shared" si="50"/>
        <v>0</v>
      </c>
      <c r="V809" s="284" t="str">
        <f t="shared" si="51"/>
        <v/>
      </c>
    </row>
    <row r="810" spans="19:22" ht="17.25" customHeight="1">
      <c r="S810" s="284" t="str">
        <f t="shared" si="48"/>
        <v/>
      </c>
      <c r="T810" s="284">
        <f t="shared" si="49"/>
        <v>0</v>
      </c>
      <c r="U810" s="284">
        <f t="shared" si="50"/>
        <v>0</v>
      </c>
      <c r="V810" s="284" t="str">
        <f t="shared" si="51"/>
        <v/>
      </c>
    </row>
    <row r="811" spans="19:22" ht="17.25" customHeight="1">
      <c r="S811" s="284" t="str">
        <f t="shared" si="48"/>
        <v/>
      </c>
      <c r="T811" s="284">
        <f t="shared" si="49"/>
        <v>0</v>
      </c>
      <c r="U811" s="284">
        <f t="shared" si="50"/>
        <v>0</v>
      </c>
      <c r="V811" s="284" t="str">
        <f t="shared" si="51"/>
        <v/>
      </c>
    </row>
    <row r="812" spans="19:22" ht="17.25" customHeight="1">
      <c r="S812" s="284" t="str">
        <f t="shared" si="48"/>
        <v/>
      </c>
      <c r="T812" s="284">
        <f t="shared" si="49"/>
        <v>0</v>
      </c>
      <c r="U812" s="284">
        <f t="shared" si="50"/>
        <v>0</v>
      </c>
      <c r="V812" s="284" t="str">
        <f t="shared" si="51"/>
        <v/>
      </c>
    </row>
    <row r="813" spans="19:22" ht="17.25" customHeight="1">
      <c r="S813" s="284" t="str">
        <f t="shared" si="48"/>
        <v/>
      </c>
      <c r="T813" s="284">
        <f t="shared" si="49"/>
        <v>0</v>
      </c>
      <c r="U813" s="284">
        <f t="shared" si="50"/>
        <v>0</v>
      </c>
      <c r="V813" s="284" t="str">
        <f t="shared" si="51"/>
        <v/>
      </c>
    </row>
    <row r="814" spans="19:22" ht="17.25" customHeight="1">
      <c r="S814" s="284" t="str">
        <f t="shared" si="48"/>
        <v/>
      </c>
      <c r="T814" s="284">
        <f t="shared" si="49"/>
        <v>0</v>
      </c>
      <c r="U814" s="284">
        <f t="shared" si="50"/>
        <v>0</v>
      </c>
      <c r="V814" s="284" t="str">
        <f t="shared" si="51"/>
        <v/>
      </c>
    </row>
    <row r="815" spans="19:22" ht="17.25" customHeight="1">
      <c r="S815" s="284" t="str">
        <f t="shared" si="48"/>
        <v/>
      </c>
      <c r="T815" s="284">
        <f t="shared" si="49"/>
        <v>0</v>
      </c>
      <c r="U815" s="284">
        <f t="shared" si="50"/>
        <v>0</v>
      </c>
      <c r="V815" s="284" t="str">
        <f t="shared" si="51"/>
        <v/>
      </c>
    </row>
    <row r="816" spans="19:22" ht="17.25" customHeight="1">
      <c r="S816" s="284" t="str">
        <f t="shared" si="48"/>
        <v/>
      </c>
      <c r="T816" s="284">
        <f t="shared" si="49"/>
        <v>0</v>
      </c>
      <c r="U816" s="284">
        <f t="shared" si="50"/>
        <v>0</v>
      </c>
      <c r="V816" s="284" t="str">
        <f t="shared" si="51"/>
        <v/>
      </c>
    </row>
    <row r="817" spans="19:22" ht="17.25" customHeight="1">
      <c r="S817" s="284" t="str">
        <f t="shared" si="48"/>
        <v/>
      </c>
      <c r="T817" s="284">
        <f t="shared" si="49"/>
        <v>0</v>
      </c>
      <c r="U817" s="284">
        <f t="shared" si="50"/>
        <v>0</v>
      </c>
      <c r="V817" s="284" t="str">
        <f t="shared" si="51"/>
        <v/>
      </c>
    </row>
    <row r="818" spans="19:22" ht="17.25" customHeight="1">
      <c r="S818" s="284" t="str">
        <f t="shared" si="48"/>
        <v/>
      </c>
      <c r="T818" s="284">
        <f t="shared" si="49"/>
        <v>0</v>
      </c>
      <c r="U818" s="284">
        <f t="shared" si="50"/>
        <v>0</v>
      </c>
      <c r="V818" s="284" t="str">
        <f t="shared" si="51"/>
        <v/>
      </c>
    </row>
    <row r="819" spans="19:22" ht="17.25" customHeight="1">
      <c r="S819" s="284" t="str">
        <f t="shared" si="48"/>
        <v/>
      </c>
      <c r="T819" s="284">
        <f t="shared" si="49"/>
        <v>0</v>
      </c>
      <c r="U819" s="284">
        <f t="shared" si="50"/>
        <v>0</v>
      </c>
      <c r="V819" s="284" t="str">
        <f t="shared" si="51"/>
        <v/>
      </c>
    </row>
    <row r="820" spans="19:22" ht="17.25" customHeight="1">
      <c r="S820" s="284" t="str">
        <f t="shared" si="48"/>
        <v/>
      </c>
      <c r="T820" s="284">
        <f t="shared" si="49"/>
        <v>0</v>
      </c>
      <c r="U820" s="284">
        <f t="shared" si="50"/>
        <v>0</v>
      </c>
      <c r="V820" s="284" t="str">
        <f t="shared" si="51"/>
        <v/>
      </c>
    </row>
    <row r="821" spans="19:22" ht="17.25" customHeight="1">
      <c r="S821" s="284" t="str">
        <f t="shared" si="48"/>
        <v/>
      </c>
      <c r="T821" s="284">
        <f t="shared" si="49"/>
        <v>0</v>
      </c>
      <c r="U821" s="284">
        <f t="shared" si="50"/>
        <v>0</v>
      </c>
      <c r="V821" s="284" t="str">
        <f t="shared" si="51"/>
        <v/>
      </c>
    </row>
    <row r="822" spans="19:22" ht="17.25" customHeight="1">
      <c r="S822" s="284" t="str">
        <f t="shared" si="48"/>
        <v/>
      </c>
      <c r="T822" s="284">
        <f t="shared" si="49"/>
        <v>0</v>
      </c>
      <c r="U822" s="284">
        <f t="shared" si="50"/>
        <v>0</v>
      </c>
      <c r="V822" s="284" t="str">
        <f t="shared" si="51"/>
        <v/>
      </c>
    </row>
    <row r="823" spans="19:22" ht="17.25" customHeight="1">
      <c r="S823" s="284" t="str">
        <f t="shared" si="48"/>
        <v/>
      </c>
      <c r="T823" s="284">
        <f t="shared" si="49"/>
        <v>0</v>
      </c>
      <c r="U823" s="284">
        <f t="shared" si="50"/>
        <v>0</v>
      </c>
      <c r="V823" s="284" t="str">
        <f t="shared" si="51"/>
        <v/>
      </c>
    </row>
    <row r="824" spans="19:22" ht="17.25" customHeight="1">
      <c r="S824" s="284" t="str">
        <f t="shared" si="48"/>
        <v/>
      </c>
      <c r="T824" s="284">
        <f t="shared" si="49"/>
        <v>0</v>
      </c>
      <c r="U824" s="284">
        <f t="shared" si="50"/>
        <v>0</v>
      </c>
      <c r="V824" s="284" t="str">
        <f t="shared" si="51"/>
        <v/>
      </c>
    </row>
    <row r="825" spans="19:22" ht="17.25" customHeight="1">
      <c r="S825" s="284" t="str">
        <f t="shared" si="48"/>
        <v/>
      </c>
      <c r="T825" s="284">
        <f t="shared" si="49"/>
        <v>0</v>
      </c>
      <c r="U825" s="284">
        <f t="shared" si="50"/>
        <v>0</v>
      </c>
      <c r="V825" s="284" t="str">
        <f t="shared" si="51"/>
        <v/>
      </c>
    </row>
    <row r="826" spans="19:22" ht="17.25" customHeight="1">
      <c r="S826" s="284" t="str">
        <f t="shared" si="48"/>
        <v/>
      </c>
      <c r="T826" s="284">
        <f t="shared" si="49"/>
        <v>0</v>
      </c>
      <c r="U826" s="284">
        <f t="shared" si="50"/>
        <v>0</v>
      </c>
      <c r="V826" s="284" t="str">
        <f t="shared" si="51"/>
        <v/>
      </c>
    </row>
    <row r="827" spans="19:22" ht="17.25" customHeight="1">
      <c r="S827" s="284" t="str">
        <f t="shared" si="48"/>
        <v/>
      </c>
      <c r="T827" s="284">
        <f t="shared" si="49"/>
        <v>0</v>
      </c>
      <c r="U827" s="284">
        <f t="shared" si="50"/>
        <v>0</v>
      </c>
      <c r="V827" s="284" t="str">
        <f t="shared" si="51"/>
        <v/>
      </c>
    </row>
    <row r="828" spans="19:22" ht="17.25" customHeight="1">
      <c r="S828" s="284" t="str">
        <f t="shared" si="48"/>
        <v/>
      </c>
      <c r="T828" s="284">
        <f t="shared" si="49"/>
        <v>0</v>
      </c>
      <c r="U828" s="284">
        <f t="shared" si="50"/>
        <v>0</v>
      </c>
      <c r="V828" s="284" t="str">
        <f t="shared" si="51"/>
        <v/>
      </c>
    </row>
    <row r="829" spans="19:22" ht="17.25" customHeight="1">
      <c r="S829" s="284" t="str">
        <f t="shared" si="48"/>
        <v/>
      </c>
      <c r="T829" s="284">
        <f t="shared" si="49"/>
        <v>0</v>
      </c>
      <c r="U829" s="284">
        <f t="shared" si="50"/>
        <v>0</v>
      </c>
      <c r="V829" s="284" t="str">
        <f t="shared" si="51"/>
        <v/>
      </c>
    </row>
    <row r="830" spans="19:22" ht="17.25" customHeight="1">
      <c r="S830" s="284" t="str">
        <f t="shared" si="48"/>
        <v/>
      </c>
      <c r="T830" s="284">
        <f t="shared" si="49"/>
        <v>0</v>
      </c>
      <c r="U830" s="284">
        <f t="shared" si="50"/>
        <v>0</v>
      </c>
      <c r="V830" s="284" t="str">
        <f t="shared" si="51"/>
        <v/>
      </c>
    </row>
    <row r="831" spans="19:22" ht="17.25" customHeight="1">
      <c r="S831" s="284" t="str">
        <f t="shared" si="48"/>
        <v/>
      </c>
      <c r="T831" s="284">
        <f t="shared" si="49"/>
        <v>0</v>
      </c>
      <c r="U831" s="284">
        <f t="shared" si="50"/>
        <v>0</v>
      </c>
      <c r="V831" s="284" t="str">
        <f t="shared" si="51"/>
        <v/>
      </c>
    </row>
    <row r="832" spans="19:22" ht="17.25" customHeight="1">
      <c r="S832" s="284" t="str">
        <f t="shared" si="48"/>
        <v/>
      </c>
      <c r="T832" s="284">
        <f t="shared" si="49"/>
        <v>0</v>
      </c>
      <c r="U832" s="284">
        <f t="shared" si="50"/>
        <v>0</v>
      </c>
      <c r="V832" s="284" t="str">
        <f t="shared" si="51"/>
        <v/>
      </c>
    </row>
    <row r="833" spans="19:22" ht="17.25" customHeight="1">
      <c r="S833" s="284" t="str">
        <f t="shared" si="48"/>
        <v/>
      </c>
      <c r="T833" s="284">
        <f t="shared" si="49"/>
        <v>0</v>
      </c>
      <c r="U833" s="284">
        <f t="shared" si="50"/>
        <v>0</v>
      </c>
      <c r="V833" s="284" t="str">
        <f t="shared" si="51"/>
        <v/>
      </c>
    </row>
    <row r="834" spans="19:22" ht="17.25" customHeight="1">
      <c r="S834" s="284" t="str">
        <f t="shared" si="48"/>
        <v/>
      </c>
      <c r="T834" s="284">
        <f t="shared" si="49"/>
        <v>0</v>
      </c>
      <c r="U834" s="284">
        <f t="shared" si="50"/>
        <v>0</v>
      </c>
      <c r="V834" s="284" t="str">
        <f t="shared" si="51"/>
        <v/>
      </c>
    </row>
    <row r="835" spans="19:22" ht="17.25" customHeight="1">
      <c r="S835" s="284" t="str">
        <f t="shared" si="48"/>
        <v/>
      </c>
      <c r="T835" s="284">
        <f t="shared" si="49"/>
        <v>0</v>
      </c>
      <c r="U835" s="284">
        <f t="shared" si="50"/>
        <v>0</v>
      </c>
      <c r="V835" s="284" t="str">
        <f t="shared" si="51"/>
        <v/>
      </c>
    </row>
    <row r="836" spans="19:22" ht="17.25" customHeight="1">
      <c r="S836" s="284" t="str">
        <f t="shared" si="48"/>
        <v/>
      </c>
      <c r="T836" s="284">
        <f t="shared" si="49"/>
        <v>0</v>
      </c>
      <c r="U836" s="284">
        <f t="shared" si="50"/>
        <v>0</v>
      </c>
      <c r="V836" s="284" t="str">
        <f t="shared" si="51"/>
        <v/>
      </c>
    </row>
    <row r="837" spans="19:22" ht="17.25" customHeight="1">
      <c r="S837" s="284" t="str">
        <f t="shared" si="48"/>
        <v/>
      </c>
      <c r="T837" s="284">
        <f t="shared" si="49"/>
        <v>0</v>
      </c>
      <c r="U837" s="284">
        <f t="shared" si="50"/>
        <v>0</v>
      </c>
      <c r="V837" s="284" t="str">
        <f t="shared" si="51"/>
        <v/>
      </c>
    </row>
    <row r="838" spans="19:22" ht="17.25" customHeight="1">
      <c r="S838" s="284" t="str">
        <f t="shared" si="48"/>
        <v/>
      </c>
      <c r="T838" s="284">
        <f t="shared" si="49"/>
        <v>0</v>
      </c>
      <c r="U838" s="284">
        <f t="shared" si="50"/>
        <v>0</v>
      </c>
      <c r="V838" s="284" t="str">
        <f t="shared" si="51"/>
        <v/>
      </c>
    </row>
    <row r="839" spans="19:22" ht="17.25" customHeight="1">
      <c r="S839" s="284" t="str">
        <f t="shared" ref="S839:S902" si="52">IF(INDEX(C839:O839,MATCH($X$11,$B$2:$R$2,0))="","",(INDEX(B839:N839,MATCH($X$11,$B$2:$R$2,0))&amp;INDEX(C839:O839,MATCH($X$11,$B$2:$R$2,0)))*1)</f>
        <v/>
      </c>
      <c r="T839" s="284">
        <f t="shared" ref="T839:T902" si="53">INDEX(D839:P839,MATCH($X$11,$B$2:$R$2,0))</f>
        <v>0</v>
      </c>
      <c r="U839" s="284">
        <f t="shared" ref="U839:U902" si="54">INDEX(E839:Q839,MATCH($X$11,$B$2:$R$2,0))</f>
        <v>0</v>
      </c>
      <c r="V839" s="284" t="str">
        <f t="shared" ref="V839:V902" si="55">IF(INDEX(F839:R839,MATCH($X$11,$B$2:$R$2,0))-0=0,"",INDEX(F839:R839,MATCH($X$11,$B$2:$R$2,0)))</f>
        <v/>
      </c>
    </row>
    <row r="840" spans="19:22" ht="17.25" customHeight="1">
      <c r="S840" s="284" t="str">
        <f t="shared" si="52"/>
        <v/>
      </c>
      <c r="T840" s="284">
        <f t="shared" si="53"/>
        <v>0</v>
      </c>
      <c r="U840" s="284">
        <f t="shared" si="54"/>
        <v>0</v>
      </c>
      <c r="V840" s="284" t="str">
        <f t="shared" si="55"/>
        <v/>
      </c>
    </row>
    <row r="841" spans="19:22" ht="17.25" customHeight="1">
      <c r="S841" s="284" t="str">
        <f t="shared" si="52"/>
        <v/>
      </c>
      <c r="T841" s="284">
        <f t="shared" si="53"/>
        <v>0</v>
      </c>
      <c r="U841" s="284">
        <f t="shared" si="54"/>
        <v>0</v>
      </c>
      <c r="V841" s="284" t="str">
        <f t="shared" si="55"/>
        <v/>
      </c>
    </row>
    <row r="842" spans="19:22" ht="17.25" customHeight="1">
      <c r="S842" s="284" t="str">
        <f t="shared" si="52"/>
        <v/>
      </c>
      <c r="T842" s="284">
        <f t="shared" si="53"/>
        <v>0</v>
      </c>
      <c r="U842" s="284">
        <f t="shared" si="54"/>
        <v>0</v>
      </c>
      <c r="V842" s="284" t="str">
        <f t="shared" si="55"/>
        <v/>
      </c>
    </row>
    <row r="843" spans="19:22" ht="17.25" customHeight="1">
      <c r="S843" s="284" t="str">
        <f t="shared" si="52"/>
        <v/>
      </c>
      <c r="T843" s="284">
        <f t="shared" si="53"/>
        <v>0</v>
      </c>
      <c r="U843" s="284">
        <f t="shared" si="54"/>
        <v>0</v>
      </c>
      <c r="V843" s="284" t="str">
        <f t="shared" si="55"/>
        <v/>
      </c>
    </row>
    <row r="844" spans="19:22" ht="17.25" customHeight="1">
      <c r="S844" s="284" t="str">
        <f t="shared" si="52"/>
        <v/>
      </c>
      <c r="T844" s="284">
        <f t="shared" si="53"/>
        <v>0</v>
      </c>
      <c r="U844" s="284">
        <f t="shared" si="54"/>
        <v>0</v>
      </c>
      <c r="V844" s="284" t="str">
        <f t="shared" si="55"/>
        <v/>
      </c>
    </row>
    <row r="845" spans="19:22" ht="17.25" customHeight="1">
      <c r="S845" s="284" t="str">
        <f t="shared" si="52"/>
        <v/>
      </c>
      <c r="T845" s="284">
        <f t="shared" si="53"/>
        <v>0</v>
      </c>
      <c r="U845" s="284">
        <f t="shared" si="54"/>
        <v>0</v>
      </c>
      <c r="V845" s="284" t="str">
        <f t="shared" si="55"/>
        <v/>
      </c>
    </row>
    <row r="846" spans="19:22" ht="17.25" customHeight="1">
      <c r="S846" s="284" t="str">
        <f t="shared" si="52"/>
        <v/>
      </c>
      <c r="T846" s="284">
        <f t="shared" si="53"/>
        <v>0</v>
      </c>
      <c r="U846" s="284">
        <f t="shared" si="54"/>
        <v>0</v>
      </c>
      <c r="V846" s="284" t="str">
        <f t="shared" si="55"/>
        <v/>
      </c>
    </row>
    <row r="847" spans="19:22" ht="17.25" customHeight="1">
      <c r="S847" s="284" t="str">
        <f t="shared" si="52"/>
        <v/>
      </c>
      <c r="T847" s="284">
        <f t="shared" si="53"/>
        <v>0</v>
      </c>
      <c r="U847" s="284">
        <f t="shared" si="54"/>
        <v>0</v>
      </c>
      <c r="V847" s="284" t="str">
        <f t="shared" si="55"/>
        <v/>
      </c>
    </row>
    <row r="848" spans="19:22" ht="17.25" customHeight="1">
      <c r="S848" s="284" t="str">
        <f t="shared" si="52"/>
        <v/>
      </c>
      <c r="T848" s="284">
        <f t="shared" si="53"/>
        <v>0</v>
      </c>
      <c r="U848" s="284">
        <f t="shared" si="54"/>
        <v>0</v>
      </c>
      <c r="V848" s="284" t="str">
        <f t="shared" si="55"/>
        <v/>
      </c>
    </row>
    <row r="849" spans="19:22" ht="17.25" customHeight="1">
      <c r="S849" s="284" t="str">
        <f t="shared" si="52"/>
        <v/>
      </c>
      <c r="T849" s="284">
        <f t="shared" si="53"/>
        <v>0</v>
      </c>
      <c r="U849" s="284">
        <f t="shared" si="54"/>
        <v>0</v>
      </c>
      <c r="V849" s="284" t="str">
        <f t="shared" si="55"/>
        <v/>
      </c>
    </row>
    <row r="850" spans="19:22" ht="17.25" customHeight="1">
      <c r="S850" s="284" t="str">
        <f t="shared" si="52"/>
        <v/>
      </c>
      <c r="T850" s="284">
        <f t="shared" si="53"/>
        <v>0</v>
      </c>
      <c r="U850" s="284">
        <f t="shared" si="54"/>
        <v>0</v>
      </c>
      <c r="V850" s="284" t="str">
        <f t="shared" si="55"/>
        <v/>
      </c>
    </row>
    <row r="851" spans="19:22" ht="17.25" customHeight="1">
      <c r="S851" s="284" t="str">
        <f t="shared" si="52"/>
        <v/>
      </c>
      <c r="T851" s="284">
        <f t="shared" si="53"/>
        <v>0</v>
      </c>
      <c r="U851" s="284">
        <f t="shared" si="54"/>
        <v>0</v>
      </c>
      <c r="V851" s="284" t="str">
        <f t="shared" si="55"/>
        <v/>
      </c>
    </row>
    <row r="852" spans="19:22" ht="17.25" customHeight="1">
      <c r="S852" s="284" t="str">
        <f t="shared" si="52"/>
        <v/>
      </c>
      <c r="T852" s="284">
        <f t="shared" si="53"/>
        <v>0</v>
      </c>
      <c r="U852" s="284">
        <f t="shared" si="54"/>
        <v>0</v>
      </c>
      <c r="V852" s="284" t="str">
        <f t="shared" si="55"/>
        <v/>
      </c>
    </row>
    <row r="853" spans="19:22" ht="17.25" customHeight="1">
      <c r="S853" s="284" t="str">
        <f t="shared" si="52"/>
        <v/>
      </c>
      <c r="T853" s="284">
        <f t="shared" si="53"/>
        <v>0</v>
      </c>
      <c r="U853" s="284">
        <f t="shared" si="54"/>
        <v>0</v>
      </c>
      <c r="V853" s="284" t="str">
        <f t="shared" si="55"/>
        <v/>
      </c>
    </row>
    <row r="854" spans="19:22" ht="17.25" customHeight="1">
      <c r="S854" s="284" t="str">
        <f t="shared" si="52"/>
        <v/>
      </c>
      <c r="T854" s="284">
        <f t="shared" si="53"/>
        <v>0</v>
      </c>
      <c r="U854" s="284">
        <f t="shared" si="54"/>
        <v>0</v>
      </c>
      <c r="V854" s="284" t="str">
        <f t="shared" si="55"/>
        <v/>
      </c>
    </row>
    <row r="855" spans="19:22" ht="17.25" customHeight="1">
      <c r="S855" s="284" t="str">
        <f t="shared" si="52"/>
        <v/>
      </c>
      <c r="T855" s="284">
        <f t="shared" si="53"/>
        <v>0</v>
      </c>
      <c r="U855" s="284">
        <f t="shared" si="54"/>
        <v>0</v>
      </c>
      <c r="V855" s="284" t="str">
        <f t="shared" si="55"/>
        <v/>
      </c>
    </row>
    <row r="856" spans="19:22" ht="17.25" customHeight="1">
      <c r="S856" s="284" t="str">
        <f t="shared" si="52"/>
        <v/>
      </c>
      <c r="T856" s="284">
        <f t="shared" si="53"/>
        <v>0</v>
      </c>
      <c r="U856" s="284">
        <f t="shared" si="54"/>
        <v>0</v>
      </c>
      <c r="V856" s="284" t="str">
        <f t="shared" si="55"/>
        <v/>
      </c>
    </row>
    <row r="857" spans="19:22" ht="17.25" customHeight="1">
      <c r="S857" s="284" t="str">
        <f t="shared" si="52"/>
        <v/>
      </c>
      <c r="T857" s="284">
        <f t="shared" si="53"/>
        <v>0</v>
      </c>
      <c r="U857" s="284">
        <f t="shared" si="54"/>
        <v>0</v>
      </c>
      <c r="V857" s="284" t="str">
        <f t="shared" si="55"/>
        <v/>
      </c>
    </row>
    <row r="858" spans="19:22" ht="17.25" customHeight="1">
      <c r="S858" s="284" t="str">
        <f t="shared" si="52"/>
        <v/>
      </c>
      <c r="T858" s="284">
        <f t="shared" si="53"/>
        <v>0</v>
      </c>
      <c r="U858" s="284">
        <f t="shared" si="54"/>
        <v>0</v>
      </c>
      <c r="V858" s="284" t="str">
        <f t="shared" si="55"/>
        <v/>
      </c>
    </row>
    <row r="859" spans="19:22" ht="17.25" customHeight="1">
      <c r="S859" s="284" t="str">
        <f t="shared" si="52"/>
        <v/>
      </c>
      <c r="T859" s="284">
        <f t="shared" si="53"/>
        <v>0</v>
      </c>
      <c r="U859" s="284">
        <f t="shared" si="54"/>
        <v>0</v>
      </c>
      <c r="V859" s="284" t="str">
        <f t="shared" si="55"/>
        <v/>
      </c>
    </row>
    <row r="860" spans="19:22" ht="17.25" customHeight="1">
      <c r="S860" s="284" t="str">
        <f t="shared" si="52"/>
        <v/>
      </c>
      <c r="T860" s="284">
        <f t="shared" si="53"/>
        <v>0</v>
      </c>
      <c r="U860" s="284">
        <f t="shared" si="54"/>
        <v>0</v>
      </c>
      <c r="V860" s="284" t="str">
        <f t="shared" si="55"/>
        <v/>
      </c>
    </row>
    <row r="861" spans="19:22" ht="17.25" customHeight="1">
      <c r="S861" s="284" t="str">
        <f t="shared" si="52"/>
        <v/>
      </c>
      <c r="T861" s="284">
        <f t="shared" si="53"/>
        <v>0</v>
      </c>
      <c r="U861" s="284">
        <f t="shared" si="54"/>
        <v>0</v>
      </c>
      <c r="V861" s="284" t="str">
        <f t="shared" si="55"/>
        <v/>
      </c>
    </row>
    <row r="862" spans="19:22" ht="17.25" customHeight="1">
      <c r="S862" s="284" t="str">
        <f t="shared" si="52"/>
        <v/>
      </c>
      <c r="T862" s="284">
        <f t="shared" si="53"/>
        <v>0</v>
      </c>
      <c r="U862" s="284">
        <f t="shared" si="54"/>
        <v>0</v>
      </c>
      <c r="V862" s="284" t="str">
        <f t="shared" si="55"/>
        <v/>
      </c>
    </row>
    <row r="863" spans="19:22" ht="17.25" customHeight="1">
      <c r="S863" s="284" t="str">
        <f t="shared" si="52"/>
        <v/>
      </c>
      <c r="T863" s="284">
        <f t="shared" si="53"/>
        <v>0</v>
      </c>
      <c r="U863" s="284">
        <f t="shared" si="54"/>
        <v>0</v>
      </c>
      <c r="V863" s="284" t="str">
        <f t="shared" si="55"/>
        <v/>
      </c>
    </row>
    <row r="864" spans="19:22" ht="17.25" customHeight="1">
      <c r="S864" s="284" t="str">
        <f t="shared" si="52"/>
        <v/>
      </c>
      <c r="T864" s="284">
        <f t="shared" si="53"/>
        <v>0</v>
      </c>
      <c r="U864" s="284">
        <f t="shared" si="54"/>
        <v>0</v>
      </c>
      <c r="V864" s="284" t="str">
        <f t="shared" si="55"/>
        <v/>
      </c>
    </row>
    <row r="865" spans="19:22" ht="17.25" customHeight="1">
      <c r="S865" s="284" t="str">
        <f t="shared" si="52"/>
        <v/>
      </c>
      <c r="T865" s="284">
        <f t="shared" si="53"/>
        <v>0</v>
      </c>
      <c r="U865" s="284">
        <f t="shared" si="54"/>
        <v>0</v>
      </c>
      <c r="V865" s="284" t="str">
        <f t="shared" si="55"/>
        <v/>
      </c>
    </row>
    <row r="866" spans="19:22" ht="17.25" customHeight="1">
      <c r="S866" s="284" t="str">
        <f t="shared" si="52"/>
        <v/>
      </c>
      <c r="T866" s="284">
        <f t="shared" si="53"/>
        <v>0</v>
      </c>
      <c r="U866" s="284">
        <f t="shared" si="54"/>
        <v>0</v>
      </c>
      <c r="V866" s="284" t="str">
        <f t="shared" si="55"/>
        <v/>
      </c>
    </row>
    <row r="867" spans="19:22" ht="17.25" customHeight="1">
      <c r="S867" s="284" t="str">
        <f t="shared" si="52"/>
        <v/>
      </c>
      <c r="T867" s="284">
        <f t="shared" si="53"/>
        <v>0</v>
      </c>
      <c r="U867" s="284">
        <f t="shared" si="54"/>
        <v>0</v>
      </c>
      <c r="V867" s="284" t="str">
        <f t="shared" si="55"/>
        <v/>
      </c>
    </row>
    <row r="868" spans="19:22" ht="17.25" customHeight="1">
      <c r="S868" s="284" t="str">
        <f t="shared" si="52"/>
        <v/>
      </c>
      <c r="T868" s="284">
        <f t="shared" si="53"/>
        <v>0</v>
      </c>
      <c r="U868" s="284">
        <f t="shared" si="54"/>
        <v>0</v>
      </c>
      <c r="V868" s="284" t="str">
        <f t="shared" si="55"/>
        <v/>
      </c>
    </row>
    <row r="869" spans="19:22" ht="17.25" customHeight="1">
      <c r="S869" s="284" t="str">
        <f t="shared" si="52"/>
        <v/>
      </c>
      <c r="T869" s="284">
        <f t="shared" si="53"/>
        <v>0</v>
      </c>
      <c r="U869" s="284">
        <f t="shared" si="54"/>
        <v>0</v>
      </c>
      <c r="V869" s="284" t="str">
        <f t="shared" si="55"/>
        <v/>
      </c>
    </row>
    <row r="870" spans="19:22" ht="17.25" customHeight="1">
      <c r="S870" s="284" t="str">
        <f t="shared" si="52"/>
        <v/>
      </c>
      <c r="T870" s="284">
        <f t="shared" si="53"/>
        <v>0</v>
      </c>
      <c r="U870" s="284">
        <f t="shared" si="54"/>
        <v>0</v>
      </c>
      <c r="V870" s="284" t="str">
        <f t="shared" si="55"/>
        <v/>
      </c>
    </row>
    <row r="871" spans="19:22" ht="17.25" customHeight="1">
      <c r="S871" s="284" t="str">
        <f t="shared" si="52"/>
        <v/>
      </c>
      <c r="T871" s="284">
        <f t="shared" si="53"/>
        <v>0</v>
      </c>
      <c r="U871" s="284">
        <f t="shared" si="54"/>
        <v>0</v>
      </c>
      <c r="V871" s="284" t="str">
        <f t="shared" si="55"/>
        <v/>
      </c>
    </row>
    <row r="872" spans="19:22" ht="17.25" customHeight="1">
      <c r="S872" s="284" t="str">
        <f t="shared" si="52"/>
        <v/>
      </c>
      <c r="T872" s="284">
        <f t="shared" si="53"/>
        <v>0</v>
      </c>
      <c r="U872" s="284">
        <f t="shared" si="54"/>
        <v>0</v>
      </c>
      <c r="V872" s="284" t="str">
        <f t="shared" si="55"/>
        <v/>
      </c>
    </row>
    <row r="873" spans="19:22" ht="17.25" customHeight="1">
      <c r="S873" s="284" t="str">
        <f t="shared" si="52"/>
        <v/>
      </c>
      <c r="T873" s="284">
        <f t="shared" si="53"/>
        <v>0</v>
      </c>
      <c r="U873" s="284">
        <f t="shared" si="54"/>
        <v>0</v>
      </c>
      <c r="V873" s="284" t="str">
        <f t="shared" si="55"/>
        <v/>
      </c>
    </row>
    <row r="874" spans="19:22" ht="17.25" customHeight="1">
      <c r="S874" s="284" t="str">
        <f t="shared" si="52"/>
        <v/>
      </c>
      <c r="T874" s="284">
        <f t="shared" si="53"/>
        <v>0</v>
      </c>
      <c r="U874" s="284">
        <f t="shared" si="54"/>
        <v>0</v>
      </c>
      <c r="V874" s="284" t="str">
        <f t="shared" si="55"/>
        <v/>
      </c>
    </row>
    <row r="875" spans="19:22" ht="17.25" customHeight="1">
      <c r="S875" s="284" t="str">
        <f t="shared" si="52"/>
        <v/>
      </c>
      <c r="T875" s="284">
        <f t="shared" si="53"/>
        <v>0</v>
      </c>
      <c r="U875" s="284">
        <f t="shared" si="54"/>
        <v>0</v>
      </c>
      <c r="V875" s="284" t="str">
        <f t="shared" si="55"/>
        <v/>
      </c>
    </row>
    <row r="876" spans="19:22" ht="17.25" customHeight="1">
      <c r="S876" s="284" t="str">
        <f t="shared" si="52"/>
        <v/>
      </c>
      <c r="T876" s="284">
        <f t="shared" si="53"/>
        <v>0</v>
      </c>
      <c r="U876" s="284">
        <f t="shared" si="54"/>
        <v>0</v>
      </c>
      <c r="V876" s="284" t="str">
        <f t="shared" si="55"/>
        <v/>
      </c>
    </row>
    <row r="877" spans="19:22" ht="17.25" customHeight="1">
      <c r="S877" s="284" t="str">
        <f t="shared" si="52"/>
        <v/>
      </c>
      <c r="T877" s="284">
        <f t="shared" si="53"/>
        <v>0</v>
      </c>
      <c r="U877" s="284">
        <f t="shared" si="54"/>
        <v>0</v>
      </c>
      <c r="V877" s="284" t="str">
        <f t="shared" si="55"/>
        <v/>
      </c>
    </row>
    <row r="878" spans="19:22" ht="17.25" customHeight="1">
      <c r="S878" s="284" t="str">
        <f t="shared" si="52"/>
        <v/>
      </c>
      <c r="T878" s="284">
        <f t="shared" si="53"/>
        <v>0</v>
      </c>
      <c r="U878" s="284">
        <f t="shared" si="54"/>
        <v>0</v>
      </c>
      <c r="V878" s="284" t="str">
        <f t="shared" si="55"/>
        <v/>
      </c>
    </row>
    <row r="879" spans="19:22" ht="17.25" customHeight="1">
      <c r="S879" s="284" t="str">
        <f t="shared" si="52"/>
        <v/>
      </c>
      <c r="T879" s="284">
        <f t="shared" si="53"/>
        <v>0</v>
      </c>
      <c r="U879" s="284">
        <f t="shared" si="54"/>
        <v>0</v>
      </c>
      <c r="V879" s="284" t="str">
        <f t="shared" si="55"/>
        <v/>
      </c>
    </row>
    <row r="880" spans="19:22" ht="17.25" customHeight="1">
      <c r="S880" s="284" t="str">
        <f t="shared" si="52"/>
        <v/>
      </c>
      <c r="T880" s="284">
        <f t="shared" si="53"/>
        <v>0</v>
      </c>
      <c r="U880" s="284">
        <f t="shared" si="54"/>
        <v>0</v>
      </c>
      <c r="V880" s="284" t="str">
        <f t="shared" si="55"/>
        <v/>
      </c>
    </row>
    <row r="881" spans="19:22" ht="17.25" customHeight="1">
      <c r="S881" s="284" t="str">
        <f t="shared" si="52"/>
        <v/>
      </c>
      <c r="T881" s="284">
        <f t="shared" si="53"/>
        <v>0</v>
      </c>
      <c r="U881" s="284">
        <f t="shared" si="54"/>
        <v>0</v>
      </c>
      <c r="V881" s="284" t="str">
        <f t="shared" si="55"/>
        <v/>
      </c>
    </row>
    <row r="882" spans="19:22" ht="17.25" customHeight="1">
      <c r="S882" s="284" t="str">
        <f t="shared" si="52"/>
        <v/>
      </c>
      <c r="T882" s="284">
        <f t="shared" si="53"/>
        <v>0</v>
      </c>
      <c r="U882" s="284">
        <f t="shared" si="54"/>
        <v>0</v>
      </c>
      <c r="V882" s="284" t="str">
        <f t="shared" si="55"/>
        <v/>
      </c>
    </row>
    <row r="883" spans="19:22" ht="17.25" customHeight="1">
      <c r="S883" s="284" t="str">
        <f t="shared" si="52"/>
        <v/>
      </c>
      <c r="T883" s="284">
        <f t="shared" si="53"/>
        <v>0</v>
      </c>
      <c r="U883" s="284">
        <f t="shared" si="54"/>
        <v>0</v>
      </c>
      <c r="V883" s="284" t="str">
        <f t="shared" si="55"/>
        <v/>
      </c>
    </row>
    <row r="884" spans="19:22" ht="17.25" customHeight="1">
      <c r="S884" s="284" t="str">
        <f t="shared" si="52"/>
        <v/>
      </c>
      <c r="T884" s="284">
        <f t="shared" si="53"/>
        <v>0</v>
      </c>
      <c r="U884" s="284">
        <f t="shared" si="54"/>
        <v>0</v>
      </c>
      <c r="V884" s="284" t="str">
        <f t="shared" si="55"/>
        <v/>
      </c>
    </row>
    <row r="885" spans="19:22" ht="17.25" customHeight="1">
      <c r="S885" s="284" t="str">
        <f t="shared" si="52"/>
        <v/>
      </c>
      <c r="T885" s="284">
        <f t="shared" si="53"/>
        <v>0</v>
      </c>
      <c r="U885" s="284">
        <f t="shared" si="54"/>
        <v>0</v>
      </c>
      <c r="V885" s="284" t="str">
        <f t="shared" si="55"/>
        <v/>
      </c>
    </row>
    <row r="886" spans="19:22" ht="17.25" customHeight="1">
      <c r="S886" s="284" t="str">
        <f t="shared" si="52"/>
        <v/>
      </c>
      <c r="T886" s="284">
        <f t="shared" si="53"/>
        <v>0</v>
      </c>
      <c r="U886" s="284">
        <f t="shared" si="54"/>
        <v>0</v>
      </c>
      <c r="V886" s="284" t="str">
        <f t="shared" si="55"/>
        <v/>
      </c>
    </row>
    <row r="887" spans="19:22" ht="17.25" customHeight="1">
      <c r="S887" s="284" t="str">
        <f t="shared" si="52"/>
        <v/>
      </c>
      <c r="T887" s="284">
        <f t="shared" si="53"/>
        <v>0</v>
      </c>
      <c r="U887" s="284">
        <f t="shared" si="54"/>
        <v>0</v>
      </c>
      <c r="V887" s="284" t="str">
        <f t="shared" si="55"/>
        <v/>
      </c>
    </row>
    <row r="888" spans="19:22" ht="17.25" customHeight="1">
      <c r="S888" s="284" t="str">
        <f t="shared" si="52"/>
        <v/>
      </c>
      <c r="T888" s="284">
        <f t="shared" si="53"/>
        <v>0</v>
      </c>
      <c r="U888" s="284">
        <f t="shared" si="54"/>
        <v>0</v>
      </c>
      <c r="V888" s="284" t="str">
        <f t="shared" si="55"/>
        <v/>
      </c>
    </row>
    <row r="889" spans="19:22" ht="17.25" customHeight="1">
      <c r="S889" s="284" t="str">
        <f t="shared" si="52"/>
        <v/>
      </c>
      <c r="T889" s="284">
        <f t="shared" si="53"/>
        <v>0</v>
      </c>
      <c r="U889" s="284">
        <f t="shared" si="54"/>
        <v>0</v>
      </c>
      <c r="V889" s="284" t="str">
        <f t="shared" si="55"/>
        <v/>
      </c>
    </row>
    <row r="890" spans="19:22" ht="17.25" customHeight="1">
      <c r="S890" s="284" t="str">
        <f t="shared" si="52"/>
        <v/>
      </c>
      <c r="T890" s="284">
        <f t="shared" si="53"/>
        <v>0</v>
      </c>
      <c r="U890" s="284">
        <f t="shared" si="54"/>
        <v>0</v>
      </c>
      <c r="V890" s="284" t="str">
        <f t="shared" si="55"/>
        <v/>
      </c>
    </row>
    <row r="891" spans="19:22" ht="17.25" customHeight="1">
      <c r="S891" s="284" t="str">
        <f t="shared" si="52"/>
        <v/>
      </c>
      <c r="T891" s="284">
        <f t="shared" si="53"/>
        <v>0</v>
      </c>
      <c r="U891" s="284">
        <f t="shared" si="54"/>
        <v>0</v>
      </c>
      <c r="V891" s="284" t="str">
        <f t="shared" si="55"/>
        <v/>
      </c>
    </row>
    <row r="892" spans="19:22" ht="17.25" customHeight="1">
      <c r="S892" s="284" t="str">
        <f t="shared" si="52"/>
        <v/>
      </c>
      <c r="T892" s="284">
        <f t="shared" si="53"/>
        <v>0</v>
      </c>
      <c r="U892" s="284">
        <f t="shared" si="54"/>
        <v>0</v>
      </c>
      <c r="V892" s="284" t="str">
        <f t="shared" si="55"/>
        <v/>
      </c>
    </row>
    <row r="893" spans="19:22" ht="17.25" customHeight="1">
      <c r="S893" s="284" t="str">
        <f t="shared" si="52"/>
        <v/>
      </c>
      <c r="T893" s="284">
        <f t="shared" si="53"/>
        <v>0</v>
      </c>
      <c r="U893" s="284">
        <f t="shared" si="54"/>
        <v>0</v>
      </c>
      <c r="V893" s="284" t="str">
        <f t="shared" si="55"/>
        <v/>
      </c>
    </row>
    <row r="894" spans="19:22" ht="17.25" customHeight="1">
      <c r="S894" s="284" t="str">
        <f t="shared" si="52"/>
        <v/>
      </c>
      <c r="T894" s="284">
        <f t="shared" si="53"/>
        <v>0</v>
      </c>
      <c r="U894" s="284">
        <f t="shared" si="54"/>
        <v>0</v>
      </c>
      <c r="V894" s="284" t="str">
        <f t="shared" si="55"/>
        <v/>
      </c>
    </row>
    <row r="895" spans="19:22" ht="17.25" customHeight="1">
      <c r="S895" s="284" t="str">
        <f t="shared" si="52"/>
        <v/>
      </c>
      <c r="T895" s="284">
        <f t="shared" si="53"/>
        <v>0</v>
      </c>
      <c r="U895" s="284">
        <f t="shared" si="54"/>
        <v>0</v>
      </c>
      <c r="V895" s="284" t="str">
        <f t="shared" si="55"/>
        <v/>
      </c>
    </row>
    <row r="896" spans="19:22" ht="17.25" customHeight="1">
      <c r="S896" s="284" t="str">
        <f t="shared" si="52"/>
        <v/>
      </c>
      <c r="T896" s="284">
        <f t="shared" si="53"/>
        <v>0</v>
      </c>
      <c r="U896" s="284">
        <f t="shared" si="54"/>
        <v>0</v>
      </c>
      <c r="V896" s="284" t="str">
        <f t="shared" si="55"/>
        <v/>
      </c>
    </row>
    <row r="897" spans="19:22" ht="17.25" customHeight="1">
      <c r="S897" s="284" t="str">
        <f t="shared" si="52"/>
        <v/>
      </c>
      <c r="T897" s="284">
        <f t="shared" si="53"/>
        <v>0</v>
      </c>
      <c r="U897" s="284">
        <f t="shared" si="54"/>
        <v>0</v>
      </c>
      <c r="V897" s="284" t="str">
        <f t="shared" si="55"/>
        <v/>
      </c>
    </row>
    <row r="898" spans="19:22" ht="17.25" customHeight="1">
      <c r="S898" s="284" t="str">
        <f t="shared" si="52"/>
        <v/>
      </c>
      <c r="T898" s="284">
        <f t="shared" si="53"/>
        <v>0</v>
      </c>
      <c r="U898" s="284">
        <f t="shared" si="54"/>
        <v>0</v>
      </c>
      <c r="V898" s="284" t="str">
        <f t="shared" si="55"/>
        <v/>
      </c>
    </row>
    <row r="899" spans="19:22" ht="17.25" customHeight="1">
      <c r="S899" s="284" t="str">
        <f t="shared" si="52"/>
        <v/>
      </c>
      <c r="T899" s="284">
        <f t="shared" si="53"/>
        <v>0</v>
      </c>
      <c r="U899" s="284">
        <f t="shared" si="54"/>
        <v>0</v>
      </c>
      <c r="V899" s="284" t="str">
        <f t="shared" si="55"/>
        <v/>
      </c>
    </row>
    <row r="900" spans="19:22" ht="17.25" customHeight="1">
      <c r="S900" s="284" t="str">
        <f t="shared" si="52"/>
        <v/>
      </c>
      <c r="T900" s="284">
        <f t="shared" si="53"/>
        <v>0</v>
      </c>
      <c r="U900" s="284">
        <f t="shared" si="54"/>
        <v>0</v>
      </c>
      <c r="V900" s="284" t="str">
        <f t="shared" si="55"/>
        <v/>
      </c>
    </row>
    <row r="901" spans="19:22" ht="17.25" customHeight="1">
      <c r="S901" s="284" t="str">
        <f t="shared" si="52"/>
        <v/>
      </c>
      <c r="T901" s="284">
        <f t="shared" si="53"/>
        <v>0</v>
      </c>
      <c r="U901" s="284">
        <f t="shared" si="54"/>
        <v>0</v>
      </c>
      <c r="V901" s="284" t="str">
        <f t="shared" si="55"/>
        <v/>
      </c>
    </row>
    <row r="902" spans="19:22" ht="17.25" customHeight="1">
      <c r="S902" s="284" t="str">
        <f t="shared" si="52"/>
        <v/>
      </c>
      <c r="T902" s="284">
        <f t="shared" si="53"/>
        <v>0</v>
      </c>
      <c r="U902" s="284">
        <f t="shared" si="54"/>
        <v>0</v>
      </c>
      <c r="V902" s="284" t="str">
        <f t="shared" si="55"/>
        <v/>
      </c>
    </row>
    <row r="903" spans="19:22" ht="17.25" customHeight="1">
      <c r="S903" s="284" t="str">
        <f t="shared" ref="S903:S966" si="56">IF(INDEX(C903:O903,MATCH($X$11,$B$2:$R$2,0))="","",(INDEX(B903:N903,MATCH($X$11,$B$2:$R$2,0))&amp;INDEX(C903:O903,MATCH($X$11,$B$2:$R$2,0)))*1)</f>
        <v/>
      </c>
      <c r="T903" s="284">
        <f t="shared" ref="T903:T966" si="57">INDEX(D903:P903,MATCH($X$11,$B$2:$R$2,0))</f>
        <v>0</v>
      </c>
      <c r="U903" s="284">
        <f t="shared" ref="U903:U966" si="58">INDEX(E903:Q903,MATCH($X$11,$B$2:$R$2,0))</f>
        <v>0</v>
      </c>
      <c r="V903" s="284" t="str">
        <f t="shared" ref="V903:V966" si="59">IF(INDEX(F903:R903,MATCH($X$11,$B$2:$R$2,0))-0=0,"",INDEX(F903:R903,MATCH($X$11,$B$2:$R$2,0)))</f>
        <v/>
      </c>
    </row>
    <row r="904" spans="19:22" ht="17.25" customHeight="1">
      <c r="S904" s="284" t="str">
        <f t="shared" si="56"/>
        <v/>
      </c>
      <c r="T904" s="284">
        <f t="shared" si="57"/>
        <v>0</v>
      </c>
      <c r="U904" s="284">
        <f t="shared" si="58"/>
        <v>0</v>
      </c>
      <c r="V904" s="284" t="str">
        <f t="shared" si="59"/>
        <v/>
      </c>
    </row>
    <row r="905" spans="19:22" ht="17.25" customHeight="1">
      <c r="S905" s="284" t="str">
        <f t="shared" si="56"/>
        <v/>
      </c>
      <c r="T905" s="284">
        <f t="shared" si="57"/>
        <v>0</v>
      </c>
      <c r="U905" s="284">
        <f t="shared" si="58"/>
        <v>0</v>
      </c>
      <c r="V905" s="284" t="str">
        <f t="shared" si="59"/>
        <v/>
      </c>
    </row>
    <row r="906" spans="19:22" ht="17.25" customHeight="1">
      <c r="S906" s="284" t="str">
        <f t="shared" si="56"/>
        <v/>
      </c>
      <c r="T906" s="284">
        <f t="shared" si="57"/>
        <v>0</v>
      </c>
      <c r="U906" s="284">
        <f t="shared" si="58"/>
        <v>0</v>
      </c>
      <c r="V906" s="284" t="str">
        <f t="shared" si="59"/>
        <v/>
      </c>
    </row>
    <row r="907" spans="19:22" ht="17.25" customHeight="1">
      <c r="S907" s="284" t="str">
        <f t="shared" si="56"/>
        <v/>
      </c>
      <c r="T907" s="284">
        <f t="shared" si="57"/>
        <v>0</v>
      </c>
      <c r="U907" s="284">
        <f t="shared" si="58"/>
        <v>0</v>
      </c>
      <c r="V907" s="284" t="str">
        <f t="shared" si="59"/>
        <v/>
      </c>
    </row>
    <row r="908" spans="19:22" ht="17.25" customHeight="1">
      <c r="S908" s="284" t="str">
        <f t="shared" si="56"/>
        <v/>
      </c>
      <c r="T908" s="284">
        <f t="shared" si="57"/>
        <v>0</v>
      </c>
      <c r="U908" s="284">
        <f t="shared" si="58"/>
        <v>0</v>
      </c>
      <c r="V908" s="284" t="str">
        <f t="shared" si="59"/>
        <v/>
      </c>
    </row>
    <row r="909" spans="19:22" ht="17.25" customHeight="1">
      <c r="S909" s="284" t="str">
        <f t="shared" si="56"/>
        <v/>
      </c>
      <c r="T909" s="284">
        <f t="shared" si="57"/>
        <v>0</v>
      </c>
      <c r="U909" s="284">
        <f t="shared" si="58"/>
        <v>0</v>
      </c>
      <c r="V909" s="284" t="str">
        <f t="shared" si="59"/>
        <v/>
      </c>
    </row>
    <row r="910" spans="19:22" ht="17.25" customHeight="1">
      <c r="S910" s="284" t="str">
        <f t="shared" si="56"/>
        <v/>
      </c>
      <c r="T910" s="284">
        <f t="shared" si="57"/>
        <v>0</v>
      </c>
      <c r="U910" s="284">
        <f t="shared" si="58"/>
        <v>0</v>
      </c>
      <c r="V910" s="284" t="str">
        <f t="shared" si="59"/>
        <v/>
      </c>
    </row>
    <row r="911" spans="19:22" ht="17.25" customHeight="1">
      <c r="S911" s="284" t="str">
        <f t="shared" si="56"/>
        <v/>
      </c>
      <c r="T911" s="284">
        <f t="shared" si="57"/>
        <v>0</v>
      </c>
      <c r="U911" s="284">
        <f t="shared" si="58"/>
        <v>0</v>
      </c>
      <c r="V911" s="284" t="str">
        <f t="shared" si="59"/>
        <v/>
      </c>
    </row>
    <row r="912" spans="19:22" ht="17.25" customHeight="1">
      <c r="S912" s="284" t="str">
        <f t="shared" si="56"/>
        <v/>
      </c>
      <c r="T912" s="284">
        <f t="shared" si="57"/>
        <v>0</v>
      </c>
      <c r="U912" s="284">
        <f t="shared" si="58"/>
        <v>0</v>
      </c>
      <c r="V912" s="284" t="str">
        <f t="shared" si="59"/>
        <v/>
      </c>
    </row>
    <row r="913" spans="19:22" ht="17.25" customHeight="1">
      <c r="S913" s="284" t="str">
        <f t="shared" si="56"/>
        <v/>
      </c>
      <c r="T913" s="284">
        <f t="shared" si="57"/>
        <v>0</v>
      </c>
      <c r="U913" s="284">
        <f t="shared" si="58"/>
        <v>0</v>
      </c>
      <c r="V913" s="284" t="str">
        <f t="shared" si="59"/>
        <v/>
      </c>
    </row>
    <row r="914" spans="19:22" ht="17.25" customHeight="1">
      <c r="S914" s="284" t="str">
        <f t="shared" si="56"/>
        <v/>
      </c>
      <c r="T914" s="284">
        <f t="shared" si="57"/>
        <v>0</v>
      </c>
      <c r="U914" s="284">
        <f t="shared" si="58"/>
        <v>0</v>
      </c>
      <c r="V914" s="284" t="str">
        <f t="shared" si="59"/>
        <v/>
      </c>
    </row>
    <row r="915" spans="19:22" ht="17.25" customHeight="1">
      <c r="S915" s="284" t="str">
        <f t="shared" si="56"/>
        <v/>
      </c>
      <c r="T915" s="284">
        <f t="shared" si="57"/>
        <v>0</v>
      </c>
      <c r="U915" s="284">
        <f t="shared" si="58"/>
        <v>0</v>
      </c>
      <c r="V915" s="284" t="str">
        <f t="shared" si="59"/>
        <v/>
      </c>
    </row>
    <row r="916" spans="19:22" ht="17.25" customHeight="1">
      <c r="S916" s="284" t="str">
        <f t="shared" si="56"/>
        <v/>
      </c>
      <c r="T916" s="284">
        <f t="shared" si="57"/>
        <v>0</v>
      </c>
      <c r="U916" s="284">
        <f t="shared" si="58"/>
        <v>0</v>
      </c>
      <c r="V916" s="284" t="str">
        <f t="shared" si="59"/>
        <v/>
      </c>
    </row>
    <row r="917" spans="19:22" ht="17.25" customHeight="1">
      <c r="S917" s="284" t="str">
        <f t="shared" si="56"/>
        <v/>
      </c>
      <c r="T917" s="284">
        <f t="shared" si="57"/>
        <v>0</v>
      </c>
      <c r="U917" s="284">
        <f t="shared" si="58"/>
        <v>0</v>
      </c>
      <c r="V917" s="284" t="str">
        <f t="shared" si="59"/>
        <v/>
      </c>
    </row>
    <row r="918" spans="19:22" ht="17.25" customHeight="1">
      <c r="S918" s="284" t="str">
        <f t="shared" si="56"/>
        <v/>
      </c>
      <c r="T918" s="284">
        <f t="shared" si="57"/>
        <v>0</v>
      </c>
      <c r="U918" s="284">
        <f t="shared" si="58"/>
        <v>0</v>
      </c>
      <c r="V918" s="284" t="str">
        <f t="shared" si="59"/>
        <v/>
      </c>
    </row>
    <row r="919" spans="19:22" ht="17.25" customHeight="1">
      <c r="S919" s="284" t="str">
        <f t="shared" si="56"/>
        <v/>
      </c>
      <c r="T919" s="284">
        <f t="shared" si="57"/>
        <v>0</v>
      </c>
      <c r="U919" s="284">
        <f t="shared" si="58"/>
        <v>0</v>
      </c>
      <c r="V919" s="284" t="str">
        <f t="shared" si="59"/>
        <v/>
      </c>
    </row>
    <row r="920" spans="19:22" ht="17.25" customHeight="1">
      <c r="S920" s="284" t="str">
        <f t="shared" si="56"/>
        <v/>
      </c>
      <c r="T920" s="284">
        <f t="shared" si="57"/>
        <v>0</v>
      </c>
      <c r="U920" s="284">
        <f t="shared" si="58"/>
        <v>0</v>
      </c>
      <c r="V920" s="284" t="str">
        <f t="shared" si="59"/>
        <v/>
      </c>
    </row>
    <row r="921" spans="19:22" ht="17.25" customHeight="1">
      <c r="S921" s="284" t="str">
        <f t="shared" si="56"/>
        <v/>
      </c>
      <c r="T921" s="284">
        <f t="shared" si="57"/>
        <v>0</v>
      </c>
      <c r="U921" s="284">
        <f t="shared" si="58"/>
        <v>0</v>
      </c>
      <c r="V921" s="284" t="str">
        <f t="shared" si="59"/>
        <v/>
      </c>
    </row>
    <row r="922" spans="19:22" ht="17.25" customHeight="1">
      <c r="S922" s="284" t="str">
        <f t="shared" si="56"/>
        <v/>
      </c>
      <c r="T922" s="284">
        <f t="shared" si="57"/>
        <v>0</v>
      </c>
      <c r="U922" s="284">
        <f t="shared" si="58"/>
        <v>0</v>
      </c>
      <c r="V922" s="284" t="str">
        <f t="shared" si="59"/>
        <v/>
      </c>
    </row>
    <row r="923" spans="19:22" ht="17.25" customHeight="1">
      <c r="S923" s="284" t="str">
        <f t="shared" si="56"/>
        <v/>
      </c>
      <c r="T923" s="284">
        <f t="shared" si="57"/>
        <v>0</v>
      </c>
      <c r="U923" s="284">
        <f t="shared" si="58"/>
        <v>0</v>
      </c>
      <c r="V923" s="284" t="str">
        <f t="shared" si="59"/>
        <v/>
      </c>
    </row>
    <row r="924" spans="19:22" ht="17.25" customHeight="1">
      <c r="S924" s="284" t="str">
        <f t="shared" si="56"/>
        <v/>
      </c>
      <c r="T924" s="284">
        <f t="shared" si="57"/>
        <v>0</v>
      </c>
      <c r="U924" s="284">
        <f t="shared" si="58"/>
        <v>0</v>
      </c>
      <c r="V924" s="284" t="str">
        <f t="shared" si="59"/>
        <v/>
      </c>
    </row>
    <row r="925" spans="19:22" ht="17.25" customHeight="1">
      <c r="S925" s="284" t="str">
        <f t="shared" si="56"/>
        <v/>
      </c>
      <c r="T925" s="284">
        <f t="shared" si="57"/>
        <v>0</v>
      </c>
      <c r="U925" s="284">
        <f t="shared" si="58"/>
        <v>0</v>
      </c>
      <c r="V925" s="284" t="str">
        <f t="shared" si="59"/>
        <v/>
      </c>
    </row>
    <row r="926" spans="19:22" ht="17.25" customHeight="1">
      <c r="S926" s="284" t="str">
        <f t="shared" si="56"/>
        <v/>
      </c>
      <c r="T926" s="284">
        <f t="shared" si="57"/>
        <v>0</v>
      </c>
      <c r="U926" s="284">
        <f t="shared" si="58"/>
        <v>0</v>
      </c>
      <c r="V926" s="284" t="str">
        <f t="shared" si="59"/>
        <v/>
      </c>
    </row>
    <row r="927" spans="19:22" ht="17.25" customHeight="1">
      <c r="S927" s="284" t="str">
        <f t="shared" si="56"/>
        <v/>
      </c>
      <c r="T927" s="284">
        <f t="shared" si="57"/>
        <v>0</v>
      </c>
      <c r="U927" s="284">
        <f t="shared" si="58"/>
        <v>0</v>
      </c>
      <c r="V927" s="284" t="str">
        <f t="shared" si="59"/>
        <v/>
      </c>
    </row>
    <row r="928" spans="19:22" ht="17.25" customHeight="1">
      <c r="S928" s="284" t="str">
        <f t="shared" si="56"/>
        <v/>
      </c>
      <c r="T928" s="284">
        <f t="shared" si="57"/>
        <v>0</v>
      </c>
      <c r="U928" s="284">
        <f t="shared" si="58"/>
        <v>0</v>
      </c>
      <c r="V928" s="284" t="str">
        <f t="shared" si="59"/>
        <v/>
      </c>
    </row>
    <row r="929" spans="19:22" ht="17.25" customHeight="1">
      <c r="S929" s="284" t="str">
        <f t="shared" si="56"/>
        <v/>
      </c>
      <c r="T929" s="284">
        <f t="shared" si="57"/>
        <v>0</v>
      </c>
      <c r="U929" s="284">
        <f t="shared" si="58"/>
        <v>0</v>
      </c>
      <c r="V929" s="284" t="str">
        <f t="shared" si="59"/>
        <v/>
      </c>
    </row>
    <row r="930" spans="19:22" ht="17.25" customHeight="1">
      <c r="S930" s="284" t="str">
        <f t="shared" si="56"/>
        <v/>
      </c>
      <c r="T930" s="284">
        <f t="shared" si="57"/>
        <v>0</v>
      </c>
      <c r="U930" s="284">
        <f t="shared" si="58"/>
        <v>0</v>
      </c>
      <c r="V930" s="284" t="str">
        <f t="shared" si="59"/>
        <v/>
      </c>
    </row>
    <row r="931" spans="19:22" ht="17.25" customHeight="1">
      <c r="S931" s="284" t="str">
        <f t="shared" si="56"/>
        <v/>
      </c>
      <c r="T931" s="284">
        <f t="shared" si="57"/>
        <v>0</v>
      </c>
      <c r="U931" s="284">
        <f t="shared" si="58"/>
        <v>0</v>
      </c>
      <c r="V931" s="284" t="str">
        <f t="shared" si="59"/>
        <v/>
      </c>
    </row>
    <row r="932" spans="19:22" ht="17.25" customHeight="1">
      <c r="S932" s="284" t="str">
        <f t="shared" si="56"/>
        <v/>
      </c>
      <c r="T932" s="284">
        <f t="shared" si="57"/>
        <v>0</v>
      </c>
      <c r="U932" s="284">
        <f t="shared" si="58"/>
        <v>0</v>
      </c>
      <c r="V932" s="284" t="str">
        <f t="shared" si="59"/>
        <v/>
      </c>
    </row>
    <row r="933" spans="19:22" ht="17.25" customHeight="1">
      <c r="S933" s="284" t="str">
        <f t="shared" si="56"/>
        <v/>
      </c>
      <c r="T933" s="284">
        <f t="shared" si="57"/>
        <v>0</v>
      </c>
      <c r="U933" s="284">
        <f t="shared" si="58"/>
        <v>0</v>
      </c>
      <c r="V933" s="284" t="str">
        <f t="shared" si="59"/>
        <v/>
      </c>
    </row>
    <row r="934" spans="19:22" ht="17.25" customHeight="1">
      <c r="S934" s="284" t="str">
        <f t="shared" si="56"/>
        <v/>
      </c>
      <c r="T934" s="284">
        <f t="shared" si="57"/>
        <v>0</v>
      </c>
      <c r="U934" s="284">
        <f t="shared" si="58"/>
        <v>0</v>
      </c>
      <c r="V934" s="284" t="str">
        <f t="shared" si="59"/>
        <v/>
      </c>
    </row>
    <row r="935" spans="19:22" ht="17.25" customHeight="1">
      <c r="S935" s="284" t="str">
        <f t="shared" si="56"/>
        <v/>
      </c>
      <c r="T935" s="284">
        <f t="shared" si="57"/>
        <v>0</v>
      </c>
      <c r="U935" s="284">
        <f t="shared" si="58"/>
        <v>0</v>
      </c>
      <c r="V935" s="284" t="str">
        <f t="shared" si="59"/>
        <v/>
      </c>
    </row>
    <row r="936" spans="19:22" ht="17.25" customHeight="1">
      <c r="S936" s="284" t="str">
        <f t="shared" si="56"/>
        <v/>
      </c>
      <c r="T936" s="284">
        <f t="shared" si="57"/>
        <v>0</v>
      </c>
      <c r="U936" s="284">
        <f t="shared" si="58"/>
        <v>0</v>
      </c>
      <c r="V936" s="284" t="str">
        <f t="shared" si="59"/>
        <v/>
      </c>
    </row>
    <row r="937" spans="19:22" ht="17.25" customHeight="1">
      <c r="S937" s="284" t="str">
        <f t="shared" si="56"/>
        <v/>
      </c>
      <c r="T937" s="284">
        <f t="shared" si="57"/>
        <v>0</v>
      </c>
      <c r="U937" s="284">
        <f t="shared" si="58"/>
        <v>0</v>
      </c>
      <c r="V937" s="284" t="str">
        <f t="shared" si="59"/>
        <v/>
      </c>
    </row>
    <row r="938" spans="19:22" ht="17.25" customHeight="1">
      <c r="S938" s="284" t="str">
        <f t="shared" si="56"/>
        <v/>
      </c>
      <c r="T938" s="284">
        <f t="shared" si="57"/>
        <v>0</v>
      </c>
      <c r="U938" s="284">
        <f t="shared" si="58"/>
        <v>0</v>
      </c>
      <c r="V938" s="284" t="str">
        <f t="shared" si="59"/>
        <v/>
      </c>
    </row>
    <row r="939" spans="19:22" ht="17.25" customHeight="1">
      <c r="S939" s="284" t="str">
        <f t="shared" si="56"/>
        <v/>
      </c>
      <c r="T939" s="284">
        <f t="shared" si="57"/>
        <v>0</v>
      </c>
      <c r="U939" s="284">
        <f t="shared" si="58"/>
        <v>0</v>
      </c>
      <c r="V939" s="284" t="str">
        <f t="shared" si="59"/>
        <v/>
      </c>
    </row>
    <row r="940" spans="19:22" ht="17.25" customHeight="1">
      <c r="S940" s="284" t="str">
        <f t="shared" si="56"/>
        <v/>
      </c>
      <c r="T940" s="284">
        <f t="shared" si="57"/>
        <v>0</v>
      </c>
      <c r="U940" s="284">
        <f t="shared" si="58"/>
        <v>0</v>
      </c>
      <c r="V940" s="284" t="str">
        <f t="shared" si="59"/>
        <v/>
      </c>
    </row>
    <row r="941" spans="19:22" ht="17.25" customHeight="1">
      <c r="S941" s="284" t="str">
        <f t="shared" si="56"/>
        <v/>
      </c>
      <c r="T941" s="284">
        <f t="shared" si="57"/>
        <v>0</v>
      </c>
      <c r="U941" s="284">
        <f t="shared" si="58"/>
        <v>0</v>
      </c>
      <c r="V941" s="284" t="str">
        <f t="shared" si="59"/>
        <v/>
      </c>
    </row>
    <row r="942" spans="19:22" ht="17.25" customHeight="1">
      <c r="S942" s="284" t="str">
        <f t="shared" si="56"/>
        <v/>
      </c>
      <c r="T942" s="284">
        <f t="shared" si="57"/>
        <v>0</v>
      </c>
      <c r="U942" s="284">
        <f t="shared" si="58"/>
        <v>0</v>
      </c>
      <c r="V942" s="284" t="str">
        <f t="shared" si="59"/>
        <v/>
      </c>
    </row>
    <row r="943" spans="19:22" ht="17.25" customHeight="1">
      <c r="S943" s="284" t="str">
        <f t="shared" si="56"/>
        <v/>
      </c>
      <c r="T943" s="284">
        <f t="shared" si="57"/>
        <v>0</v>
      </c>
      <c r="U943" s="284">
        <f t="shared" si="58"/>
        <v>0</v>
      </c>
      <c r="V943" s="284" t="str">
        <f t="shared" si="59"/>
        <v/>
      </c>
    </row>
    <row r="944" spans="19:22" ht="17.25" customHeight="1">
      <c r="S944" s="284" t="str">
        <f t="shared" si="56"/>
        <v/>
      </c>
      <c r="T944" s="284">
        <f t="shared" si="57"/>
        <v>0</v>
      </c>
      <c r="U944" s="284">
        <f t="shared" si="58"/>
        <v>0</v>
      </c>
      <c r="V944" s="284" t="str">
        <f t="shared" si="59"/>
        <v/>
      </c>
    </row>
    <row r="945" spans="19:22" ht="17.25" customHeight="1">
      <c r="S945" s="284" t="str">
        <f t="shared" si="56"/>
        <v/>
      </c>
      <c r="T945" s="284">
        <f t="shared" si="57"/>
        <v>0</v>
      </c>
      <c r="U945" s="284">
        <f t="shared" si="58"/>
        <v>0</v>
      </c>
      <c r="V945" s="284" t="str">
        <f t="shared" si="59"/>
        <v/>
      </c>
    </row>
    <row r="946" spans="19:22" ht="17.25" customHeight="1">
      <c r="S946" s="284" t="str">
        <f t="shared" si="56"/>
        <v/>
      </c>
      <c r="T946" s="284">
        <f t="shared" si="57"/>
        <v>0</v>
      </c>
      <c r="U946" s="284">
        <f t="shared" si="58"/>
        <v>0</v>
      </c>
      <c r="V946" s="284" t="str">
        <f t="shared" si="59"/>
        <v/>
      </c>
    </row>
    <row r="947" spans="19:22" ht="17.25" customHeight="1">
      <c r="S947" s="284" t="str">
        <f t="shared" si="56"/>
        <v/>
      </c>
      <c r="T947" s="284">
        <f t="shared" si="57"/>
        <v>0</v>
      </c>
      <c r="U947" s="284">
        <f t="shared" si="58"/>
        <v>0</v>
      </c>
      <c r="V947" s="284" t="str">
        <f t="shared" si="59"/>
        <v/>
      </c>
    </row>
    <row r="948" spans="19:22" ht="17.25" customHeight="1">
      <c r="S948" s="284" t="str">
        <f t="shared" si="56"/>
        <v/>
      </c>
      <c r="T948" s="284">
        <f t="shared" si="57"/>
        <v>0</v>
      </c>
      <c r="U948" s="284">
        <f t="shared" si="58"/>
        <v>0</v>
      </c>
      <c r="V948" s="284" t="str">
        <f t="shared" si="59"/>
        <v/>
      </c>
    </row>
    <row r="949" spans="19:22" ht="17.25" customHeight="1">
      <c r="S949" s="284" t="str">
        <f t="shared" si="56"/>
        <v/>
      </c>
      <c r="T949" s="284">
        <f t="shared" si="57"/>
        <v>0</v>
      </c>
      <c r="U949" s="284">
        <f t="shared" si="58"/>
        <v>0</v>
      </c>
      <c r="V949" s="284" t="str">
        <f t="shared" si="59"/>
        <v/>
      </c>
    </row>
    <row r="950" spans="19:22" ht="17.25" customHeight="1">
      <c r="S950" s="284" t="str">
        <f t="shared" si="56"/>
        <v/>
      </c>
      <c r="T950" s="284">
        <f t="shared" si="57"/>
        <v>0</v>
      </c>
      <c r="U950" s="284">
        <f t="shared" si="58"/>
        <v>0</v>
      </c>
      <c r="V950" s="284" t="str">
        <f t="shared" si="59"/>
        <v/>
      </c>
    </row>
    <row r="951" spans="19:22" ht="17.25" customHeight="1">
      <c r="S951" s="284" t="str">
        <f t="shared" si="56"/>
        <v/>
      </c>
      <c r="T951" s="284">
        <f t="shared" si="57"/>
        <v>0</v>
      </c>
      <c r="U951" s="284">
        <f t="shared" si="58"/>
        <v>0</v>
      </c>
      <c r="V951" s="284" t="str">
        <f t="shared" si="59"/>
        <v/>
      </c>
    </row>
    <row r="952" spans="19:22" ht="17.25" customHeight="1">
      <c r="S952" s="284" t="str">
        <f t="shared" si="56"/>
        <v/>
      </c>
      <c r="T952" s="284">
        <f t="shared" si="57"/>
        <v>0</v>
      </c>
      <c r="U952" s="284">
        <f t="shared" si="58"/>
        <v>0</v>
      </c>
      <c r="V952" s="284" t="str">
        <f t="shared" si="59"/>
        <v/>
      </c>
    </row>
    <row r="953" spans="19:22" ht="17.25" customHeight="1">
      <c r="S953" s="284" t="str">
        <f t="shared" si="56"/>
        <v/>
      </c>
      <c r="T953" s="284">
        <f t="shared" si="57"/>
        <v>0</v>
      </c>
      <c r="U953" s="284">
        <f t="shared" si="58"/>
        <v>0</v>
      </c>
      <c r="V953" s="284" t="str">
        <f t="shared" si="59"/>
        <v/>
      </c>
    </row>
    <row r="954" spans="19:22" ht="17.25" customHeight="1">
      <c r="S954" s="284" t="str">
        <f t="shared" si="56"/>
        <v/>
      </c>
      <c r="T954" s="284">
        <f t="shared" si="57"/>
        <v>0</v>
      </c>
      <c r="U954" s="284">
        <f t="shared" si="58"/>
        <v>0</v>
      </c>
      <c r="V954" s="284" t="str">
        <f t="shared" si="59"/>
        <v/>
      </c>
    </row>
    <row r="955" spans="19:22" ht="17.25" customHeight="1">
      <c r="S955" s="284" t="str">
        <f t="shared" si="56"/>
        <v/>
      </c>
      <c r="T955" s="284">
        <f t="shared" si="57"/>
        <v>0</v>
      </c>
      <c r="U955" s="284">
        <f t="shared" si="58"/>
        <v>0</v>
      </c>
      <c r="V955" s="284" t="str">
        <f t="shared" si="59"/>
        <v/>
      </c>
    </row>
    <row r="956" spans="19:22" ht="17.25" customHeight="1">
      <c r="S956" s="284" t="str">
        <f t="shared" si="56"/>
        <v/>
      </c>
      <c r="T956" s="284">
        <f t="shared" si="57"/>
        <v>0</v>
      </c>
      <c r="U956" s="284">
        <f t="shared" si="58"/>
        <v>0</v>
      </c>
      <c r="V956" s="284" t="str">
        <f t="shared" si="59"/>
        <v/>
      </c>
    </row>
    <row r="957" spans="19:22" ht="17.25" customHeight="1">
      <c r="S957" s="284" t="str">
        <f t="shared" si="56"/>
        <v/>
      </c>
      <c r="T957" s="284">
        <f t="shared" si="57"/>
        <v>0</v>
      </c>
      <c r="U957" s="284">
        <f t="shared" si="58"/>
        <v>0</v>
      </c>
      <c r="V957" s="284" t="str">
        <f t="shared" si="59"/>
        <v/>
      </c>
    </row>
    <row r="958" spans="19:22" ht="17.25" customHeight="1">
      <c r="S958" s="284" t="str">
        <f t="shared" si="56"/>
        <v/>
      </c>
      <c r="T958" s="284">
        <f t="shared" si="57"/>
        <v>0</v>
      </c>
      <c r="U958" s="284">
        <f t="shared" si="58"/>
        <v>0</v>
      </c>
      <c r="V958" s="284" t="str">
        <f t="shared" si="59"/>
        <v/>
      </c>
    </row>
    <row r="959" spans="19:22" ht="17.25" customHeight="1">
      <c r="S959" s="284" t="str">
        <f t="shared" si="56"/>
        <v/>
      </c>
      <c r="T959" s="284">
        <f t="shared" si="57"/>
        <v>0</v>
      </c>
      <c r="U959" s="284">
        <f t="shared" si="58"/>
        <v>0</v>
      </c>
      <c r="V959" s="284" t="str">
        <f t="shared" si="59"/>
        <v/>
      </c>
    </row>
    <row r="960" spans="19:22" ht="17.25" customHeight="1">
      <c r="S960" s="284" t="str">
        <f t="shared" si="56"/>
        <v/>
      </c>
      <c r="T960" s="284">
        <f t="shared" si="57"/>
        <v>0</v>
      </c>
      <c r="U960" s="284">
        <f t="shared" si="58"/>
        <v>0</v>
      </c>
      <c r="V960" s="284" t="str">
        <f t="shared" si="59"/>
        <v/>
      </c>
    </row>
    <row r="961" spans="19:22" ht="17.25" customHeight="1">
      <c r="S961" s="284" t="str">
        <f t="shared" si="56"/>
        <v/>
      </c>
      <c r="T961" s="284">
        <f t="shared" si="57"/>
        <v>0</v>
      </c>
      <c r="U961" s="284">
        <f t="shared" si="58"/>
        <v>0</v>
      </c>
      <c r="V961" s="284" t="str">
        <f t="shared" si="59"/>
        <v/>
      </c>
    </row>
    <row r="962" spans="19:22" ht="17.25" customHeight="1">
      <c r="S962" s="284" t="str">
        <f t="shared" si="56"/>
        <v/>
      </c>
      <c r="T962" s="284">
        <f t="shared" si="57"/>
        <v>0</v>
      </c>
      <c r="U962" s="284">
        <f t="shared" si="58"/>
        <v>0</v>
      </c>
      <c r="V962" s="284" t="str">
        <f t="shared" si="59"/>
        <v/>
      </c>
    </row>
    <row r="963" spans="19:22" ht="17.25" customHeight="1">
      <c r="S963" s="284" t="str">
        <f t="shared" si="56"/>
        <v/>
      </c>
      <c r="T963" s="284">
        <f t="shared" si="57"/>
        <v>0</v>
      </c>
      <c r="U963" s="284">
        <f t="shared" si="58"/>
        <v>0</v>
      </c>
      <c r="V963" s="284" t="str">
        <f t="shared" si="59"/>
        <v/>
      </c>
    </row>
    <row r="964" spans="19:22" ht="17.25" customHeight="1">
      <c r="S964" s="284" t="str">
        <f t="shared" si="56"/>
        <v/>
      </c>
      <c r="T964" s="284">
        <f t="shared" si="57"/>
        <v>0</v>
      </c>
      <c r="U964" s="284">
        <f t="shared" si="58"/>
        <v>0</v>
      </c>
      <c r="V964" s="284" t="str">
        <f t="shared" si="59"/>
        <v/>
      </c>
    </row>
    <row r="965" spans="19:22" ht="17.25" customHeight="1">
      <c r="S965" s="284" t="str">
        <f t="shared" si="56"/>
        <v/>
      </c>
      <c r="T965" s="284">
        <f t="shared" si="57"/>
        <v>0</v>
      </c>
      <c r="U965" s="284">
        <f t="shared" si="58"/>
        <v>0</v>
      </c>
      <c r="V965" s="284" t="str">
        <f t="shared" si="59"/>
        <v/>
      </c>
    </row>
    <row r="966" spans="19:22" ht="17.25" customHeight="1">
      <c r="S966" s="284" t="str">
        <f t="shared" si="56"/>
        <v/>
      </c>
      <c r="T966" s="284">
        <f t="shared" si="57"/>
        <v>0</v>
      </c>
      <c r="U966" s="284">
        <f t="shared" si="58"/>
        <v>0</v>
      </c>
      <c r="V966" s="284" t="str">
        <f t="shared" si="59"/>
        <v/>
      </c>
    </row>
    <row r="967" spans="19:22" ht="17.25" customHeight="1">
      <c r="S967" s="284" t="str">
        <f t="shared" ref="S967:S1030" si="60">IF(INDEX(C967:O967,MATCH($X$11,$B$2:$R$2,0))="","",(INDEX(B967:N967,MATCH($X$11,$B$2:$R$2,0))&amp;INDEX(C967:O967,MATCH($X$11,$B$2:$R$2,0)))*1)</f>
        <v/>
      </c>
      <c r="T967" s="284">
        <f t="shared" ref="T967:T1030" si="61">INDEX(D967:P967,MATCH($X$11,$B$2:$R$2,0))</f>
        <v>0</v>
      </c>
      <c r="U967" s="284">
        <f t="shared" ref="U967:U1030" si="62">INDEX(E967:Q967,MATCH($X$11,$B$2:$R$2,0))</f>
        <v>0</v>
      </c>
      <c r="V967" s="284" t="str">
        <f t="shared" ref="V967:V1030" si="63">IF(INDEX(F967:R967,MATCH($X$11,$B$2:$R$2,0))-0=0,"",INDEX(F967:R967,MATCH($X$11,$B$2:$R$2,0)))</f>
        <v/>
      </c>
    </row>
    <row r="968" spans="19:22" ht="17.25" customHeight="1">
      <c r="S968" s="284" t="str">
        <f t="shared" si="60"/>
        <v/>
      </c>
      <c r="T968" s="284">
        <f t="shared" si="61"/>
        <v>0</v>
      </c>
      <c r="U968" s="284">
        <f t="shared" si="62"/>
        <v>0</v>
      </c>
      <c r="V968" s="284" t="str">
        <f t="shared" si="63"/>
        <v/>
      </c>
    </row>
    <row r="969" spans="19:22" ht="17.25" customHeight="1">
      <c r="S969" s="284" t="str">
        <f t="shared" si="60"/>
        <v/>
      </c>
      <c r="T969" s="284">
        <f t="shared" si="61"/>
        <v>0</v>
      </c>
      <c r="U969" s="284">
        <f t="shared" si="62"/>
        <v>0</v>
      </c>
      <c r="V969" s="284" t="str">
        <f t="shared" si="63"/>
        <v/>
      </c>
    </row>
    <row r="970" spans="19:22" ht="17.25" customHeight="1">
      <c r="S970" s="284" t="str">
        <f t="shared" si="60"/>
        <v/>
      </c>
      <c r="T970" s="284">
        <f t="shared" si="61"/>
        <v>0</v>
      </c>
      <c r="U970" s="284">
        <f t="shared" si="62"/>
        <v>0</v>
      </c>
      <c r="V970" s="284" t="str">
        <f t="shared" si="63"/>
        <v/>
      </c>
    </row>
    <row r="971" spans="19:22" ht="17.25" customHeight="1">
      <c r="S971" s="284" t="str">
        <f t="shared" si="60"/>
        <v/>
      </c>
      <c r="T971" s="284">
        <f t="shared" si="61"/>
        <v>0</v>
      </c>
      <c r="U971" s="284">
        <f t="shared" si="62"/>
        <v>0</v>
      </c>
      <c r="V971" s="284" t="str">
        <f t="shared" si="63"/>
        <v/>
      </c>
    </row>
    <row r="972" spans="19:22" ht="17.25" customHeight="1">
      <c r="S972" s="284" t="str">
        <f t="shared" si="60"/>
        <v/>
      </c>
      <c r="T972" s="284">
        <f t="shared" si="61"/>
        <v>0</v>
      </c>
      <c r="U972" s="284">
        <f t="shared" si="62"/>
        <v>0</v>
      </c>
      <c r="V972" s="284" t="str">
        <f t="shared" si="63"/>
        <v/>
      </c>
    </row>
    <row r="973" spans="19:22" ht="17.25" customHeight="1">
      <c r="S973" s="284" t="str">
        <f t="shared" si="60"/>
        <v/>
      </c>
      <c r="T973" s="284">
        <f t="shared" si="61"/>
        <v>0</v>
      </c>
      <c r="U973" s="284">
        <f t="shared" si="62"/>
        <v>0</v>
      </c>
      <c r="V973" s="284" t="str">
        <f t="shared" si="63"/>
        <v/>
      </c>
    </row>
    <row r="974" spans="19:22" ht="17.25" customHeight="1">
      <c r="S974" s="284" t="str">
        <f t="shared" si="60"/>
        <v/>
      </c>
      <c r="T974" s="284">
        <f t="shared" si="61"/>
        <v>0</v>
      </c>
      <c r="U974" s="284">
        <f t="shared" si="62"/>
        <v>0</v>
      </c>
      <c r="V974" s="284" t="str">
        <f t="shared" si="63"/>
        <v/>
      </c>
    </row>
    <row r="975" spans="19:22" ht="17.25" customHeight="1">
      <c r="S975" s="284" t="str">
        <f t="shared" si="60"/>
        <v/>
      </c>
      <c r="T975" s="284">
        <f t="shared" si="61"/>
        <v>0</v>
      </c>
      <c r="U975" s="284">
        <f t="shared" si="62"/>
        <v>0</v>
      </c>
      <c r="V975" s="284" t="str">
        <f t="shared" si="63"/>
        <v/>
      </c>
    </row>
    <row r="976" spans="19:22" ht="17.25" customHeight="1">
      <c r="S976" s="284" t="str">
        <f t="shared" si="60"/>
        <v/>
      </c>
      <c r="T976" s="284">
        <f t="shared" si="61"/>
        <v>0</v>
      </c>
      <c r="U976" s="284">
        <f t="shared" si="62"/>
        <v>0</v>
      </c>
      <c r="V976" s="284" t="str">
        <f t="shared" si="63"/>
        <v/>
      </c>
    </row>
    <row r="977" spans="19:22" ht="17.25" customHeight="1">
      <c r="S977" s="284" t="str">
        <f t="shared" si="60"/>
        <v/>
      </c>
      <c r="T977" s="284">
        <f t="shared" si="61"/>
        <v>0</v>
      </c>
      <c r="U977" s="284">
        <f t="shared" si="62"/>
        <v>0</v>
      </c>
      <c r="V977" s="284" t="str">
        <f t="shared" si="63"/>
        <v/>
      </c>
    </row>
    <row r="978" spans="19:22" ht="17.25" customHeight="1">
      <c r="S978" s="284" t="str">
        <f t="shared" si="60"/>
        <v/>
      </c>
      <c r="T978" s="284">
        <f t="shared" si="61"/>
        <v>0</v>
      </c>
      <c r="U978" s="284">
        <f t="shared" si="62"/>
        <v>0</v>
      </c>
      <c r="V978" s="284" t="str">
        <f t="shared" si="63"/>
        <v/>
      </c>
    </row>
    <row r="979" spans="19:22" ht="17.25" customHeight="1">
      <c r="S979" s="284" t="str">
        <f t="shared" si="60"/>
        <v/>
      </c>
      <c r="T979" s="284">
        <f t="shared" si="61"/>
        <v>0</v>
      </c>
      <c r="U979" s="284">
        <f t="shared" si="62"/>
        <v>0</v>
      </c>
      <c r="V979" s="284" t="str">
        <f t="shared" si="63"/>
        <v/>
      </c>
    </row>
    <row r="980" spans="19:22" ht="17.25" customHeight="1">
      <c r="S980" s="284" t="str">
        <f t="shared" si="60"/>
        <v/>
      </c>
      <c r="T980" s="284">
        <f t="shared" si="61"/>
        <v>0</v>
      </c>
      <c r="U980" s="284">
        <f t="shared" si="62"/>
        <v>0</v>
      </c>
      <c r="V980" s="284" t="str">
        <f t="shared" si="63"/>
        <v/>
      </c>
    </row>
    <row r="981" spans="19:22" ht="17.25" customHeight="1">
      <c r="S981" s="284" t="str">
        <f t="shared" si="60"/>
        <v/>
      </c>
      <c r="T981" s="284">
        <f t="shared" si="61"/>
        <v>0</v>
      </c>
      <c r="U981" s="284">
        <f t="shared" si="62"/>
        <v>0</v>
      </c>
      <c r="V981" s="284" t="str">
        <f t="shared" si="63"/>
        <v/>
      </c>
    </row>
    <row r="982" spans="19:22" ht="17.25" customHeight="1">
      <c r="S982" s="284" t="str">
        <f t="shared" si="60"/>
        <v/>
      </c>
      <c r="T982" s="284">
        <f t="shared" si="61"/>
        <v>0</v>
      </c>
      <c r="U982" s="284">
        <f t="shared" si="62"/>
        <v>0</v>
      </c>
      <c r="V982" s="284" t="str">
        <f t="shared" si="63"/>
        <v/>
      </c>
    </row>
    <row r="983" spans="19:22" ht="17.25" customHeight="1">
      <c r="S983" s="284" t="str">
        <f t="shared" si="60"/>
        <v/>
      </c>
      <c r="T983" s="284">
        <f t="shared" si="61"/>
        <v>0</v>
      </c>
      <c r="U983" s="284">
        <f t="shared" si="62"/>
        <v>0</v>
      </c>
      <c r="V983" s="284" t="str">
        <f t="shared" si="63"/>
        <v/>
      </c>
    </row>
    <row r="984" spans="19:22" ht="17.25" customHeight="1">
      <c r="S984" s="284" t="str">
        <f t="shared" si="60"/>
        <v/>
      </c>
      <c r="T984" s="284">
        <f t="shared" si="61"/>
        <v>0</v>
      </c>
      <c r="U984" s="284">
        <f t="shared" si="62"/>
        <v>0</v>
      </c>
      <c r="V984" s="284" t="str">
        <f t="shared" si="63"/>
        <v/>
      </c>
    </row>
    <row r="985" spans="19:22" ht="17.25" customHeight="1">
      <c r="S985" s="284" t="str">
        <f t="shared" si="60"/>
        <v/>
      </c>
      <c r="T985" s="284">
        <f t="shared" si="61"/>
        <v>0</v>
      </c>
      <c r="U985" s="284">
        <f t="shared" si="62"/>
        <v>0</v>
      </c>
      <c r="V985" s="284" t="str">
        <f t="shared" si="63"/>
        <v/>
      </c>
    </row>
    <row r="986" spans="19:22" ht="17.25" customHeight="1">
      <c r="S986" s="284" t="str">
        <f t="shared" si="60"/>
        <v/>
      </c>
      <c r="T986" s="284">
        <f t="shared" si="61"/>
        <v>0</v>
      </c>
      <c r="U986" s="284">
        <f t="shared" si="62"/>
        <v>0</v>
      </c>
      <c r="V986" s="284" t="str">
        <f t="shared" si="63"/>
        <v/>
      </c>
    </row>
    <row r="987" spans="19:22" ht="17.25" customHeight="1">
      <c r="S987" s="284" t="str">
        <f t="shared" si="60"/>
        <v/>
      </c>
      <c r="T987" s="284">
        <f t="shared" si="61"/>
        <v>0</v>
      </c>
      <c r="U987" s="284">
        <f t="shared" si="62"/>
        <v>0</v>
      </c>
      <c r="V987" s="284" t="str">
        <f t="shared" si="63"/>
        <v/>
      </c>
    </row>
    <row r="988" spans="19:22" ht="17.25" customHeight="1">
      <c r="S988" s="284" t="str">
        <f t="shared" si="60"/>
        <v/>
      </c>
      <c r="T988" s="284">
        <f t="shared" si="61"/>
        <v>0</v>
      </c>
      <c r="U988" s="284">
        <f t="shared" si="62"/>
        <v>0</v>
      </c>
      <c r="V988" s="284" t="str">
        <f t="shared" si="63"/>
        <v/>
      </c>
    </row>
    <row r="989" spans="19:22" ht="17.25" customHeight="1">
      <c r="S989" s="284" t="str">
        <f t="shared" si="60"/>
        <v/>
      </c>
      <c r="T989" s="284">
        <f t="shared" si="61"/>
        <v>0</v>
      </c>
      <c r="U989" s="284">
        <f t="shared" si="62"/>
        <v>0</v>
      </c>
      <c r="V989" s="284" t="str">
        <f t="shared" si="63"/>
        <v/>
      </c>
    </row>
    <row r="990" spans="19:22" ht="17.25" customHeight="1">
      <c r="S990" s="284" t="str">
        <f t="shared" si="60"/>
        <v/>
      </c>
      <c r="T990" s="284">
        <f t="shared" si="61"/>
        <v>0</v>
      </c>
      <c r="U990" s="284">
        <f t="shared" si="62"/>
        <v>0</v>
      </c>
      <c r="V990" s="284" t="str">
        <f t="shared" si="63"/>
        <v/>
      </c>
    </row>
    <row r="991" spans="19:22" ht="17.25" customHeight="1">
      <c r="S991" s="284" t="str">
        <f t="shared" si="60"/>
        <v/>
      </c>
      <c r="T991" s="284">
        <f t="shared" si="61"/>
        <v>0</v>
      </c>
      <c r="U991" s="284">
        <f t="shared" si="62"/>
        <v>0</v>
      </c>
      <c r="V991" s="284" t="str">
        <f t="shared" si="63"/>
        <v/>
      </c>
    </row>
    <row r="992" spans="19:22" ht="17.25" customHeight="1">
      <c r="S992" s="284" t="str">
        <f t="shared" si="60"/>
        <v/>
      </c>
      <c r="T992" s="284">
        <f t="shared" si="61"/>
        <v>0</v>
      </c>
      <c r="U992" s="284">
        <f t="shared" si="62"/>
        <v>0</v>
      </c>
      <c r="V992" s="284" t="str">
        <f t="shared" si="63"/>
        <v/>
      </c>
    </row>
    <row r="993" spans="19:22" ht="17.25" customHeight="1">
      <c r="S993" s="284" t="str">
        <f t="shared" si="60"/>
        <v/>
      </c>
      <c r="T993" s="284">
        <f t="shared" si="61"/>
        <v>0</v>
      </c>
      <c r="U993" s="284">
        <f t="shared" si="62"/>
        <v>0</v>
      </c>
      <c r="V993" s="284" t="str">
        <f t="shared" si="63"/>
        <v/>
      </c>
    </row>
    <row r="994" spans="19:22" ht="17.25" customHeight="1">
      <c r="S994" s="284" t="str">
        <f t="shared" si="60"/>
        <v/>
      </c>
      <c r="T994" s="284">
        <f t="shared" si="61"/>
        <v>0</v>
      </c>
      <c r="U994" s="284">
        <f t="shared" si="62"/>
        <v>0</v>
      </c>
      <c r="V994" s="284" t="str">
        <f t="shared" si="63"/>
        <v/>
      </c>
    </row>
    <row r="995" spans="19:22" ht="17.25" customHeight="1">
      <c r="S995" s="284" t="str">
        <f t="shared" si="60"/>
        <v/>
      </c>
      <c r="T995" s="284">
        <f t="shared" si="61"/>
        <v>0</v>
      </c>
      <c r="U995" s="284">
        <f t="shared" si="62"/>
        <v>0</v>
      </c>
      <c r="V995" s="284" t="str">
        <f t="shared" si="63"/>
        <v/>
      </c>
    </row>
    <row r="996" spans="19:22" ht="17.25" customHeight="1">
      <c r="S996" s="284" t="str">
        <f t="shared" si="60"/>
        <v/>
      </c>
      <c r="T996" s="284">
        <f t="shared" si="61"/>
        <v>0</v>
      </c>
      <c r="U996" s="284">
        <f t="shared" si="62"/>
        <v>0</v>
      </c>
      <c r="V996" s="284" t="str">
        <f t="shared" si="63"/>
        <v/>
      </c>
    </row>
    <row r="997" spans="19:22" ht="17.25" customHeight="1">
      <c r="S997" s="284" t="str">
        <f t="shared" si="60"/>
        <v/>
      </c>
      <c r="T997" s="284">
        <f t="shared" si="61"/>
        <v>0</v>
      </c>
      <c r="U997" s="284">
        <f t="shared" si="62"/>
        <v>0</v>
      </c>
      <c r="V997" s="284" t="str">
        <f t="shared" si="63"/>
        <v/>
      </c>
    </row>
    <row r="998" spans="19:22" ht="17.25" customHeight="1">
      <c r="S998" s="284" t="str">
        <f t="shared" si="60"/>
        <v/>
      </c>
      <c r="T998" s="284">
        <f t="shared" si="61"/>
        <v>0</v>
      </c>
      <c r="U998" s="284">
        <f t="shared" si="62"/>
        <v>0</v>
      </c>
      <c r="V998" s="284" t="str">
        <f t="shared" si="63"/>
        <v/>
      </c>
    </row>
    <row r="999" spans="19:22" ht="17.25" customHeight="1">
      <c r="S999" s="284" t="str">
        <f t="shared" si="60"/>
        <v/>
      </c>
      <c r="T999" s="284">
        <f t="shared" si="61"/>
        <v>0</v>
      </c>
      <c r="U999" s="284">
        <f t="shared" si="62"/>
        <v>0</v>
      </c>
      <c r="V999" s="284" t="str">
        <f t="shared" si="63"/>
        <v/>
      </c>
    </row>
    <row r="1000" spans="19:22" ht="17.25" customHeight="1">
      <c r="S1000" s="284" t="str">
        <f t="shared" si="60"/>
        <v/>
      </c>
      <c r="T1000" s="284">
        <f t="shared" si="61"/>
        <v>0</v>
      </c>
      <c r="U1000" s="284">
        <f t="shared" si="62"/>
        <v>0</v>
      </c>
      <c r="V1000" s="284" t="str">
        <f t="shared" si="63"/>
        <v/>
      </c>
    </row>
    <row r="1001" spans="19:22" ht="17.25" customHeight="1">
      <c r="S1001" s="284" t="str">
        <f t="shared" si="60"/>
        <v/>
      </c>
      <c r="T1001" s="284">
        <f t="shared" si="61"/>
        <v>0</v>
      </c>
      <c r="U1001" s="284">
        <f t="shared" si="62"/>
        <v>0</v>
      </c>
      <c r="V1001" s="284" t="str">
        <f t="shared" si="63"/>
        <v/>
      </c>
    </row>
    <row r="1002" spans="19:22" ht="17.25" customHeight="1">
      <c r="S1002" s="284" t="str">
        <f t="shared" si="60"/>
        <v/>
      </c>
      <c r="T1002" s="284">
        <f t="shared" si="61"/>
        <v>0</v>
      </c>
      <c r="U1002" s="284">
        <f t="shared" si="62"/>
        <v>0</v>
      </c>
      <c r="V1002" s="284" t="str">
        <f t="shared" si="63"/>
        <v/>
      </c>
    </row>
    <row r="1003" spans="19:22" ht="17.25" customHeight="1">
      <c r="S1003" s="284" t="str">
        <f t="shared" si="60"/>
        <v/>
      </c>
      <c r="T1003" s="284">
        <f t="shared" si="61"/>
        <v>0</v>
      </c>
      <c r="U1003" s="284">
        <f t="shared" si="62"/>
        <v>0</v>
      </c>
      <c r="V1003" s="284" t="str">
        <f t="shared" si="63"/>
        <v/>
      </c>
    </row>
    <row r="1004" spans="19:22" ht="17.25" customHeight="1">
      <c r="S1004" s="284" t="str">
        <f t="shared" si="60"/>
        <v/>
      </c>
      <c r="T1004" s="284">
        <f t="shared" si="61"/>
        <v>0</v>
      </c>
      <c r="U1004" s="284">
        <f t="shared" si="62"/>
        <v>0</v>
      </c>
      <c r="V1004" s="284" t="str">
        <f t="shared" si="63"/>
        <v/>
      </c>
    </row>
    <row r="1005" spans="19:22" ht="17.25" customHeight="1">
      <c r="S1005" s="284" t="str">
        <f t="shared" si="60"/>
        <v/>
      </c>
      <c r="T1005" s="284">
        <f t="shared" si="61"/>
        <v>0</v>
      </c>
      <c r="U1005" s="284">
        <f t="shared" si="62"/>
        <v>0</v>
      </c>
      <c r="V1005" s="284" t="str">
        <f t="shared" si="63"/>
        <v/>
      </c>
    </row>
    <row r="1006" spans="19:22" ht="17.25" customHeight="1">
      <c r="S1006" s="284" t="str">
        <f t="shared" si="60"/>
        <v/>
      </c>
      <c r="T1006" s="284">
        <f t="shared" si="61"/>
        <v>0</v>
      </c>
      <c r="U1006" s="284">
        <f t="shared" si="62"/>
        <v>0</v>
      </c>
      <c r="V1006" s="284" t="str">
        <f t="shared" si="63"/>
        <v/>
      </c>
    </row>
    <row r="1007" spans="19:22" ht="17.25" customHeight="1">
      <c r="S1007" s="284" t="str">
        <f t="shared" si="60"/>
        <v/>
      </c>
      <c r="T1007" s="284">
        <f t="shared" si="61"/>
        <v>0</v>
      </c>
      <c r="U1007" s="284">
        <f t="shared" si="62"/>
        <v>0</v>
      </c>
      <c r="V1007" s="284" t="str">
        <f t="shared" si="63"/>
        <v/>
      </c>
    </row>
    <row r="1008" spans="19:22" ht="17.25" customHeight="1">
      <c r="S1008" s="284" t="str">
        <f t="shared" si="60"/>
        <v/>
      </c>
      <c r="T1008" s="284">
        <f t="shared" si="61"/>
        <v>0</v>
      </c>
      <c r="U1008" s="284">
        <f t="shared" si="62"/>
        <v>0</v>
      </c>
      <c r="V1008" s="284" t="str">
        <f t="shared" si="63"/>
        <v/>
      </c>
    </row>
    <row r="1009" spans="19:22" ht="17.25" customHeight="1">
      <c r="S1009" s="284" t="str">
        <f t="shared" si="60"/>
        <v/>
      </c>
      <c r="T1009" s="284">
        <f t="shared" si="61"/>
        <v>0</v>
      </c>
      <c r="U1009" s="284">
        <f t="shared" si="62"/>
        <v>0</v>
      </c>
      <c r="V1009" s="284" t="str">
        <f t="shared" si="63"/>
        <v/>
      </c>
    </row>
    <row r="1010" spans="19:22" ht="17.25" customHeight="1">
      <c r="S1010" s="284" t="str">
        <f t="shared" si="60"/>
        <v/>
      </c>
      <c r="T1010" s="284">
        <f t="shared" si="61"/>
        <v>0</v>
      </c>
      <c r="U1010" s="284">
        <f t="shared" si="62"/>
        <v>0</v>
      </c>
      <c r="V1010" s="284" t="str">
        <f t="shared" si="63"/>
        <v/>
      </c>
    </row>
    <row r="1011" spans="19:22" ht="17.25" customHeight="1">
      <c r="S1011" s="284" t="str">
        <f t="shared" si="60"/>
        <v/>
      </c>
      <c r="T1011" s="284">
        <f t="shared" si="61"/>
        <v>0</v>
      </c>
      <c r="U1011" s="284">
        <f t="shared" si="62"/>
        <v>0</v>
      </c>
      <c r="V1011" s="284" t="str">
        <f t="shared" si="63"/>
        <v/>
      </c>
    </row>
    <row r="1012" spans="19:22" ht="17.25" customHeight="1">
      <c r="S1012" s="284" t="str">
        <f t="shared" si="60"/>
        <v/>
      </c>
      <c r="T1012" s="284">
        <f t="shared" si="61"/>
        <v>0</v>
      </c>
      <c r="U1012" s="284">
        <f t="shared" si="62"/>
        <v>0</v>
      </c>
      <c r="V1012" s="284" t="str">
        <f t="shared" si="63"/>
        <v/>
      </c>
    </row>
    <row r="1013" spans="19:22" ht="17.25" customHeight="1">
      <c r="S1013" s="284" t="str">
        <f t="shared" si="60"/>
        <v/>
      </c>
      <c r="T1013" s="284">
        <f t="shared" si="61"/>
        <v>0</v>
      </c>
      <c r="U1013" s="284">
        <f t="shared" si="62"/>
        <v>0</v>
      </c>
      <c r="V1013" s="284" t="str">
        <f t="shared" si="63"/>
        <v/>
      </c>
    </row>
    <row r="1014" spans="19:22" ht="17.25" customHeight="1">
      <c r="S1014" s="284" t="str">
        <f t="shared" si="60"/>
        <v/>
      </c>
      <c r="T1014" s="284">
        <f t="shared" si="61"/>
        <v>0</v>
      </c>
      <c r="U1014" s="284">
        <f t="shared" si="62"/>
        <v>0</v>
      </c>
      <c r="V1014" s="284" t="str">
        <f t="shared" si="63"/>
        <v/>
      </c>
    </row>
    <row r="1015" spans="19:22" ht="17.25" customHeight="1">
      <c r="S1015" s="284" t="str">
        <f t="shared" si="60"/>
        <v/>
      </c>
      <c r="T1015" s="284">
        <f t="shared" si="61"/>
        <v>0</v>
      </c>
      <c r="U1015" s="284">
        <f t="shared" si="62"/>
        <v>0</v>
      </c>
      <c r="V1015" s="284" t="str">
        <f t="shared" si="63"/>
        <v/>
      </c>
    </row>
    <row r="1016" spans="19:22" ht="17.25" customHeight="1">
      <c r="S1016" s="284" t="str">
        <f t="shared" si="60"/>
        <v/>
      </c>
      <c r="T1016" s="284">
        <f t="shared" si="61"/>
        <v>0</v>
      </c>
      <c r="U1016" s="284">
        <f t="shared" si="62"/>
        <v>0</v>
      </c>
      <c r="V1016" s="284" t="str">
        <f t="shared" si="63"/>
        <v/>
      </c>
    </row>
    <row r="1017" spans="19:22" ht="17.25" customHeight="1">
      <c r="S1017" s="284" t="str">
        <f t="shared" si="60"/>
        <v/>
      </c>
      <c r="T1017" s="284">
        <f t="shared" si="61"/>
        <v>0</v>
      </c>
      <c r="U1017" s="284">
        <f t="shared" si="62"/>
        <v>0</v>
      </c>
      <c r="V1017" s="284" t="str">
        <f t="shared" si="63"/>
        <v/>
      </c>
    </row>
    <row r="1018" spans="19:22" ht="17.25" customHeight="1">
      <c r="S1018" s="284" t="str">
        <f t="shared" si="60"/>
        <v/>
      </c>
      <c r="T1018" s="284">
        <f t="shared" si="61"/>
        <v>0</v>
      </c>
      <c r="U1018" s="284">
        <f t="shared" si="62"/>
        <v>0</v>
      </c>
      <c r="V1018" s="284" t="str">
        <f t="shared" si="63"/>
        <v/>
      </c>
    </row>
    <row r="1019" spans="19:22" ht="17.25" customHeight="1">
      <c r="S1019" s="284" t="str">
        <f t="shared" si="60"/>
        <v/>
      </c>
      <c r="T1019" s="284">
        <f t="shared" si="61"/>
        <v>0</v>
      </c>
      <c r="U1019" s="284">
        <f t="shared" si="62"/>
        <v>0</v>
      </c>
      <c r="V1019" s="284" t="str">
        <f t="shared" si="63"/>
        <v/>
      </c>
    </row>
    <row r="1020" spans="19:22" ht="17.25" customHeight="1">
      <c r="S1020" s="284" t="str">
        <f t="shared" si="60"/>
        <v/>
      </c>
      <c r="T1020" s="284">
        <f t="shared" si="61"/>
        <v>0</v>
      </c>
      <c r="U1020" s="284">
        <f t="shared" si="62"/>
        <v>0</v>
      </c>
      <c r="V1020" s="284" t="str">
        <f t="shared" si="63"/>
        <v/>
      </c>
    </row>
    <row r="1021" spans="19:22" ht="17.25" customHeight="1">
      <c r="S1021" s="284" t="str">
        <f t="shared" si="60"/>
        <v/>
      </c>
      <c r="T1021" s="284">
        <f t="shared" si="61"/>
        <v>0</v>
      </c>
      <c r="U1021" s="284">
        <f t="shared" si="62"/>
        <v>0</v>
      </c>
      <c r="V1021" s="284" t="str">
        <f t="shared" si="63"/>
        <v/>
      </c>
    </row>
    <row r="1022" spans="19:22" ht="17.25" customHeight="1">
      <c r="S1022" s="284" t="str">
        <f t="shared" si="60"/>
        <v/>
      </c>
      <c r="T1022" s="284">
        <f t="shared" si="61"/>
        <v>0</v>
      </c>
      <c r="U1022" s="284">
        <f t="shared" si="62"/>
        <v>0</v>
      </c>
      <c r="V1022" s="284" t="str">
        <f t="shared" si="63"/>
        <v/>
      </c>
    </row>
    <row r="1023" spans="19:22" ht="17.25" customHeight="1">
      <c r="S1023" s="284" t="str">
        <f t="shared" si="60"/>
        <v/>
      </c>
      <c r="T1023" s="284">
        <f t="shared" si="61"/>
        <v>0</v>
      </c>
      <c r="U1023" s="284">
        <f t="shared" si="62"/>
        <v>0</v>
      </c>
      <c r="V1023" s="284" t="str">
        <f t="shared" si="63"/>
        <v/>
      </c>
    </row>
    <row r="1024" spans="19:22" ht="17.25" customHeight="1">
      <c r="S1024" s="284" t="str">
        <f t="shared" si="60"/>
        <v/>
      </c>
      <c r="T1024" s="284">
        <f t="shared" si="61"/>
        <v>0</v>
      </c>
      <c r="U1024" s="284">
        <f t="shared" si="62"/>
        <v>0</v>
      </c>
      <c r="V1024" s="284" t="str">
        <f t="shared" si="63"/>
        <v/>
      </c>
    </row>
    <row r="1025" spans="19:22" ht="17.25" customHeight="1">
      <c r="S1025" s="284" t="str">
        <f t="shared" si="60"/>
        <v/>
      </c>
      <c r="T1025" s="284">
        <f t="shared" si="61"/>
        <v>0</v>
      </c>
      <c r="U1025" s="284">
        <f t="shared" si="62"/>
        <v>0</v>
      </c>
      <c r="V1025" s="284" t="str">
        <f t="shared" si="63"/>
        <v/>
      </c>
    </row>
    <row r="1026" spans="19:22" ht="17.25" customHeight="1">
      <c r="S1026" s="284" t="str">
        <f t="shared" si="60"/>
        <v/>
      </c>
      <c r="T1026" s="284">
        <f t="shared" si="61"/>
        <v>0</v>
      </c>
      <c r="U1026" s="284">
        <f t="shared" si="62"/>
        <v>0</v>
      </c>
      <c r="V1026" s="284" t="str">
        <f t="shared" si="63"/>
        <v/>
      </c>
    </row>
    <row r="1027" spans="19:22" ht="17.25" customHeight="1">
      <c r="S1027" s="284" t="str">
        <f t="shared" si="60"/>
        <v/>
      </c>
      <c r="T1027" s="284">
        <f t="shared" si="61"/>
        <v>0</v>
      </c>
      <c r="U1027" s="284">
        <f t="shared" si="62"/>
        <v>0</v>
      </c>
      <c r="V1027" s="284" t="str">
        <f t="shared" si="63"/>
        <v/>
      </c>
    </row>
    <row r="1028" spans="19:22" ht="17.25" customHeight="1">
      <c r="S1028" s="284" t="str">
        <f t="shared" si="60"/>
        <v/>
      </c>
      <c r="T1028" s="284">
        <f t="shared" si="61"/>
        <v>0</v>
      </c>
      <c r="U1028" s="284">
        <f t="shared" si="62"/>
        <v>0</v>
      </c>
      <c r="V1028" s="284" t="str">
        <f t="shared" si="63"/>
        <v/>
      </c>
    </row>
    <row r="1029" spans="19:22" ht="17.25" customHeight="1">
      <c r="S1029" s="284" t="str">
        <f t="shared" si="60"/>
        <v/>
      </c>
      <c r="T1029" s="284">
        <f t="shared" si="61"/>
        <v>0</v>
      </c>
      <c r="U1029" s="284">
        <f t="shared" si="62"/>
        <v>0</v>
      </c>
      <c r="V1029" s="284" t="str">
        <f t="shared" si="63"/>
        <v/>
      </c>
    </row>
    <row r="1030" spans="19:22" ht="17.25" customHeight="1">
      <c r="S1030" s="284" t="str">
        <f t="shared" si="60"/>
        <v/>
      </c>
      <c r="T1030" s="284">
        <f t="shared" si="61"/>
        <v>0</v>
      </c>
      <c r="U1030" s="284">
        <f t="shared" si="62"/>
        <v>0</v>
      </c>
      <c r="V1030" s="284" t="str">
        <f t="shared" si="63"/>
        <v/>
      </c>
    </row>
    <row r="1031" spans="19:22" ht="17.25" customHeight="1">
      <c r="S1031" s="284" t="str">
        <f t="shared" ref="S1031:S1094" si="64">IF(INDEX(C1031:O1031,MATCH($X$11,$B$2:$R$2,0))="","",(INDEX(B1031:N1031,MATCH($X$11,$B$2:$R$2,0))&amp;INDEX(C1031:O1031,MATCH($X$11,$B$2:$R$2,0)))*1)</f>
        <v/>
      </c>
      <c r="T1031" s="284">
        <f t="shared" ref="T1031:T1094" si="65">INDEX(D1031:P1031,MATCH($X$11,$B$2:$R$2,0))</f>
        <v>0</v>
      </c>
      <c r="U1031" s="284">
        <f t="shared" ref="U1031:U1094" si="66">INDEX(E1031:Q1031,MATCH($X$11,$B$2:$R$2,0))</f>
        <v>0</v>
      </c>
      <c r="V1031" s="284" t="str">
        <f t="shared" ref="V1031:V1094" si="67">IF(INDEX(F1031:R1031,MATCH($X$11,$B$2:$R$2,0))-0=0,"",INDEX(F1031:R1031,MATCH($X$11,$B$2:$R$2,0)))</f>
        <v/>
      </c>
    </row>
    <row r="1032" spans="19:22" ht="17.25" customHeight="1">
      <c r="S1032" s="284" t="str">
        <f t="shared" si="64"/>
        <v/>
      </c>
      <c r="T1032" s="284">
        <f t="shared" si="65"/>
        <v>0</v>
      </c>
      <c r="U1032" s="284">
        <f t="shared" si="66"/>
        <v>0</v>
      </c>
      <c r="V1032" s="284" t="str">
        <f t="shared" si="67"/>
        <v/>
      </c>
    </row>
    <row r="1033" spans="19:22" ht="17.25" customHeight="1">
      <c r="S1033" s="284" t="str">
        <f t="shared" si="64"/>
        <v/>
      </c>
      <c r="T1033" s="284">
        <f t="shared" si="65"/>
        <v>0</v>
      </c>
      <c r="U1033" s="284">
        <f t="shared" si="66"/>
        <v>0</v>
      </c>
      <c r="V1033" s="284" t="str">
        <f t="shared" si="67"/>
        <v/>
      </c>
    </row>
    <row r="1034" spans="19:22" ht="17.25" customHeight="1">
      <c r="S1034" s="284" t="str">
        <f t="shared" si="64"/>
        <v/>
      </c>
      <c r="T1034" s="284">
        <f t="shared" si="65"/>
        <v>0</v>
      </c>
      <c r="U1034" s="284">
        <f t="shared" si="66"/>
        <v>0</v>
      </c>
      <c r="V1034" s="284" t="str">
        <f t="shared" si="67"/>
        <v/>
      </c>
    </row>
    <row r="1035" spans="19:22" ht="17.25" customHeight="1">
      <c r="S1035" s="284" t="str">
        <f t="shared" si="64"/>
        <v/>
      </c>
      <c r="T1035" s="284">
        <f t="shared" si="65"/>
        <v>0</v>
      </c>
      <c r="U1035" s="284">
        <f t="shared" si="66"/>
        <v>0</v>
      </c>
      <c r="V1035" s="284" t="str">
        <f t="shared" si="67"/>
        <v/>
      </c>
    </row>
    <row r="1036" spans="19:22" ht="17.25" customHeight="1">
      <c r="S1036" s="284" t="str">
        <f t="shared" si="64"/>
        <v/>
      </c>
      <c r="T1036" s="284">
        <f t="shared" si="65"/>
        <v>0</v>
      </c>
      <c r="U1036" s="284">
        <f t="shared" si="66"/>
        <v>0</v>
      </c>
      <c r="V1036" s="284" t="str">
        <f t="shared" si="67"/>
        <v/>
      </c>
    </row>
    <row r="1037" spans="19:22" ht="17.25" customHeight="1">
      <c r="S1037" s="284" t="str">
        <f t="shared" si="64"/>
        <v/>
      </c>
      <c r="T1037" s="284">
        <f t="shared" si="65"/>
        <v>0</v>
      </c>
      <c r="U1037" s="284">
        <f t="shared" si="66"/>
        <v>0</v>
      </c>
      <c r="V1037" s="284" t="str">
        <f t="shared" si="67"/>
        <v/>
      </c>
    </row>
    <row r="1038" spans="19:22" ht="17.25" customHeight="1">
      <c r="S1038" s="284" t="str">
        <f t="shared" si="64"/>
        <v/>
      </c>
      <c r="T1038" s="284">
        <f t="shared" si="65"/>
        <v>0</v>
      </c>
      <c r="U1038" s="284">
        <f t="shared" si="66"/>
        <v>0</v>
      </c>
      <c r="V1038" s="284" t="str">
        <f t="shared" si="67"/>
        <v/>
      </c>
    </row>
    <row r="1039" spans="19:22" ht="17.25" customHeight="1">
      <c r="S1039" s="284" t="str">
        <f t="shared" si="64"/>
        <v/>
      </c>
      <c r="T1039" s="284">
        <f t="shared" si="65"/>
        <v>0</v>
      </c>
      <c r="U1039" s="284">
        <f t="shared" si="66"/>
        <v>0</v>
      </c>
      <c r="V1039" s="284" t="str">
        <f t="shared" si="67"/>
        <v/>
      </c>
    </row>
    <row r="1040" spans="19:22" ht="17.25" customHeight="1">
      <c r="S1040" s="284" t="str">
        <f t="shared" si="64"/>
        <v/>
      </c>
      <c r="T1040" s="284">
        <f t="shared" si="65"/>
        <v>0</v>
      </c>
      <c r="U1040" s="284">
        <f t="shared" si="66"/>
        <v>0</v>
      </c>
      <c r="V1040" s="284" t="str">
        <f t="shared" si="67"/>
        <v/>
      </c>
    </row>
    <row r="1041" spans="19:22" ht="17.25" customHeight="1">
      <c r="S1041" s="284" t="str">
        <f t="shared" si="64"/>
        <v/>
      </c>
      <c r="T1041" s="284">
        <f t="shared" si="65"/>
        <v>0</v>
      </c>
      <c r="U1041" s="284">
        <f t="shared" si="66"/>
        <v>0</v>
      </c>
      <c r="V1041" s="284" t="str">
        <f t="shared" si="67"/>
        <v/>
      </c>
    </row>
    <row r="1042" spans="19:22" ht="17.25" customHeight="1">
      <c r="S1042" s="284" t="str">
        <f t="shared" si="64"/>
        <v/>
      </c>
      <c r="T1042" s="284">
        <f t="shared" si="65"/>
        <v>0</v>
      </c>
      <c r="U1042" s="284">
        <f t="shared" si="66"/>
        <v>0</v>
      </c>
      <c r="V1042" s="284" t="str">
        <f t="shared" si="67"/>
        <v/>
      </c>
    </row>
    <row r="1043" spans="19:22" ht="17.25" customHeight="1">
      <c r="S1043" s="284" t="str">
        <f t="shared" si="64"/>
        <v/>
      </c>
      <c r="T1043" s="284">
        <f t="shared" si="65"/>
        <v>0</v>
      </c>
      <c r="U1043" s="284">
        <f t="shared" si="66"/>
        <v>0</v>
      </c>
      <c r="V1043" s="284" t="str">
        <f t="shared" si="67"/>
        <v/>
      </c>
    </row>
    <row r="1044" spans="19:22" ht="17.25" customHeight="1">
      <c r="S1044" s="284" t="str">
        <f t="shared" si="64"/>
        <v/>
      </c>
      <c r="T1044" s="284">
        <f t="shared" si="65"/>
        <v>0</v>
      </c>
      <c r="U1044" s="284">
        <f t="shared" si="66"/>
        <v>0</v>
      </c>
      <c r="V1044" s="284" t="str">
        <f t="shared" si="67"/>
        <v/>
      </c>
    </row>
    <row r="1045" spans="19:22" ht="17.25" customHeight="1">
      <c r="S1045" s="284" t="str">
        <f t="shared" si="64"/>
        <v/>
      </c>
      <c r="T1045" s="284">
        <f t="shared" si="65"/>
        <v>0</v>
      </c>
      <c r="U1045" s="284">
        <f t="shared" si="66"/>
        <v>0</v>
      </c>
      <c r="V1045" s="284" t="str">
        <f t="shared" si="67"/>
        <v/>
      </c>
    </row>
    <row r="1046" spans="19:22" ht="17.25" customHeight="1">
      <c r="S1046" s="284" t="str">
        <f t="shared" si="64"/>
        <v/>
      </c>
      <c r="T1046" s="284">
        <f t="shared" si="65"/>
        <v>0</v>
      </c>
      <c r="U1046" s="284">
        <f t="shared" si="66"/>
        <v>0</v>
      </c>
      <c r="V1046" s="284" t="str">
        <f t="shared" si="67"/>
        <v/>
      </c>
    </row>
    <row r="1047" spans="19:22" ht="17.25" customHeight="1">
      <c r="S1047" s="284" t="str">
        <f t="shared" si="64"/>
        <v/>
      </c>
      <c r="T1047" s="284">
        <f t="shared" si="65"/>
        <v>0</v>
      </c>
      <c r="U1047" s="284">
        <f t="shared" si="66"/>
        <v>0</v>
      </c>
      <c r="V1047" s="284" t="str">
        <f t="shared" si="67"/>
        <v/>
      </c>
    </row>
    <row r="1048" spans="19:22" ht="17.25" customHeight="1">
      <c r="S1048" s="284" t="str">
        <f t="shared" si="64"/>
        <v/>
      </c>
      <c r="T1048" s="284">
        <f t="shared" si="65"/>
        <v>0</v>
      </c>
      <c r="U1048" s="284">
        <f t="shared" si="66"/>
        <v>0</v>
      </c>
      <c r="V1048" s="284" t="str">
        <f t="shared" si="67"/>
        <v/>
      </c>
    </row>
    <row r="1049" spans="19:22" ht="17.25" customHeight="1">
      <c r="S1049" s="284" t="str">
        <f t="shared" si="64"/>
        <v/>
      </c>
      <c r="T1049" s="284">
        <f t="shared" si="65"/>
        <v>0</v>
      </c>
      <c r="U1049" s="284">
        <f t="shared" si="66"/>
        <v>0</v>
      </c>
      <c r="V1049" s="284" t="str">
        <f t="shared" si="67"/>
        <v/>
      </c>
    </row>
    <row r="1050" spans="19:22" ht="17.25" customHeight="1">
      <c r="S1050" s="284" t="str">
        <f t="shared" si="64"/>
        <v/>
      </c>
      <c r="T1050" s="284">
        <f t="shared" si="65"/>
        <v>0</v>
      </c>
      <c r="U1050" s="284">
        <f t="shared" si="66"/>
        <v>0</v>
      </c>
      <c r="V1050" s="284" t="str">
        <f t="shared" si="67"/>
        <v/>
      </c>
    </row>
    <row r="1051" spans="19:22" ht="17.25" customHeight="1">
      <c r="S1051" s="284" t="str">
        <f t="shared" si="64"/>
        <v/>
      </c>
      <c r="T1051" s="284">
        <f t="shared" si="65"/>
        <v>0</v>
      </c>
      <c r="U1051" s="284">
        <f t="shared" si="66"/>
        <v>0</v>
      </c>
      <c r="V1051" s="284" t="str">
        <f t="shared" si="67"/>
        <v/>
      </c>
    </row>
    <row r="1052" spans="19:22" ht="17.25" customHeight="1">
      <c r="S1052" s="284" t="str">
        <f t="shared" si="64"/>
        <v/>
      </c>
      <c r="T1052" s="284">
        <f t="shared" si="65"/>
        <v>0</v>
      </c>
      <c r="U1052" s="284">
        <f t="shared" si="66"/>
        <v>0</v>
      </c>
      <c r="V1052" s="284" t="str">
        <f t="shared" si="67"/>
        <v/>
      </c>
    </row>
    <row r="1053" spans="19:22" ht="17.25" customHeight="1">
      <c r="S1053" s="284" t="str">
        <f t="shared" si="64"/>
        <v/>
      </c>
      <c r="T1053" s="284">
        <f t="shared" si="65"/>
        <v>0</v>
      </c>
      <c r="U1053" s="284">
        <f t="shared" si="66"/>
        <v>0</v>
      </c>
      <c r="V1053" s="284" t="str">
        <f t="shared" si="67"/>
        <v/>
      </c>
    </row>
    <row r="1054" spans="19:22" ht="17.25" customHeight="1">
      <c r="S1054" s="284" t="str">
        <f t="shared" si="64"/>
        <v/>
      </c>
      <c r="T1054" s="284">
        <f t="shared" si="65"/>
        <v>0</v>
      </c>
      <c r="U1054" s="284">
        <f t="shared" si="66"/>
        <v>0</v>
      </c>
      <c r="V1054" s="284" t="str">
        <f t="shared" si="67"/>
        <v/>
      </c>
    </row>
    <row r="1055" spans="19:22" ht="17.25" customHeight="1">
      <c r="S1055" s="284" t="str">
        <f t="shared" si="64"/>
        <v/>
      </c>
      <c r="T1055" s="284">
        <f t="shared" si="65"/>
        <v>0</v>
      </c>
      <c r="U1055" s="284">
        <f t="shared" si="66"/>
        <v>0</v>
      </c>
      <c r="V1055" s="284" t="str">
        <f t="shared" si="67"/>
        <v/>
      </c>
    </row>
    <row r="1056" spans="19:22" ht="17.25" customHeight="1">
      <c r="S1056" s="284" t="str">
        <f t="shared" si="64"/>
        <v/>
      </c>
      <c r="T1056" s="284">
        <f t="shared" si="65"/>
        <v>0</v>
      </c>
      <c r="U1056" s="284">
        <f t="shared" si="66"/>
        <v>0</v>
      </c>
      <c r="V1056" s="284" t="str">
        <f t="shared" si="67"/>
        <v/>
      </c>
    </row>
    <row r="1057" spans="19:22" ht="17.25" customHeight="1">
      <c r="S1057" s="284" t="str">
        <f t="shared" si="64"/>
        <v/>
      </c>
      <c r="T1057" s="284">
        <f t="shared" si="65"/>
        <v>0</v>
      </c>
      <c r="U1057" s="284">
        <f t="shared" si="66"/>
        <v>0</v>
      </c>
      <c r="V1057" s="284" t="str">
        <f t="shared" si="67"/>
        <v/>
      </c>
    </row>
    <row r="1058" spans="19:22" ht="17.25" customHeight="1">
      <c r="S1058" s="284" t="str">
        <f t="shared" si="64"/>
        <v/>
      </c>
      <c r="T1058" s="284">
        <f t="shared" si="65"/>
        <v>0</v>
      </c>
      <c r="U1058" s="284">
        <f t="shared" si="66"/>
        <v>0</v>
      </c>
      <c r="V1058" s="284" t="str">
        <f t="shared" si="67"/>
        <v/>
      </c>
    </row>
    <row r="1059" spans="19:22" ht="17.25" customHeight="1">
      <c r="S1059" s="284" t="str">
        <f t="shared" si="64"/>
        <v/>
      </c>
      <c r="T1059" s="284">
        <f t="shared" si="65"/>
        <v>0</v>
      </c>
      <c r="U1059" s="284">
        <f t="shared" si="66"/>
        <v>0</v>
      </c>
      <c r="V1059" s="284" t="str">
        <f t="shared" si="67"/>
        <v/>
      </c>
    </row>
    <row r="1060" spans="19:22" ht="17.25" customHeight="1">
      <c r="S1060" s="284" t="str">
        <f t="shared" si="64"/>
        <v/>
      </c>
      <c r="T1060" s="284">
        <f t="shared" si="65"/>
        <v>0</v>
      </c>
      <c r="U1060" s="284">
        <f t="shared" si="66"/>
        <v>0</v>
      </c>
      <c r="V1060" s="284" t="str">
        <f t="shared" si="67"/>
        <v/>
      </c>
    </row>
    <row r="1061" spans="19:22" ht="17.25" customHeight="1">
      <c r="S1061" s="284" t="str">
        <f t="shared" si="64"/>
        <v/>
      </c>
      <c r="T1061" s="284">
        <f t="shared" si="65"/>
        <v>0</v>
      </c>
      <c r="U1061" s="284">
        <f t="shared" si="66"/>
        <v>0</v>
      </c>
      <c r="V1061" s="284" t="str">
        <f t="shared" si="67"/>
        <v/>
      </c>
    </row>
    <row r="1062" spans="19:22" ht="17.25" customHeight="1">
      <c r="S1062" s="284" t="str">
        <f t="shared" si="64"/>
        <v/>
      </c>
      <c r="T1062" s="284">
        <f t="shared" si="65"/>
        <v>0</v>
      </c>
      <c r="U1062" s="284">
        <f t="shared" si="66"/>
        <v>0</v>
      </c>
      <c r="V1062" s="284" t="str">
        <f t="shared" si="67"/>
        <v/>
      </c>
    </row>
    <row r="1063" spans="19:22" ht="17.25" customHeight="1">
      <c r="S1063" s="284" t="str">
        <f t="shared" si="64"/>
        <v/>
      </c>
      <c r="T1063" s="284">
        <f t="shared" si="65"/>
        <v>0</v>
      </c>
      <c r="U1063" s="284">
        <f t="shared" si="66"/>
        <v>0</v>
      </c>
      <c r="V1063" s="284" t="str">
        <f t="shared" si="67"/>
        <v/>
      </c>
    </row>
    <row r="1064" spans="19:22" ht="17.25" customHeight="1">
      <c r="S1064" s="284" t="str">
        <f t="shared" si="64"/>
        <v/>
      </c>
      <c r="T1064" s="284">
        <f t="shared" si="65"/>
        <v>0</v>
      </c>
      <c r="U1064" s="284">
        <f t="shared" si="66"/>
        <v>0</v>
      </c>
      <c r="V1064" s="284" t="str">
        <f t="shared" si="67"/>
        <v/>
      </c>
    </row>
    <row r="1065" spans="19:22" ht="17.25" customHeight="1">
      <c r="S1065" s="284" t="str">
        <f t="shared" si="64"/>
        <v/>
      </c>
      <c r="T1065" s="284">
        <f t="shared" si="65"/>
        <v>0</v>
      </c>
      <c r="U1065" s="284">
        <f t="shared" si="66"/>
        <v>0</v>
      </c>
      <c r="V1065" s="284" t="str">
        <f t="shared" si="67"/>
        <v/>
      </c>
    </row>
    <row r="1066" spans="19:22" ht="17.25" customHeight="1">
      <c r="S1066" s="284" t="str">
        <f t="shared" si="64"/>
        <v/>
      </c>
      <c r="T1066" s="284">
        <f t="shared" si="65"/>
        <v>0</v>
      </c>
      <c r="U1066" s="284">
        <f t="shared" si="66"/>
        <v>0</v>
      </c>
      <c r="V1066" s="284" t="str">
        <f t="shared" si="67"/>
        <v/>
      </c>
    </row>
    <row r="1067" spans="19:22" ht="17.25" customHeight="1">
      <c r="S1067" s="284" t="str">
        <f t="shared" si="64"/>
        <v/>
      </c>
      <c r="T1067" s="284">
        <f t="shared" si="65"/>
        <v>0</v>
      </c>
      <c r="U1067" s="284">
        <f t="shared" si="66"/>
        <v>0</v>
      </c>
      <c r="V1067" s="284" t="str">
        <f t="shared" si="67"/>
        <v/>
      </c>
    </row>
    <row r="1068" spans="19:22" ht="17.25" customHeight="1">
      <c r="S1068" s="284" t="str">
        <f t="shared" si="64"/>
        <v/>
      </c>
      <c r="T1068" s="284">
        <f t="shared" si="65"/>
        <v>0</v>
      </c>
      <c r="U1068" s="284">
        <f t="shared" si="66"/>
        <v>0</v>
      </c>
      <c r="V1068" s="284" t="str">
        <f t="shared" si="67"/>
        <v/>
      </c>
    </row>
    <row r="1069" spans="19:22" ht="17.25" customHeight="1">
      <c r="S1069" s="284" t="str">
        <f t="shared" si="64"/>
        <v/>
      </c>
      <c r="T1069" s="284">
        <f t="shared" si="65"/>
        <v>0</v>
      </c>
      <c r="U1069" s="284">
        <f t="shared" si="66"/>
        <v>0</v>
      </c>
      <c r="V1069" s="284" t="str">
        <f t="shared" si="67"/>
        <v/>
      </c>
    </row>
    <row r="1070" spans="19:22" ht="17.25" customHeight="1">
      <c r="S1070" s="284" t="str">
        <f t="shared" si="64"/>
        <v/>
      </c>
      <c r="T1070" s="284">
        <f t="shared" si="65"/>
        <v>0</v>
      </c>
      <c r="U1070" s="284">
        <f t="shared" si="66"/>
        <v>0</v>
      </c>
      <c r="V1070" s="284" t="str">
        <f t="shared" si="67"/>
        <v/>
      </c>
    </row>
    <row r="1071" spans="19:22" ht="17.25" customHeight="1">
      <c r="S1071" s="284" t="str">
        <f t="shared" si="64"/>
        <v/>
      </c>
      <c r="T1071" s="284">
        <f t="shared" si="65"/>
        <v>0</v>
      </c>
      <c r="U1071" s="284">
        <f t="shared" si="66"/>
        <v>0</v>
      </c>
      <c r="V1071" s="284" t="str">
        <f t="shared" si="67"/>
        <v/>
      </c>
    </row>
    <row r="1072" spans="19:22" ht="17.25" customHeight="1">
      <c r="S1072" s="284" t="str">
        <f t="shared" si="64"/>
        <v/>
      </c>
      <c r="T1072" s="284">
        <f t="shared" si="65"/>
        <v>0</v>
      </c>
      <c r="U1072" s="284">
        <f t="shared" si="66"/>
        <v>0</v>
      </c>
      <c r="V1072" s="284" t="str">
        <f t="shared" si="67"/>
        <v/>
      </c>
    </row>
    <row r="1073" spans="19:22" ht="17.25" customHeight="1">
      <c r="S1073" s="284" t="str">
        <f t="shared" si="64"/>
        <v/>
      </c>
      <c r="T1073" s="284">
        <f t="shared" si="65"/>
        <v>0</v>
      </c>
      <c r="U1073" s="284">
        <f t="shared" si="66"/>
        <v>0</v>
      </c>
      <c r="V1073" s="284" t="str">
        <f t="shared" si="67"/>
        <v/>
      </c>
    </row>
    <row r="1074" spans="19:22" ht="17.25" customHeight="1">
      <c r="S1074" s="284" t="str">
        <f t="shared" si="64"/>
        <v/>
      </c>
      <c r="T1074" s="284">
        <f t="shared" si="65"/>
        <v>0</v>
      </c>
      <c r="U1074" s="284">
        <f t="shared" si="66"/>
        <v>0</v>
      </c>
      <c r="V1074" s="284" t="str">
        <f t="shared" si="67"/>
        <v/>
      </c>
    </row>
    <row r="1075" spans="19:22" ht="17.25" customHeight="1">
      <c r="S1075" s="284" t="str">
        <f t="shared" si="64"/>
        <v/>
      </c>
      <c r="T1075" s="284">
        <f t="shared" si="65"/>
        <v>0</v>
      </c>
      <c r="U1075" s="284">
        <f t="shared" si="66"/>
        <v>0</v>
      </c>
      <c r="V1075" s="284" t="str">
        <f t="shared" si="67"/>
        <v/>
      </c>
    </row>
    <row r="1076" spans="19:22" ht="17.25" customHeight="1">
      <c r="S1076" s="284" t="str">
        <f t="shared" si="64"/>
        <v/>
      </c>
      <c r="T1076" s="284">
        <f t="shared" si="65"/>
        <v>0</v>
      </c>
      <c r="U1076" s="284">
        <f t="shared" si="66"/>
        <v>0</v>
      </c>
      <c r="V1076" s="284" t="str">
        <f t="shared" si="67"/>
        <v/>
      </c>
    </row>
    <row r="1077" spans="19:22" ht="17.25" customHeight="1">
      <c r="S1077" s="284" t="str">
        <f t="shared" si="64"/>
        <v/>
      </c>
      <c r="T1077" s="284">
        <f t="shared" si="65"/>
        <v>0</v>
      </c>
      <c r="U1077" s="284">
        <f t="shared" si="66"/>
        <v>0</v>
      </c>
      <c r="V1077" s="284" t="str">
        <f t="shared" si="67"/>
        <v/>
      </c>
    </row>
    <row r="1078" spans="19:22" ht="17.25" customHeight="1">
      <c r="S1078" s="284" t="str">
        <f t="shared" si="64"/>
        <v/>
      </c>
      <c r="T1078" s="284">
        <f t="shared" si="65"/>
        <v>0</v>
      </c>
      <c r="U1078" s="284">
        <f t="shared" si="66"/>
        <v>0</v>
      </c>
      <c r="V1078" s="284" t="str">
        <f t="shared" si="67"/>
        <v/>
      </c>
    </row>
    <row r="1079" spans="19:22" ht="17.25" customHeight="1">
      <c r="S1079" s="284" t="str">
        <f t="shared" si="64"/>
        <v/>
      </c>
      <c r="T1079" s="284">
        <f t="shared" si="65"/>
        <v>0</v>
      </c>
      <c r="U1079" s="284">
        <f t="shared" si="66"/>
        <v>0</v>
      </c>
      <c r="V1079" s="284" t="str">
        <f t="shared" si="67"/>
        <v/>
      </c>
    </row>
    <row r="1080" spans="19:22" ht="17.25" customHeight="1">
      <c r="S1080" s="284" t="str">
        <f t="shared" si="64"/>
        <v/>
      </c>
      <c r="T1080" s="284">
        <f t="shared" si="65"/>
        <v>0</v>
      </c>
      <c r="U1080" s="284">
        <f t="shared" si="66"/>
        <v>0</v>
      </c>
      <c r="V1080" s="284" t="str">
        <f t="shared" si="67"/>
        <v/>
      </c>
    </row>
    <row r="1081" spans="19:22" ht="17.25" customHeight="1">
      <c r="S1081" s="284" t="str">
        <f t="shared" si="64"/>
        <v/>
      </c>
      <c r="T1081" s="284">
        <f t="shared" si="65"/>
        <v>0</v>
      </c>
      <c r="U1081" s="284">
        <f t="shared" si="66"/>
        <v>0</v>
      </c>
      <c r="V1081" s="284" t="str">
        <f t="shared" si="67"/>
        <v/>
      </c>
    </row>
    <row r="1082" spans="19:22" ht="17.25" customHeight="1">
      <c r="S1082" s="284" t="str">
        <f t="shared" si="64"/>
        <v/>
      </c>
      <c r="T1082" s="284">
        <f t="shared" si="65"/>
        <v>0</v>
      </c>
      <c r="U1082" s="284">
        <f t="shared" si="66"/>
        <v>0</v>
      </c>
      <c r="V1082" s="284" t="str">
        <f t="shared" si="67"/>
        <v/>
      </c>
    </row>
    <row r="1083" spans="19:22" ht="17.25" customHeight="1">
      <c r="S1083" s="284" t="str">
        <f t="shared" si="64"/>
        <v/>
      </c>
      <c r="T1083" s="284">
        <f t="shared" si="65"/>
        <v>0</v>
      </c>
      <c r="U1083" s="284">
        <f t="shared" si="66"/>
        <v>0</v>
      </c>
      <c r="V1083" s="284" t="str">
        <f t="shared" si="67"/>
        <v/>
      </c>
    </row>
    <row r="1084" spans="19:22" ht="17.25" customHeight="1">
      <c r="S1084" s="284" t="str">
        <f t="shared" si="64"/>
        <v/>
      </c>
      <c r="T1084" s="284">
        <f t="shared" si="65"/>
        <v>0</v>
      </c>
      <c r="U1084" s="284">
        <f t="shared" si="66"/>
        <v>0</v>
      </c>
      <c r="V1084" s="284" t="str">
        <f t="shared" si="67"/>
        <v/>
      </c>
    </row>
    <row r="1085" spans="19:22" ht="17.25" customHeight="1">
      <c r="S1085" s="284" t="str">
        <f t="shared" si="64"/>
        <v/>
      </c>
      <c r="T1085" s="284">
        <f t="shared" si="65"/>
        <v>0</v>
      </c>
      <c r="U1085" s="284">
        <f t="shared" si="66"/>
        <v>0</v>
      </c>
      <c r="V1085" s="284" t="str">
        <f t="shared" si="67"/>
        <v/>
      </c>
    </row>
    <row r="1086" spans="19:22" ht="17.25" customHeight="1">
      <c r="S1086" s="284" t="str">
        <f t="shared" si="64"/>
        <v/>
      </c>
      <c r="T1086" s="284">
        <f t="shared" si="65"/>
        <v>0</v>
      </c>
      <c r="U1086" s="284">
        <f t="shared" si="66"/>
        <v>0</v>
      </c>
      <c r="V1086" s="284" t="str">
        <f t="shared" si="67"/>
        <v/>
      </c>
    </row>
    <row r="1087" spans="19:22" ht="17.25" customHeight="1">
      <c r="S1087" s="284" t="str">
        <f t="shared" si="64"/>
        <v/>
      </c>
      <c r="T1087" s="284">
        <f t="shared" si="65"/>
        <v>0</v>
      </c>
      <c r="U1087" s="284">
        <f t="shared" si="66"/>
        <v>0</v>
      </c>
      <c r="V1087" s="284" t="str">
        <f t="shared" si="67"/>
        <v/>
      </c>
    </row>
    <row r="1088" spans="19:22" ht="17.25" customHeight="1">
      <c r="S1088" s="284" t="str">
        <f t="shared" si="64"/>
        <v/>
      </c>
      <c r="T1088" s="284">
        <f t="shared" si="65"/>
        <v>0</v>
      </c>
      <c r="U1088" s="284">
        <f t="shared" si="66"/>
        <v>0</v>
      </c>
      <c r="V1088" s="284" t="str">
        <f t="shared" si="67"/>
        <v/>
      </c>
    </row>
    <row r="1089" spans="19:22" ht="17.25" customHeight="1">
      <c r="S1089" s="284" t="str">
        <f t="shared" si="64"/>
        <v/>
      </c>
      <c r="T1089" s="284">
        <f t="shared" si="65"/>
        <v>0</v>
      </c>
      <c r="U1089" s="284">
        <f t="shared" si="66"/>
        <v>0</v>
      </c>
      <c r="V1089" s="284" t="str">
        <f t="shared" si="67"/>
        <v/>
      </c>
    </row>
    <row r="1090" spans="19:22" ht="17.25" customHeight="1">
      <c r="S1090" s="284" t="str">
        <f t="shared" si="64"/>
        <v/>
      </c>
      <c r="T1090" s="284">
        <f t="shared" si="65"/>
        <v>0</v>
      </c>
      <c r="U1090" s="284">
        <f t="shared" si="66"/>
        <v>0</v>
      </c>
      <c r="V1090" s="284" t="str">
        <f t="shared" si="67"/>
        <v/>
      </c>
    </row>
    <row r="1091" spans="19:22" ht="17.25" customHeight="1">
      <c r="S1091" s="284" t="str">
        <f t="shared" si="64"/>
        <v/>
      </c>
      <c r="T1091" s="284">
        <f t="shared" si="65"/>
        <v>0</v>
      </c>
      <c r="U1091" s="284">
        <f t="shared" si="66"/>
        <v>0</v>
      </c>
      <c r="V1091" s="284" t="str">
        <f t="shared" si="67"/>
        <v/>
      </c>
    </row>
    <row r="1092" spans="19:22" ht="17.25" customHeight="1">
      <c r="S1092" s="284" t="str">
        <f t="shared" si="64"/>
        <v/>
      </c>
      <c r="T1092" s="284">
        <f t="shared" si="65"/>
        <v>0</v>
      </c>
      <c r="U1092" s="284">
        <f t="shared" si="66"/>
        <v>0</v>
      </c>
      <c r="V1092" s="284" t="str">
        <f t="shared" si="67"/>
        <v/>
      </c>
    </row>
    <row r="1093" spans="19:22" ht="17.25" customHeight="1">
      <c r="S1093" s="284" t="str">
        <f t="shared" si="64"/>
        <v/>
      </c>
      <c r="T1093" s="284">
        <f t="shared" si="65"/>
        <v>0</v>
      </c>
      <c r="U1093" s="284">
        <f t="shared" si="66"/>
        <v>0</v>
      </c>
      <c r="V1093" s="284" t="str">
        <f t="shared" si="67"/>
        <v/>
      </c>
    </row>
    <row r="1094" spans="19:22" ht="17.25" customHeight="1">
      <c r="S1094" s="284" t="str">
        <f t="shared" si="64"/>
        <v/>
      </c>
      <c r="T1094" s="284">
        <f t="shared" si="65"/>
        <v>0</v>
      </c>
      <c r="U1094" s="284">
        <f t="shared" si="66"/>
        <v>0</v>
      </c>
      <c r="V1094" s="284" t="str">
        <f t="shared" si="67"/>
        <v/>
      </c>
    </row>
    <row r="1095" spans="19:22" ht="17.25" customHeight="1">
      <c r="S1095" s="284" t="str">
        <f t="shared" ref="S1095:S1121" si="68">IF(INDEX(C1095:O1095,MATCH($X$11,$B$2:$R$2,0))="","",(INDEX(B1095:N1095,MATCH($X$11,$B$2:$R$2,0))&amp;INDEX(C1095:O1095,MATCH($X$11,$B$2:$R$2,0)))*1)</f>
        <v/>
      </c>
      <c r="T1095" s="284">
        <f t="shared" ref="T1095:T1121" si="69">INDEX(D1095:P1095,MATCH($X$11,$B$2:$R$2,0))</f>
        <v>0</v>
      </c>
      <c r="U1095" s="284">
        <f t="shared" ref="U1095:U1121" si="70">INDEX(E1095:Q1095,MATCH($X$11,$B$2:$R$2,0))</f>
        <v>0</v>
      </c>
      <c r="V1095" s="284" t="str">
        <f t="shared" ref="V1095:V1121" si="71">IF(INDEX(F1095:R1095,MATCH($X$11,$B$2:$R$2,0))-0=0,"",INDEX(F1095:R1095,MATCH($X$11,$B$2:$R$2,0)))</f>
        <v/>
      </c>
    </row>
    <row r="1096" spans="19:22" ht="17.25" customHeight="1">
      <c r="S1096" s="284" t="str">
        <f t="shared" si="68"/>
        <v/>
      </c>
      <c r="T1096" s="284">
        <f t="shared" si="69"/>
        <v>0</v>
      </c>
      <c r="U1096" s="284">
        <f t="shared" si="70"/>
        <v>0</v>
      </c>
      <c r="V1096" s="284" t="str">
        <f t="shared" si="71"/>
        <v/>
      </c>
    </row>
    <row r="1097" spans="19:22" ht="17.25" customHeight="1">
      <c r="S1097" s="284" t="str">
        <f t="shared" si="68"/>
        <v/>
      </c>
      <c r="T1097" s="284">
        <f t="shared" si="69"/>
        <v>0</v>
      </c>
      <c r="U1097" s="284">
        <f t="shared" si="70"/>
        <v>0</v>
      </c>
      <c r="V1097" s="284" t="str">
        <f t="shared" si="71"/>
        <v/>
      </c>
    </row>
    <row r="1098" spans="19:22" ht="17.25" customHeight="1">
      <c r="S1098" s="284" t="str">
        <f t="shared" si="68"/>
        <v/>
      </c>
      <c r="T1098" s="284">
        <f t="shared" si="69"/>
        <v>0</v>
      </c>
      <c r="U1098" s="284">
        <f t="shared" si="70"/>
        <v>0</v>
      </c>
      <c r="V1098" s="284" t="str">
        <f t="shared" si="71"/>
        <v/>
      </c>
    </row>
    <row r="1099" spans="19:22" ht="17.25" customHeight="1">
      <c r="S1099" s="284" t="str">
        <f t="shared" si="68"/>
        <v/>
      </c>
      <c r="T1099" s="284">
        <f t="shared" si="69"/>
        <v>0</v>
      </c>
      <c r="U1099" s="284">
        <f t="shared" si="70"/>
        <v>0</v>
      </c>
      <c r="V1099" s="284" t="str">
        <f t="shared" si="71"/>
        <v/>
      </c>
    </row>
    <row r="1100" spans="19:22" ht="17.25" customHeight="1">
      <c r="S1100" s="284" t="str">
        <f t="shared" si="68"/>
        <v/>
      </c>
      <c r="T1100" s="284">
        <f t="shared" si="69"/>
        <v>0</v>
      </c>
      <c r="U1100" s="284">
        <f t="shared" si="70"/>
        <v>0</v>
      </c>
      <c r="V1100" s="284" t="str">
        <f t="shared" si="71"/>
        <v/>
      </c>
    </row>
    <row r="1101" spans="19:22" ht="17.25" customHeight="1">
      <c r="S1101" s="284" t="str">
        <f t="shared" si="68"/>
        <v/>
      </c>
      <c r="T1101" s="284">
        <f t="shared" si="69"/>
        <v>0</v>
      </c>
      <c r="U1101" s="284">
        <f t="shared" si="70"/>
        <v>0</v>
      </c>
      <c r="V1101" s="284" t="str">
        <f t="shared" si="71"/>
        <v/>
      </c>
    </row>
    <row r="1102" spans="19:22" ht="17.25" customHeight="1">
      <c r="S1102" s="284" t="str">
        <f t="shared" si="68"/>
        <v/>
      </c>
      <c r="T1102" s="284">
        <f t="shared" si="69"/>
        <v>0</v>
      </c>
      <c r="U1102" s="284">
        <f t="shared" si="70"/>
        <v>0</v>
      </c>
      <c r="V1102" s="284" t="str">
        <f t="shared" si="71"/>
        <v/>
      </c>
    </row>
    <row r="1103" spans="19:22" ht="17.25" customHeight="1">
      <c r="S1103" s="284" t="str">
        <f t="shared" si="68"/>
        <v/>
      </c>
      <c r="T1103" s="284">
        <f t="shared" si="69"/>
        <v>0</v>
      </c>
      <c r="U1103" s="284">
        <f t="shared" si="70"/>
        <v>0</v>
      </c>
      <c r="V1103" s="284" t="str">
        <f t="shared" si="71"/>
        <v/>
      </c>
    </row>
    <row r="1104" spans="19:22" ht="17.25" customHeight="1">
      <c r="S1104" s="284" t="str">
        <f t="shared" si="68"/>
        <v/>
      </c>
      <c r="T1104" s="284">
        <f t="shared" si="69"/>
        <v>0</v>
      </c>
      <c r="U1104" s="284">
        <f t="shared" si="70"/>
        <v>0</v>
      </c>
      <c r="V1104" s="284" t="str">
        <f t="shared" si="71"/>
        <v/>
      </c>
    </row>
    <row r="1105" spans="19:22" ht="17.25" customHeight="1">
      <c r="S1105" s="284" t="str">
        <f t="shared" si="68"/>
        <v/>
      </c>
      <c r="T1105" s="284">
        <f t="shared" si="69"/>
        <v>0</v>
      </c>
      <c r="U1105" s="284">
        <f t="shared" si="70"/>
        <v>0</v>
      </c>
      <c r="V1105" s="284" t="str">
        <f t="shared" si="71"/>
        <v/>
      </c>
    </row>
    <row r="1106" spans="19:22" ht="17.25" customHeight="1">
      <c r="S1106" s="284" t="str">
        <f t="shared" si="68"/>
        <v/>
      </c>
      <c r="T1106" s="284">
        <f t="shared" si="69"/>
        <v>0</v>
      </c>
      <c r="U1106" s="284">
        <f t="shared" si="70"/>
        <v>0</v>
      </c>
      <c r="V1106" s="284" t="str">
        <f t="shared" si="71"/>
        <v/>
      </c>
    </row>
    <row r="1107" spans="19:22" ht="17.25" customHeight="1">
      <c r="S1107" s="284" t="str">
        <f t="shared" si="68"/>
        <v/>
      </c>
      <c r="T1107" s="284">
        <f t="shared" si="69"/>
        <v>0</v>
      </c>
      <c r="U1107" s="284">
        <f t="shared" si="70"/>
        <v>0</v>
      </c>
      <c r="V1107" s="284" t="str">
        <f t="shared" si="71"/>
        <v/>
      </c>
    </row>
    <row r="1108" spans="19:22" ht="17.25" customHeight="1">
      <c r="S1108" s="284" t="str">
        <f t="shared" si="68"/>
        <v/>
      </c>
      <c r="T1108" s="284">
        <f t="shared" si="69"/>
        <v>0</v>
      </c>
      <c r="U1108" s="284">
        <f t="shared" si="70"/>
        <v>0</v>
      </c>
      <c r="V1108" s="284" t="str">
        <f t="shared" si="71"/>
        <v/>
      </c>
    </row>
    <row r="1109" spans="19:22" ht="17.25" customHeight="1">
      <c r="S1109" s="284" t="str">
        <f t="shared" si="68"/>
        <v/>
      </c>
      <c r="T1109" s="284">
        <f t="shared" si="69"/>
        <v>0</v>
      </c>
      <c r="U1109" s="284">
        <f t="shared" si="70"/>
        <v>0</v>
      </c>
      <c r="V1109" s="284" t="str">
        <f t="shared" si="71"/>
        <v/>
      </c>
    </row>
    <row r="1110" spans="19:22" ht="17.25" customHeight="1">
      <c r="S1110" s="284" t="str">
        <f t="shared" si="68"/>
        <v/>
      </c>
      <c r="T1110" s="284">
        <f t="shared" si="69"/>
        <v>0</v>
      </c>
      <c r="U1110" s="284">
        <f t="shared" si="70"/>
        <v>0</v>
      </c>
      <c r="V1110" s="284" t="str">
        <f t="shared" si="71"/>
        <v/>
      </c>
    </row>
    <row r="1111" spans="19:22" ht="17.25" customHeight="1">
      <c r="S1111" s="284" t="str">
        <f t="shared" si="68"/>
        <v/>
      </c>
      <c r="T1111" s="284">
        <f t="shared" si="69"/>
        <v>0</v>
      </c>
      <c r="U1111" s="284">
        <f t="shared" si="70"/>
        <v>0</v>
      </c>
      <c r="V1111" s="284" t="str">
        <f t="shared" si="71"/>
        <v/>
      </c>
    </row>
    <row r="1112" spans="19:22" ht="17.25" customHeight="1">
      <c r="S1112" s="284" t="str">
        <f t="shared" si="68"/>
        <v/>
      </c>
      <c r="T1112" s="284">
        <f t="shared" si="69"/>
        <v>0</v>
      </c>
      <c r="U1112" s="284">
        <f t="shared" si="70"/>
        <v>0</v>
      </c>
      <c r="V1112" s="284" t="str">
        <f t="shared" si="71"/>
        <v/>
      </c>
    </row>
    <row r="1113" spans="19:22" ht="17.25" customHeight="1">
      <c r="S1113" s="284" t="str">
        <f t="shared" si="68"/>
        <v/>
      </c>
      <c r="T1113" s="284">
        <f t="shared" si="69"/>
        <v>0</v>
      </c>
      <c r="U1113" s="284">
        <f t="shared" si="70"/>
        <v>0</v>
      </c>
      <c r="V1113" s="284" t="str">
        <f t="shared" si="71"/>
        <v/>
      </c>
    </row>
    <row r="1114" spans="19:22" ht="17.25" customHeight="1">
      <c r="S1114" s="284" t="str">
        <f t="shared" si="68"/>
        <v/>
      </c>
      <c r="T1114" s="284">
        <f t="shared" si="69"/>
        <v>0</v>
      </c>
      <c r="U1114" s="284">
        <f t="shared" si="70"/>
        <v>0</v>
      </c>
      <c r="V1114" s="284" t="str">
        <f t="shared" si="71"/>
        <v/>
      </c>
    </row>
    <row r="1115" spans="19:22" ht="17.25" customHeight="1">
      <c r="S1115" s="284" t="str">
        <f t="shared" si="68"/>
        <v/>
      </c>
      <c r="T1115" s="284">
        <f t="shared" si="69"/>
        <v>0</v>
      </c>
      <c r="U1115" s="284">
        <f t="shared" si="70"/>
        <v>0</v>
      </c>
      <c r="V1115" s="284" t="str">
        <f t="shared" si="71"/>
        <v/>
      </c>
    </row>
    <row r="1116" spans="19:22" ht="17.25" customHeight="1">
      <c r="S1116" s="284" t="str">
        <f t="shared" si="68"/>
        <v/>
      </c>
      <c r="T1116" s="284">
        <f t="shared" si="69"/>
        <v>0</v>
      </c>
      <c r="U1116" s="284">
        <f t="shared" si="70"/>
        <v>0</v>
      </c>
      <c r="V1116" s="284" t="str">
        <f t="shared" si="71"/>
        <v/>
      </c>
    </row>
    <row r="1117" spans="19:22" ht="17.25" customHeight="1">
      <c r="S1117" s="284" t="str">
        <f t="shared" si="68"/>
        <v/>
      </c>
      <c r="T1117" s="284">
        <f t="shared" si="69"/>
        <v>0</v>
      </c>
      <c r="U1117" s="284">
        <f t="shared" si="70"/>
        <v>0</v>
      </c>
      <c r="V1117" s="284" t="str">
        <f t="shared" si="71"/>
        <v/>
      </c>
    </row>
    <row r="1118" spans="19:22" ht="17.25" customHeight="1">
      <c r="S1118" s="284" t="str">
        <f t="shared" si="68"/>
        <v/>
      </c>
      <c r="T1118" s="284">
        <f t="shared" si="69"/>
        <v>0</v>
      </c>
      <c r="U1118" s="284">
        <f t="shared" si="70"/>
        <v>0</v>
      </c>
      <c r="V1118" s="284" t="str">
        <f t="shared" si="71"/>
        <v/>
      </c>
    </row>
    <row r="1119" spans="19:22" ht="17.25" customHeight="1">
      <c r="S1119" s="284" t="str">
        <f t="shared" si="68"/>
        <v/>
      </c>
      <c r="T1119" s="284">
        <f t="shared" si="69"/>
        <v>0</v>
      </c>
      <c r="U1119" s="284">
        <f t="shared" si="70"/>
        <v>0</v>
      </c>
      <c r="V1119" s="284" t="str">
        <f t="shared" si="71"/>
        <v/>
      </c>
    </row>
    <row r="1120" spans="19:22" ht="17.25" customHeight="1">
      <c r="S1120" s="284" t="str">
        <f t="shared" si="68"/>
        <v/>
      </c>
      <c r="T1120" s="284">
        <f t="shared" si="69"/>
        <v>0</v>
      </c>
      <c r="U1120" s="284">
        <f t="shared" si="70"/>
        <v>0</v>
      </c>
      <c r="V1120" s="284" t="str">
        <f t="shared" si="71"/>
        <v/>
      </c>
    </row>
    <row r="1121" spans="19:22" ht="17.25" customHeight="1">
      <c r="S1121" s="284" t="str">
        <f t="shared" si="68"/>
        <v/>
      </c>
      <c r="T1121" s="284">
        <f t="shared" si="69"/>
        <v>0</v>
      </c>
      <c r="U1121" s="284">
        <f t="shared" si="70"/>
        <v>0</v>
      </c>
      <c r="V1121" s="284" t="str">
        <f t="shared" si="71"/>
        <v/>
      </c>
    </row>
  </sheetData>
  <sheetProtection selectLockedCells="1" selectUnlockedCells="1"/>
  <mergeCells count="21">
    <mergeCell ref="B2:F3"/>
    <mergeCell ref="B4:B5"/>
    <mergeCell ref="C4:C5"/>
    <mergeCell ref="D4:F4"/>
    <mergeCell ref="P4:R4"/>
    <mergeCell ref="H2:L3"/>
    <mergeCell ref="O4:O5"/>
    <mergeCell ref="J4:L4"/>
    <mergeCell ref="N4:N5"/>
    <mergeCell ref="H4:H5"/>
    <mergeCell ref="N2:R3"/>
    <mergeCell ref="I4:I5"/>
    <mergeCell ref="Z12:AA12"/>
    <mergeCell ref="X6:Y6"/>
    <mergeCell ref="X4:Y4"/>
    <mergeCell ref="X11:Y11"/>
    <mergeCell ref="X3:Y3"/>
    <mergeCell ref="Z11:AA11"/>
    <mergeCell ref="X5:Y5"/>
    <mergeCell ref="X8:Y8"/>
    <mergeCell ref="X7:Y7"/>
  </mergeCells>
  <phoneticPr fontId="12"/>
  <dataValidations count="1">
    <dataValidation type="list" showInputMessage="1" showErrorMessage="1" sqref="X11" xr:uid="{00000000-0002-0000-0300-000000000000}">
      <formula1>$X$6:$X$8</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　入　力　画　面　</vt:lpstr>
      <vt:lpstr>　印　刷　画　面　</vt:lpstr>
      <vt:lpstr>退職所得に係る納入申告書等</vt:lpstr>
      <vt:lpstr>納期表</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2020-09-03T01:27:21Z</cp:lastPrinted>
  <dcterms:created xsi:type="dcterms:W3CDTF">2012-08-20T04:25:06Z</dcterms:created>
  <dcterms:modified xsi:type="dcterms:W3CDTF">2026-05-27T06:31:42Z</dcterms:modified>
</cp:coreProperties>
</file>